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F696006-6173-4512-B5EC-3E2866542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F15" i="1" l="1"/>
  <c r="E968" i="1" l="1"/>
  <c r="F968" i="1" s="1"/>
  <c r="G968" i="1" s="1"/>
  <c r="K968" i="1" s="1"/>
  <c r="Q968" i="1"/>
  <c r="E969" i="1"/>
  <c r="F969" i="1" s="1"/>
  <c r="G969" i="1" s="1"/>
  <c r="K969" i="1" s="1"/>
  <c r="Q969" i="1"/>
  <c r="E964" i="1"/>
  <c r="F964" i="1" s="1"/>
  <c r="G964" i="1" s="1"/>
  <c r="K964" i="1" s="1"/>
  <c r="Q964" i="1"/>
  <c r="Q965" i="1"/>
  <c r="Q967" i="1"/>
  <c r="Q966" i="1"/>
  <c r="Q959" i="1"/>
  <c r="Q960" i="1"/>
  <c r="Q961" i="1"/>
  <c r="Q962" i="1"/>
  <c r="Q963" i="1"/>
  <c r="E438" i="1"/>
  <c r="F438" i="1" s="1"/>
  <c r="G438" i="1" s="1"/>
  <c r="I438" i="1" s="1"/>
  <c r="D9" i="1"/>
  <c r="C9" i="1"/>
  <c r="Q954" i="1"/>
  <c r="Q958" i="1"/>
  <c r="Q952" i="1"/>
  <c r="Q956" i="1"/>
  <c r="Q955" i="1"/>
  <c r="Q957" i="1"/>
  <c r="Q953" i="1"/>
  <c r="Q951" i="1"/>
  <c r="Q950" i="1"/>
  <c r="I411" i="1"/>
  <c r="I451" i="1"/>
  <c r="E455" i="1"/>
  <c r="E462" i="1"/>
  <c r="F462" i="1" s="1"/>
  <c r="G462" i="1" s="1"/>
  <c r="I462" i="1" s="1"/>
  <c r="E485" i="1"/>
  <c r="F485" i="1" s="1"/>
  <c r="G485" i="1" s="1"/>
  <c r="I485" i="1" s="1"/>
  <c r="E514" i="1"/>
  <c r="F514" i="1" s="1"/>
  <c r="G514" i="1" s="1"/>
  <c r="I514" i="1" s="1"/>
  <c r="E523" i="1"/>
  <c r="F523" i="1" s="1"/>
  <c r="G523" i="1" s="1"/>
  <c r="I523" i="1" s="1"/>
  <c r="E547" i="1"/>
  <c r="F547" i="1" s="1"/>
  <c r="G547" i="1" s="1"/>
  <c r="I547" i="1" s="1"/>
  <c r="I567" i="1"/>
  <c r="E568" i="1"/>
  <c r="F568" i="1" s="1"/>
  <c r="G568" i="1" s="1"/>
  <c r="I568" i="1" s="1"/>
  <c r="E576" i="1"/>
  <c r="F576" i="1" s="1"/>
  <c r="G576" i="1" s="1"/>
  <c r="I576" i="1" s="1"/>
  <c r="E604" i="1"/>
  <c r="F604" i="1" s="1"/>
  <c r="G604" i="1" s="1"/>
  <c r="I604" i="1" s="1"/>
  <c r="E630" i="1"/>
  <c r="F630" i="1" s="1"/>
  <c r="G630" i="1" s="1"/>
  <c r="I630" i="1" s="1"/>
  <c r="E657" i="1"/>
  <c r="F657" i="1" s="1"/>
  <c r="G657" i="1" s="1"/>
  <c r="I657" i="1" s="1"/>
  <c r="E680" i="1"/>
  <c r="F680" i="1" s="1"/>
  <c r="G680" i="1" s="1"/>
  <c r="I680" i="1" s="1"/>
  <c r="E704" i="1"/>
  <c r="F704" i="1" s="1"/>
  <c r="G704" i="1" s="1"/>
  <c r="I704" i="1" s="1"/>
  <c r="I710" i="1"/>
  <c r="E729" i="1"/>
  <c r="F729" i="1" s="1"/>
  <c r="G729" i="1" s="1"/>
  <c r="I729" i="1" s="1"/>
  <c r="E746" i="1"/>
  <c r="F746" i="1" s="1"/>
  <c r="G746" i="1" s="1"/>
  <c r="I746" i="1" s="1"/>
  <c r="E770" i="1"/>
  <c r="F770" i="1" s="1"/>
  <c r="G770" i="1" s="1"/>
  <c r="I770" i="1" s="1"/>
  <c r="I789" i="1"/>
  <c r="I795" i="1"/>
  <c r="I797" i="1"/>
  <c r="I799" i="1"/>
  <c r="E801" i="1"/>
  <c r="F801" i="1" s="1"/>
  <c r="G801" i="1" s="1"/>
  <c r="I801" i="1" s="1"/>
  <c r="E820" i="1"/>
  <c r="F820" i="1" s="1"/>
  <c r="G820" i="1" s="1"/>
  <c r="I820" i="1" s="1"/>
  <c r="I912" i="1"/>
  <c r="E33" i="1"/>
  <c r="F33" i="1" s="1"/>
  <c r="G33" i="1" s="1"/>
  <c r="I33" i="1" s="1"/>
  <c r="E40" i="1"/>
  <c r="F40" i="1" s="1"/>
  <c r="G40" i="1" s="1"/>
  <c r="I40" i="1" s="1"/>
  <c r="E58" i="1"/>
  <c r="F58" i="1" s="1"/>
  <c r="G58" i="1" s="1"/>
  <c r="I58" i="1" s="1"/>
  <c r="E84" i="1"/>
  <c r="E101" i="1"/>
  <c r="F101" i="1" s="1"/>
  <c r="G101" i="1" s="1"/>
  <c r="I101" i="1" s="1"/>
  <c r="E122" i="1"/>
  <c r="F122" i="1" s="1"/>
  <c r="G122" i="1" s="1"/>
  <c r="I122" i="1" s="1"/>
  <c r="E128" i="1"/>
  <c r="F128" i="1" s="1"/>
  <c r="G128" i="1" s="1"/>
  <c r="I128" i="1" s="1"/>
  <c r="E141" i="1"/>
  <c r="F141" i="1" s="1"/>
  <c r="G141" i="1" s="1"/>
  <c r="I141" i="1" s="1"/>
  <c r="E145" i="1"/>
  <c r="E147" i="1"/>
  <c r="F147" i="1" s="1"/>
  <c r="G147" i="1" s="1"/>
  <c r="I147" i="1" s="1"/>
  <c r="E150" i="1"/>
  <c r="F150" i="1" s="1"/>
  <c r="G150" i="1" s="1"/>
  <c r="I150" i="1" s="1"/>
  <c r="E241" i="1"/>
  <c r="F241" i="1" s="1"/>
  <c r="G241" i="1" s="1"/>
  <c r="I241" i="1" s="1"/>
  <c r="E244" i="1"/>
  <c r="F244" i="1" s="1"/>
  <c r="G244" i="1" s="1"/>
  <c r="I244" i="1" s="1"/>
  <c r="E337" i="1"/>
  <c r="F337" i="1" s="1"/>
  <c r="G337" i="1" s="1"/>
  <c r="J337" i="1" s="1"/>
  <c r="E415" i="1"/>
  <c r="F415" i="1" s="1"/>
  <c r="G415" i="1" s="1"/>
  <c r="J415" i="1" s="1"/>
  <c r="E575" i="1"/>
  <c r="F575" i="1" s="1"/>
  <c r="G575" i="1" s="1"/>
  <c r="J575" i="1" s="1"/>
  <c r="E716" i="1"/>
  <c r="F716" i="1" s="1"/>
  <c r="G716" i="1" s="1"/>
  <c r="J716" i="1" s="1"/>
  <c r="E227" i="1"/>
  <c r="F227" i="1" s="1"/>
  <c r="G227" i="1" s="1"/>
  <c r="J227" i="1" s="1"/>
  <c r="E243" i="1"/>
  <c r="F243" i="1" s="1"/>
  <c r="G243" i="1" s="1"/>
  <c r="I243" i="1" s="1"/>
  <c r="E295" i="1"/>
  <c r="F295" i="1" s="1"/>
  <c r="G295" i="1" s="1"/>
  <c r="E319" i="1"/>
  <c r="F319" i="1" s="1"/>
  <c r="G319" i="1" s="1"/>
  <c r="J319" i="1" s="1"/>
  <c r="E326" i="1"/>
  <c r="F326" i="1" s="1"/>
  <c r="G326" i="1" s="1"/>
  <c r="J326" i="1" s="1"/>
  <c r="E349" i="1"/>
  <c r="F349" i="1" s="1"/>
  <c r="G349" i="1" s="1"/>
  <c r="J349" i="1" s="1"/>
  <c r="E357" i="1"/>
  <c r="F357" i="1" s="1"/>
  <c r="G357" i="1" s="1"/>
  <c r="J357" i="1" s="1"/>
  <c r="E361" i="1"/>
  <c r="F361" i="1" s="1"/>
  <c r="G361" i="1" s="1"/>
  <c r="J361" i="1" s="1"/>
  <c r="E363" i="1"/>
  <c r="F363" i="1" s="1"/>
  <c r="G363" i="1" s="1"/>
  <c r="J363" i="1" s="1"/>
  <c r="E365" i="1"/>
  <c r="F365" i="1" s="1"/>
  <c r="G365" i="1" s="1"/>
  <c r="E440" i="1"/>
  <c r="F440" i="1" s="1"/>
  <c r="G440" i="1" s="1"/>
  <c r="E448" i="1"/>
  <c r="F448" i="1" s="1"/>
  <c r="G448" i="1" s="1"/>
  <c r="J448" i="1" s="1"/>
  <c r="E449" i="1"/>
  <c r="F449" i="1" s="1"/>
  <c r="G449" i="1" s="1"/>
  <c r="J449" i="1" s="1"/>
  <c r="E468" i="1"/>
  <c r="F468" i="1" s="1"/>
  <c r="G468" i="1" s="1"/>
  <c r="J468" i="1" s="1"/>
  <c r="E491" i="1"/>
  <c r="F491" i="1" s="1"/>
  <c r="G491" i="1" s="1"/>
  <c r="J491" i="1" s="1"/>
  <c r="E515" i="1"/>
  <c r="F515" i="1" s="1"/>
  <c r="G515" i="1" s="1"/>
  <c r="J515" i="1" s="1"/>
  <c r="E524" i="1"/>
  <c r="F524" i="1" s="1"/>
  <c r="G524" i="1" s="1"/>
  <c r="E525" i="1"/>
  <c r="F525" i="1" s="1"/>
  <c r="G525" i="1" s="1"/>
  <c r="E562" i="1"/>
  <c r="F562" i="1" s="1"/>
  <c r="G562" i="1" s="1"/>
  <c r="J562" i="1" s="1"/>
  <c r="E589" i="1"/>
  <c r="F589" i="1" s="1"/>
  <c r="G589" i="1" s="1"/>
  <c r="J589" i="1" s="1"/>
  <c r="E603" i="1"/>
  <c r="E635" i="1"/>
  <c r="F635" i="1" s="1"/>
  <c r="G635" i="1" s="1"/>
  <c r="J635" i="1" s="1"/>
  <c r="E653" i="1"/>
  <c r="F653" i="1" s="1"/>
  <c r="G653" i="1" s="1"/>
  <c r="J653" i="1" s="1"/>
  <c r="E744" i="1"/>
  <c r="F744" i="1" s="1"/>
  <c r="G744" i="1" s="1"/>
  <c r="J744" i="1" s="1"/>
  <c r="E805" i="1"/>
  <c r="F805" i="1" s="1"/>
  <c r="G805" i="1" s="1"/>
  <c r="E810" i="1"/>
  <c r="F810" i="1" s="1"/>
  <c r="G810" i="1" s="1"/>
  <c r="J810" i="1" s="1"/>
  <c r="E314" i="1"/>
  <c r="F314" i="1" s="1"/>
  <c r="G314" i="1" s="1"/>
  <c r="J314" i="1" s="1"/>
  <c r="E379" i="1"/>
  <c r="F379" i="1" s="1"/>
  <c r="G379" i="1" s="1"/>
  <c r="I379" i="1" s="1"/>
  <c r="E583" i="1"/>
  <c r="F583" i="1" s="1"/>
  <c r="G583" i="1" s="1"/>
  <c r="I583" i="1" s="1"/>
  <c r="E766" i="1"/>
  <c r="F766" i="1" s="1"/>
  <c r="G766" i="1" s="1"/>
  <c r="I766" i="1" s="1"/>
  <c r="E789" i="1"/>
  <c r="F789" i="1" s="1"/>
  <c r="E797" i="1"/>
  <c r="F797" i="1" s="1"/>
  <c r="E567" i="1"/>
  <c r="F567" i="1" s="1"/>
  <c r="Q949" i="1"/>
  <c r="Q945" i="1"/>
  <c r="Q942" i="1"/>
  <c r="Q941" i="1"/>
  <c r="Q939" i="1"/>
  <c r="Q938" i="1"/>
  <c r="Q935" i="1"/>
  <c r="Q934" i="1"/>
  <c r="Q933" i="1"/>
  <c r="Q932" i="1"/>
  <c r="Q931" i="1"/>
  <c r="Q930" i="1"/>
  <c r="Q929" i="1"/>
  <c r="Q928" i="1"/>
  <c r="Q927" i="1"/>
  <c r="Q926" i="1"/>
  <c r="Q924" i="1"/>
  <c r="Q923" i="1"/>
  <c r="Q921" i="1"/>
  <c r="Q916" i="1"/>
  <c r="Q915" i="1"/>
  <c r="Q914" i="1"/>
  <c r="Q913" i="1"/>
  <c r="Q911" i="1"/>
  <c r="Q909" i="1"/>
  <c r="Q908" i="1"/>
  <c r="Q907" i="1"/>
  <c r="Q906" i="1"/>
  <c r="Q905" i="1"/>
  <c r="Q904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2" i="1"/>
  <c r="Q861" i="1"/>
  <c r="Q860" i="1"/>
  <c r="Q856" i="1"/>
  <c r="Q855" i="1"/>
  <c r="Q854" i="1"/>
  <c r="Q843" i="1"/>
  <c r="Q834" i="1"/>
  <c r="Q833" i="1"/>
  <c r="Q832" i="1"/>
  <c r="Q831" i="1"/>
  <c r="Q830" i="1"/>
  <c r="Q829" i="1"/>
  <c r="Q828" i="1"/>
  <c r="Q826" i="1"/>
  <c r="Q825" i="1"/>
  <c r="Q820" i="1"/>
  <c r="Q803" i="1"/>
  <c r="Q740" i="1"/>
  <c r="Q738" i="1"/>
  <c r="Q737" i="1"/>
  <c r="Q736" i="1"/>
  <c r="Q735" i="1"/>
  <c r="Q734" i="1"/>
  <c r="Q733" i="1"/>
  <c r="Q716" i="1"/>
  <c r="Q713" i="1"/>
  <c r="Q708" i="1"/>
  <c r="Q706" i="1"/>
  <c r="Q688" i="1"/>
  <c r="Q687" i="1"/>
  <c r="Q686" i="1"/>
  <c r="Q679" i="1"/>
  <c r="Q676" i="1"/>
  <c r="Q675" i="1"/>
  <c r="Q674" i="1"/>
  <c r="Q673" i="1"/>
  <c r="Q671" i="1"/>
  <c r="Q631" i="1"/>
  <c r="Q595" i="1"/>
  <c r="Q594" i="1"/>
  <c r="Q591" i="1"/>
  <c r="Q586" i="1"/>
  <c r="Q578" i="1"/>
  <c r="Q575" i="1"/>
  <c r="Q572" i="1"/>
  <c r="Q568" i="1"/>
  <c r="Q556" i="1"/>
  <c r="Q553" i="1"/>
  <c r="Q547" i="1"/>
  <c r="Q541" i="1"/>
  <c r="Q538" i="1"/>
  <c r="Q537" i="1"/>
  <c r="Q536" i="1"/>
  <c r="Q535" i="1"/>
  <c r="Q534" i="1"/>
  <c r="Q533" i="1"/>
  <c r="Q531" i="1"/>
  <c r="Q530" i="1"/>
  <c r="Q511" i="1"/>
  <c r="Q507" i="1"/>
  <c r="Q506" i="1"/>
  <c r="Q476" i="1"/>
  <c r="Q446" i="1"/>
  <c r="Q445" i="1"/>
  <c r="Q439" i="1"/>
  <c r="Q434" i="1"/>
  <c r="Q433" i="1"/>
  <c r="Q432" i="1"/>
  <c r="Q428" i="1"/>
  <c r="Q424" i="1"/>
  <c r="Q420" i="1"/>
  <c r="Q419" i="1"/>
  <c r="Q415" i="1"/>
  <c r="Q409" i="1"/>
  <c r="Q407" i="1"/>
  <c r="Q403" i="1"/>
  <c r="Q402" i="1"/>
  <c r="Q401" i="1"/>
  <c r="Q400" i="1"/>
  <c r="Q399" i="1"/>
  <c r="Q398" i="1"/>
  <c r="Q397" i="1"/>
  <c r="Q396" i="1"/>
  <c r="Q395" i="1"/>
  <c r="Q393" i="1"/>
  <c r="Q392" i="1"/>
  <c r="Q391" i="1"/>
  <c r="Q390" i="1"/>
  <c r="Q387" i="1"/>
  <c r="Q384" i="1"/>
  <c r="Q382" i="1"/>
  <c r="Q380" i="1"/>
  <c r="Q378" i="1"/>
  <c r="Q377" i="1"/>
  <c r="Q376" i="1"/>
  <c r="Q374" i="1"/>
  <c r="Q372" i="1"/>
  <c r="Q369" i="1"/>
  <c r="Q368" i="1"/>
  <c r="Q367" i="1"/>
  <c r="Q356" i="1"/>
  <c r="Q338" i="1"/>
  <c r="Q337" i="1"/>
  <c r="Q335" i="1"/>
  <c r="Q334" i="1"/>
  <c r="Q333" i="1"/>
  <c r="Q328" i="1"/>
  <c r="Q325" i="1"/>
  <c r="Q322" i="1"/>
  <c r="Q320" i="1"/>
  <c r="Q316" i="1"/>
  <c r="Q308" i="1"/>
  <c r="Q301" i="1"/>
  <c r="Q300" i="1"/>
  <c r="Q298" i="1"/>
  <c r="Q294" i="1"/>
  <c r="Q291" i="1"/>
  <c r="Q290" i="1"/>
  <c r="Q284" i="1"/>
  <c r="Q281" i="1"/>
  <c r="Q280" i="1"/>
  <c r="Q278" i="1"/>
  <c r="Q277" i="1"/>
  <c r="Q276" i="1"/>
  <c r="Q275" i="1"/>
  <c r="Q274" i="1"/>
  <c r="Q273" i="1"/>
  <c r="Q271" i="1"/>
  <c r="Q270" i="1"/>
  <c r="Q268" i="1"/>
  <c r="Q267" i="1"/>
  <c r="Q264" i="1"/>
  <c r="Q263" i="1"/>
  <c r="Q260" i="1"/>
  <c r="Q259" i="1"/>
  <c r="Q258" i="1"/>
  <c r="Q244" i="1"/>
  <c r="Q241" i="1"/>
  <c r="Q238" i="1"/>
  <c r="Q237" i="1"/>
  <c r="Q219" i="1"/>
  <c r="Q211" i="1"/>
  <c r="Q210" i="1"/>
  <c r="Q207" i="1"/>
  <c r="Q206" i="1"/>
  <c r="Q195" i="1"/>
  <c r="Q194" i="1"/>
  <c r="Q193" i="1"/>
  <c r="Q192" i="1"/>
  <c r="Q191" i="1"/>
  <c r="Q190" i="1"/>
  <c r="Q189" i="1"/>
  <c r="Q187" i="1"/>
  <c r="Q186" i="1"/>
  <c r="Q178" i="1"/>
  <c r="Q177" i="1"/>
  <c r="Q171" i="1"/>
  <c r="Q168" i="1"/>
  <c r="Q162" i="1"/>
  <c r="Q161" i="1"/>
  <c r="Q160" i="1"/>
  <c r="Q159" i="1"/>
  <c r="Q158" i="1"/>
  <c r="Q157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926" i="2"/>
  <c r="C926" i="2" s="1"/>
  <c r="G560" i="2"/>
  <c r="C560" i="2" s="1"/>
  <c r="G559" i="2"/>
  <c r="C559" i="2" s="1"/>
  <c r="G558" i="2"/>
  <c r="C558" i="2"/>
  <c r="G925" i="2"/>
  <c r="C925" i="2" s="1"/>
  <c r="G557" i="2"/>
  <c r="C557" i="2" s="1"/>
  <c r="G556" i="2"/>
  <c r="C556" i="2" s="1"/>
  <c r="G924" i="2"/>
  <c r="C924" i="2"/>
  <c r="G923" i="2"/>
  <c r="C923" i="2" s="1"/>
  <c r="G555" i="2"/>
  <c r="C555" i="2" s="1"/>
  <c r="G922" i="2"/>
  <c r="C922" i="2" s="1"/>
  <c r="G921" i="2"/>
  <c r="C921" i="2"/>
  <c r="G554" i="2"/>
  <c r="C554" i="2" s="1"/>
  <c r="G553" i="2"/>
  <c r="C553" i="2" s="1"/>
  <c r="G920" i="2"/>
  <c r="C920" i="2" s="1"/>
  <c r="G919" i="2"/>
  <c r="C919" i="2"/>
  <c r="G918" i="2"/>
  <c r="C918" i="2" s="1"/>
  <c r="G917" i="2"/>
  <c r="C917" i="2" s="1"/>
  <c r="G916" i="2"/>
  <c r="C916" i="2" s="1"/>
  <c r="G915" i="2"/>
  <c r="C915" i="2"/>
  <c r="G914" i="2"/>
  <c r="C914" i="2" s="1"/>
  <c r="G913" i="2"/>
  <c r="C913" i="2" s="1"/>
  <c r="G912" i="2"/>
  <c r="C912" i="2" s="1"/>
  <c r="G911" i="2"/>
  <c r="C911" i="2"/>
  <c r="G552" i="2"/>
  <c r="C552" i="2"/>
  <c r="G910" i="2"/>
  <c r="C910" i="2"/>
  <c r="G909" i="2"/>
  <c r="C909" i="2"/>
  <c r="G551" i="2"/>
  <c r="C551" i="2" s="1"/>
  <c r="G908" i="2"/>
  <c r="C908" i="2" s="1"/>
  <c r="G550" i="2"/>
  <c r="C550" i="2" s="1"/>
  <c r="G549" i="2"/>
  <c r="C549" i="2"/>
  <c r="G548" i="2"/>
  <c r="C548" i="2" s="1"/>
  <c r="G907" i="2"/>
  <c r="C907" i="2"/>
  <c r="G906" i="2"/>
  <c r="C906" i="2"/>
  <c r="G905" i="2"/>
  <c r="C905" i="2" s="1"/>
  <c r="G904" i="2"/>
  <c r="C904" i="2"/>
  <c r="G547" i="2"/>
  <c r="C547" i="2" s="1"/>
  <c r="G903" i="2"/>
  <c r="C903" i="2"/>
  <c r="G546" i="2"/>
  <c r="C546" i="2" s="1"/>
  <c r="G902" i="2"/>
  <c r="C902" i="2" s="1"/>
  <c r="G901" i="2"/>
  <c r="C901" i="2" s="1"/>
  <c r="G900" i="2"/>
  <c r="C900" i="2"/>
  <c r="G899" i="2"/>
  <c r="C899" i="2" s="1"/>
  <c r="G898" i="2"/>
  <c r="C898" i="2" s="1"/>
  <c r="G897" i="2"/>
  <c r="C897" i="2" s="1"/>
  <c r="G545" i="2"/>
  <c r="C545" i="2" s="1"/>
  <c r="G544" i="2"/>
  <c r="C544" i="2"/>
  <c r="G896" i="2"/>
  <c r="C896" i="2"/>
  <c r="G895" i="2"/>
  <c r="C895" i="2"/>
  <c r="G894" i="2"/>
  <c r="C894" i="2" s="1"/>
  <c r="G893" i="2"/>
  <c r="C893" i="2" s="1"/>
  <c r="G892" i="2"/>
  <c r="C892" i="2" s="1"/>
  <c r="G891" i="2"/>
  <c r="C891" i="2"/>
  <c r="G890" i="2"/>
  <c r="C890" i="2"/>
  <c r="G889" i="2"/>
  <c r="C889" i="2"/>
  <c r="G888" i="2"/>
  <c r="C888" i="2"/>
  <c r="G887" i="2"/>
  <c r="C887" i="2" s="1"/>
  <c r="G886" i="2"/>
  <c r="C886" i="2" s="1"/>
  <c r="G885" i="2"/>
  <c r="C885" i="2" s="1"/>
  <c r="G884" i="2"/>
  <c r="C884" i="2"/>
  <c r="G883" i="2"/>
  <c r="C883" i="2" s="1"/>
  <c r="G882" i="2"/>
  <c r="C882" i="2"/>
  <c r="G881" i="2"/>
  <c r="C881" i="2"/>
  <c r="G880" i="2"/>
  <c r="C880" i="2" s="1"/>
  <c r="G879" i="2"/>
  <c r="C879" i="2"/>
  <c r="G878" i="2"/>
  <c r="C878" i="2" s="1"/>
  <c r="G877" i="2"/>
  <c r="C877" i="2"/>
  <c r="G876" i="2"/>
  <c r="C876" i="2" s="1"/>
  <c r="G875" i="2"/>
  <c r="C875" i="2" s="1"/>
  <c r="G874" i="2"/>
  <c r="C874" i="2"/>
  <c r="G873" i="2"/>
  <c r="C873" i="2" s="1"/>
  <c r="G872" i="2"/>
  <c r="C872" i="2"/>
  <c r="G871" i="2"/>
  <c r="C871" i="2"/>
  <c r="G870" i="2"/>
  <c r="C870" i="2"/>
  <c r="G869" i="2"/>
  <c r="C869" i="2" s="1"/>
  <c r="G868" i="2"/>
  <c r="C868" i="2" s="1"/>
  <c r="G867" i="2"/>
  <c r="C867" i="2" s="1"/>
  <c r="G866" i="2"/>
  <c r="C866" i="2" s="1"/>
  <c r="G865" i="2"/>
  <c r="C865" i="2"/>
  <c r="G864" i="2"/>
  <c r="C864" i="2"/>
  <c r="G863" i="2"/>
  <c r="C863" i="2"/>
  <c r="G862" i="2"/>
  <c r="C862" i="2" s="1"/>
  <c r="G861" i="2"/>
  <c r="C861" i="2" s="1"/>
  <c r="G860" i="2"/>
  <c r="C860" i="2" s="1"/>
  <c r="G859" i="2"/>
  <c r="C859" i="2"/>
  <c r="G543" i="2"/>
  <c r="C543" i="2"/>
  <c r="G858" i="2"/>
  <c r="C858" i="2"/>
  <c r="G857" i="2"/>
  <c r="C857" i="2"/>
  <c r="G856" i="2"/>
  <c r="C856" i="2" s="1"/>
  <c r="G542" i="2"/>
  <c r="C542" i="2" s="1"/>
  <c r="G541" i="2"/>
  <c r="C541" i="2" s="1"/>
  <c r="G540" i="2"/>
  <c r="C540" i="2" s="1"/>
  <c r="G855" i="2"/>
  <c r="C855" i="2" s="1"/>
  <c r="G854" i="2"/>
  <c r="C854" i="2"/>
  <c r="G853" i="2"/>
  <c r="C853" i="2"/>
  <c r="G539" i="2"/>
  <c r="C539" i="2" s="1"/>
  <c r="G538" i="2"/>
  <c r="C538" i="2"/>
  <c r="G537" i="2"/>
  <c r="C537" i="2" s="1"/>
  <c r="G536" i="2"/>
  <c r="C536" i="2" s="1"/>
  <c r="G535" i="2"/>
  <c r="C535" i="2" s="1"/>
  <c r="G534" i="2"/>
  <c r="C534" i="2" s="1"/>
  <c r="G533" i="2"/>
  <c r="C533" i="2"/>
  <c r="G532" i="2"/>
  <c r="C532" i="2" s="1"/>
  <c r="G531" i="2"/>
  <c r="C531" i="2"/>
  <c r="G530" i="2"/>
  <c r="C530" i="2"/>
  <c r="G852" i="2"/>
  <c r="C852" i="2" s="1"/>
  <c r="G529" i="2"/>
  <c r="C529" i="2" s="1"/>
  <c r="G528" i="2"/>
  <c r="C528" i="2" s="1"/>
  <c r="G527" i="2"/>
  <c r="C527" i="2" s="1"/>
  <c r="G526" i="2"/>
  <c r="C526" i="2"/>
  <c r="G525" i="2"/>
  <c r="C525" i="2"/>
  <c r="G524" i="2"/>
  <c r="C524" i="2"/>
  <c r="G523" i="2"/>
  <c r="C523" i="2"/>
  <c r="G522" i="2"/>
  <c r="C522" i="2" s="1"/>
  <c r="G851" i="2"/>
  <c r="C851" i="2" s="1"/>
  <c r="G850" i="2"/>
  <c r="C850" i="2" s="1"/>
  <c r="G849" i="2"/>
  <c r="C849" i="2" s="1"/>
  <c r="G848" i="2"/>
  <c r="C848" i="2" s="1"/>
  <c r="G847" i="2"/>
  <c r="C847" i="2" s="1"/>
  <c r="G846" i="2"/>
  <c r="C846" i="2" s="1"/>
  <c r="G845" i="2"/>
  <c r="C845" i="2" s="1"/>
  <c r="G521" i="2"/>
  <c r="C521" i="2" s="1"/>
  <c r="G844" i="2"/>
  <c r="C844" i="2" s="1"/>
  <c r="G843" i="2"/>
  <c r="C843" i="2" s="1"/>
  <c r="G520" i="2"/>
  <c r="C520" i="2" s="1"/>
  <c r="G519" i="2"/>
  <c r="C519" i="2"/>
  <c r="G518" i="2"/>
  <c r="C518" i="2" s="1"/>
  <c r="G517" i="2"/>
  <c r="C517" i="2" s="1"/>
  <c r="G842" i="2"/>
  <c r="C842" i="2" s="1"/>
  <c r="G516" i="2"/>
  <c r="C516" i="2"/>
  <c r="G515" i="2"/>
  <c r="C515" i="2" s="1"/>
  <c r="G514" i="2"/>
  <c r="C514" i="2"/>
  <c r="G513" i="2"/>
  <c r="C513" i="2"/>
  <c r="G512" i="2"/>
  <c r="C512" i="2"/>
  <c r="G511" i="2"/>
  <c r="C511" i="2" s="1"/>
  <c r="G510" i="2"/>
  <c r="C510" i="2"/>
  <c r="G509" i="2"/>
  <c r="C509" i="2" s="1"/>
  <c r="G508" i="2"/>
  <c r="C508" i="2"/>
  <c r="G507" i="2"/>
  <c r="C507" i="2" s="1"/>
  <c r="G506" i="2"/>
  <c r="C506" i="2"/>
  <c r="G505" i="2"/>
  <c r="C505" i="2" s="1"/>
  <c r="G504" i="2"/>
  <c r="C504" i="2"/>
  <c r="G503" i="2"/>
  <c r="C503" i="2" s="1"/>
  <c r="G502" i="2"/>
  <c r="C502" i="2" s="1"/>
  <c r="E502" i="2" s="1"/>
  <c r="G501" i="2"/>
  <c r="C501" i="2" s="1"/>
  <c r="G841" i="2"/>
  <c r="C841" i="2"/>
  <c r="G500" i="2"/>
  <c r="C500" i="2" s="1"/>
  <c r="G499" i="2"/>
  <c r="C499" i="2" s="1"/>
  <c r="G498" i="2"/>
  <c r="C498" i="2"/>
  <c r="G497" i="2"/>
  <c r="C497" i="2" s="1"/>
  <c r="G496" i="2"/>
  <c r="C496" i="2" s="1"/>
  <c r="G495" i="2"/>
  <c r="C495" i="2"/>
  <c r="G494" i="2"/>
  <c r="C494" i="2"/>
  <c r="G493" i="2"/>
  <c r="C493" i="2" s="1"/>
  <c r="G492" i="2"/>
  <c r="C492" i="2" s="1"/>
  <c r="G491" i="2"/>
  <c r="C491" i="2" s="1"/>
  <c r="G490" i="2"/>
  <c r="C490" i="2"/>
  <c r="G489" i="2"/>
  <c r="C489" i="2" s="1"/>
  <c r="G488" i="2"/>
  <c r="C488" i="2" s="1"/>
  <c r="G487" i="2"/>
  <c r="C487" i="2"/>
  <c r="G486" i="2"/>
  <c r="C486" i="2"/>
  <c r="G485" i="2"/>
  <c r="C485" i="2" s="1"/>
  <c r="G484" i="2"/>
  <c r="C484" i="2" s="1"/>
  <c r="G483" i="2"/>
  <c r="C483" i="2" s="1"/>
  <c r="G482" i="2"/>
  <c r="C482" i="2"/>
  <c r="G481" i="2"/>
  <c r="C481" i="2" s="1"/>
  <c r="G480" i="2"/>
  <c r="C480" i="2" s="1"/>
  <c r="G479" i="2"/>
  <c r="C479" i="2" s="1"/>
  <c r="G478" i="2"/>
  <c r="C478" i="2"/>
  <c r="G477" i="2"/>
  <c r="C477" i="2" s="1"/>
  <c r="G476" i="2"/>
  <c r="C476" i="2" s="1"/>
  <c r="G475" i="2"/>
  <c r="C475" i="2" s="1"/>
  <c r="G474" i="2"/>
  <c r="C474" i="2"/>
  <c r="G473" i="2"/>
  <c r="C473" i="2" s="1"/>
  <c r="E473" i="2" s="1"/>
  <c r="G472" i="2"/>
  <c r="C472" i="2" s="1"/>
  <c r="G471" i="2"/>
  <c r="C471" i="2"/>
  <c r="G470" i="2"/>
  <c r="C470" i="2"/>
  <c r="G469" i="2"/>
  <c r="C469" i="2" s="1"/>
  <c r="G468" i="2"/>
  <c r="C468" i="2" s="1"/>
  <c r="G467" i="2"/>
  <c r="C467" i="2" s="1"/>
  <c r="G466" i="2"/>
  <c r="C466" i="2"/>
  <c r="G465" i="2"/>
  <c r="C465" i="2" s="1"/>
  <c r="G464" i="2"/>
  <c r="C464" i="2" s="1"/>
  <c r="G463" i="2"/>
  <c r="C463" i="2"/>
  <c r="G462" i="2"/>
  <c r="C462" i="2"/>
  <c r="G461" i="2"/>
  <c r="C461" i="2" s="1"/>
  <c r="G460" i="2"/>
  <c r="C460" i="2" s="1"/>
  <c r="G459" i="2"/>
  <c r="C459" i="2" s="1"/>
  <c r="G458" i="2"/>
  <c r="C458" i="2" s="1"/>
  <c r="G457" i="2"/>
  <c r="C457" i="2" s="1"/>
  <c r="G456" i="2"/>
  <c r="C456" i="2" s="1"/>
  <c r="G455" i="2"/>
  <c r="C455" i="2"/>
  <c r="G454" i="2"/>
  <c r="C454" i="2" s="1"/>
  <c r="G453" i="2"/>
  <c r="C453" i="2" s="1"/>
  <c r="G452" i="2"/>
  <c r="C452" i="2"/>
  <c r="G451" i="2"/>
  <c r="C451" i="2"/>
  <c r="G450" i="2"/>
  <c r="C450" i="2" s="1"/>
  <c r="G449" i="2"/>
  <c r="C449" i="2" s="1"/>
  <c r="G448" i="2"/>
  <c r="C448" i="2" s="1"/>
  <c r="G447" i="2"/>
  <c r="C447" i="2"/>
  <c r="G446" i="2"/>
  <c r="C446" i="2" s="1"/>
  <c r="G445" i="2"/>
  <c r="C445" i="2" s="1"/>
  <c r="G840" i="2"/>
  <c r="C840" i="2"/>
  <c r="G444" i="2"/>
  <c r="C444" i="2"/>
  <c r="G839" i="2"/>
  <c r="C839" i="2" s="1"/>
  <c r="G838" i="2"/>
  <c r="C838" i="2" s="1"/>
  <c r="G837" i="2"/>
  <c r="C837" i="2" s="1"/>
  <c r="G836" i="2"/>
  <c r="C836" i="2"/>
  <c r="G835" i="2"/>
  <c r="C835" i="2" s="1"/>
  <c r="G834" i="2"/>
  <c r="C834" i="2" s="1"/>
  <c r="G443" i="2"/>
  <c r="C443" i="2"/>
  <c r="G442" i="2"/>
  <c r="C442" i="2"/>
  <c r="G441" i="2"/>
  <c r="C441" i="2" s="1"/>
  <c r="G440" i="2"/>
  <c r="C440" i="2" s="1"/>
  <c r="G439" i="2"/>
  <c r="C439" i="2" s="1"/>
  <c r="G438" i="2"/>
  <c r="C438" i="2"/>
  <c r="G437" i="2"/>
  <c r="C437" i="2" s="1"/>
  <c r="G436" i="2"/>
  <c r="C436" i="2" s="1"/>
  <c r="G435" i="2"/>
  <c r="C435" i="2" s="1"/>
  <c r="G434" i="2"/>
  <c r="C434" i="2"/>
  <c r="G433" i="2"/>
  <c r="C433" i="2" s="1"/>
  <c r="G432" i="2"/>
  <c r="C432" i="2" s="1"/>
  <c r="G431" i="2"/>
  <c r="C431" i="2" s="1"/>
  <c r="G430" i="2"/>
  <c r="C430" i="2"/>
  <c r="G429" i="2"/>
  <c r="C429" i="2" s="1"/>
  <c r="G428" i="2"/>
  <c r="C428" i="2" s="1"/>
  <c r="G833" i="2"/>
  <c r="C833" i="2"/>
  <c r="E833" i="2" s="1"/>
  <c r="G427" i="2"/>
  <c r="C427" i="2"/>
  <c r="G426" i="2"/>
  <c r="C426" i="2" s="1"/>
  <c r="G832" i="2"/>
  <c r="C832" i="2" s="1"/>
  <c r="G425" i="2"/>
  <c r="C425" i="2" s="1"/>
  <c r="G424" i="2"/>
  <c r="C424" i="2"/>
  <c r="G423" i="2"/>
  <c r="C423" i="2" s="1"/>
  <c r="G422" i="2"/>
  <c r="C422" i="2" s="1"/>
  <c r="G831" i="2"/>
  <c r="C831" i="2"/>
  <c r="G421" i="2"/>
  <c r="C421" i="2"/>
  <c r="G830" i="2"/>
  <c r="C830" i="2" s="1"/>
  <c r="G420" i="2"/>
  <c r="C420" i="2" s="1"/>
  <c r="G419" i="2"/>
  <c r="C419" i="2" s="1"/>
  <c r="E419" i="2" s="1"/>
  <c r="G418" i="2"/>
  <c r="C418" i="2"/>
  <c r="G417" i="2"/>
  <c r="C417" i="2" s="1"/>
  <c r="G416" i="2"/>
  <c r="C416" i="2" s="1"/>
  <c r="G415" i="2"/>
  <c r="C415" i="2"/>
  <c r="G414" i="2"/>
  <c r="C414" i="2"/>
  <c r="G413" i="2"/>
  <c r="C413" i="2" s="1"/>
  <c r="G412" i="2"/>
  <c r="C412" i="2" s="1"/>
  <c r="G411" i="2"/>
  <c r="C411" i="2" s="1"/>
  <c r="G410" i="2"/>
  <c r="C410" i="2"/>
  <c r="G409" i="2"/>
  <c r="C409" i="2" s="1"/>
  <c r="G408" i="2"/>
  <c r="C408" i="2" s="1"/>
  <c r="G407" i="2"/>
  <c r="C407" i="2" s="1"/>
  <c r="G406" i="2"/>
  <c r="C406" i="2"/>
  <c r="G405" i="2"/>
  <c r="C405" i="2" s="1"/>
  <c r="G404" i="2"/>
  <c r="C404" i="2" s="1"/>
  <c r="G829" i="2"/>
  <c r="C829" i="2" s="1"/>
  <c r="G828" i="2"/>
  <c r="C828" i="2"/>
  <c r="G827" i="2"/>
  <c r="C827" i="2" s="1"/>
  <c r="G403" i="2"/>
  <c r="C403" i="2" s="1"/>
  <c r="G402" i="2"/>
  <c r="C402" i="2"/>
  <c r="G401" i="2"/>
  <c r="C401" i="2"/>
  <c r="G400" i="2"/>
  <c r="C400" i="2" s="1"/>
  <c r="G399" i="2"/>
  <c r="C399" i="2" s="1"/>
  <c r="G398" i="2"/>
  <c r="C398" i="2" s="1"/>
  <c r="E398" i="2" s="1"/>
  <c r="G826" i="2"/>
  <c r="C826" i="2"/>
  <c r="G397" i="2"/>
  <c r="C397" i="2" s="1"/>
  <c r="G396" i="2"/>
  <c r="C396" i="2" s="1"/>
  <c r="G825" i="2"/>
  <c r="C825" i="2"/>
  <c r="G824" i="2"/>
  <c r="C824" i="2"/>
  <c r="G823" i="2"/>
  <c r="C823" i="2" s="1"/>
  <c r="G822" i="2"/>
  <c r="C822" i="2" s="1"/>
  <c r="G395" i="2"/>
  <c r="C395" i="2" s="1"/>
  <c r="G821" i="2"/>
  <c r="C821" i="2"/>
  <c r="G394" i="2"/>
  <c r="C394" i="2" s="1"/>
  <c r="G393" i="2"/>
  <c r="C393" i="2" s="1"/>
  <c r="G392" i="2"/>
  <c r="C392" i="2"/>
  <c r="G391" i="2"/>
  <c r="C391" i="2"/>
  <c r="G390" i="2"/>
  <c r="C390" i="2" s="1"/>
  <c r="G389" i="2"/>
  <c r="C389" i="2" s="1"/>
  <c r="G388" i="2"/>
  <c r="C388" i="2" s="1"/>
  <c r="G387" i="2"/>
  <c r="C387" i="2"/>
  <c r="G386" i="2"/>
  <c r="C386" i="2" s="1"/>
  <c r="G385" i="2"/>
  <c r="C385" i="2" s="1"/>
  <c r="G384" i="2"/>
  <c r="C384" i="2"/>
  <c r="G383" i="2"/>
  <c r="C383" i="2"/>
  <c r="G382" i="2"/>
  <c r="C382" i="2" s="1"/>
  <c r="E382" i="2"/>
  <c r="G381" i="2"/>
  <c r="C381" i="2" s="1"/>
  <c r="G380" i="2"/>
  <c r="C380" i="2" s="1"/>
  <c r="G379" i="2"/>
  <c r="C379" i="2"/>
  <c r="G378" i="2"/>
  <c r="C378" i="2" s="1"/>
  <c r="G377" i="2"/>
  <c r="C377" i="2" s="1"/>
  <c r="G376" i="2"/>
  <c r="C376" i="2"/>
  <c r="G375" i="2"/>
  <c r="C375" i="2"/>
  <c r="G374" i="2"/>
  <c r="C374" i="2" s="1"/>
  <c r="G373" i="2"/>
  <c r="C373" i="2" s="1"/>
  <c r="G372" i="2"/>
  <c r="C372" i="2" s="1"/>
  <c r="G371" i="2"/>
  <c r="C371" i="2"/>
  <c r="G370" i="2"/>
  <c r="C370" i="2" s="1"/>
  <c r="G369" i="2"/>
  <c r="C369" i="2" s="1"/>
  <c r="G368" i="2"/>
  <c r="C368" i="2"/>
  <c r="G367" i="2"/>
  <c r="C367" i="2"/>
  <c r="G366" i="2"/>
  <c r="C366" i="2" s="1"/>
  <c r="G365" i="2"/>
  <c r="C365" i="2" s="1"/>
  <c r="G364" i="2"/>
  <c r="C364" i="2" s="1"/>
  <c r="G363" i="2"/>
  <c r="C363" i="2"/>
  <c r="G362" i="2"/>
  <c r="C362" i="2" s="1"/>
  <c r="G361" i="2"/>
  <c r="C361" i="2" s="1"/>
  <c r="G360" i="2"/>
  <c r="C360" i="2"/>
  <c r="G359" i="2"/>
  <c r="C359" i="2"/>
  <c r="G820" i="2"/>
  <c r="C820" i="2" s="1"/>
  <c r="G358" i="2"/>
  <c r="C358" i="2" s="1"/>
  <c r="E358" i="2" s="1"/>
  <c r="G357" i="2"/>
  <c r="C357" i="2" s="1"/>
  <c r="G356" i="2"/>
  <c r="C356" i="2"/>
  <c r="G355" i="2"/>
  <c r="C355" i="2" s="1"/>
  <c r="G354" i="2"/>
  <c r="C354" i="2" s="1"/>
  <c r="G353" i="2"/>
  <c r="C353" i="2" s="1"/>
  <c r="G352" i="2"/>
  <c r="C352" i="2"/>
  <c r="G351" i="2"/>
  <c r="C351" i="2" s="1"/>
  <c r="G350" i="2"/>
  <c r="C350" i="2" s="1"/>
  <c r="G349" i="2"/>
  <c r="C349" i="2" s="1"/>
  <c r="G348" i="2"/>
  <c r="C348" i="2"/>
  <c r="G347" i="2"/>
  <c r="C347" i="2" s="1"/>
  <c r="G346" i="2"/>
  <c r="C346" i="2" s="1"/>
  <c r="G345" i="2"/>
  <c r="C345" i="2"/>
  <c r="G344" i="2"/>
  <c r="C344" i="2"/>
  <c r="G343" i="2"/>
  <c r="C343" i="2" s="1"/>
  <c r="G342" i="2"/>
  <c r="C342" i="2" s="1"/>
  <c r="G341" i="2"/>
  <c r="C341" i="2" s="1"/>
  <c r="G340" i="2"/>
  <c r="C340" i="2"/>
  <c r="G339" i="2"/>
  <c r="C339" i="2" s="1"/>
  <c r="G338" i="2"/>
  <c r="C338" i="2" s="1"/>
  <c r="G337" i="2"/>
  <c r="C337" i="2"/>
  <c r="G336" i="2"/>
  <c r="C336" i="2"/>
  <c r="G335" i="2"/>
  <c r="C335" i="2" s="1"/>
  <c r="G334" i="2"/>
  <c r="C334" i="2" s="1"/>
  <c r="G333" i="2"/>
  <c r="C333" i="2" s="1"/>
  <c r="G332" i="2"/>
  <c r="C332" i="2"/>
  <c r="E332" i="2" s="1"/>
  <c r="G331" i="2"/>
  <c r="C331" i="2" s="1"/>
  <c r="G330" i="2"/>
  <c r="C330" i="2" s="1"/>
  <c r="G329" i="2"/>
  <c r="C329" i="2"/>
  <c r="G328" i="2"/>
  <c r="C328" i="2"/>
  <c r="G327" i="2"/>
  <c r="C327" i="2" s="1"/>
  <c r="G326" i="2"/>
  <c r="C326" i="2" s="1"/>
  <c r="G325" i="2"/>
  <c r="C325" i="2" s="1"/>
  <c r="G324" i="2"/>
  <c r="C324" i="2"/>
  <c r="G819" i="2"/>
  <c r="C819" i="2" s="1"/>
  <c r="G818" i="2"/>
  <c r="C818" i="2" s="1"/>
  <c r="G323" i="2"/>
  <c r="C323" i="2" s="1"/>
  <c r="G322" i="2"/>
  <c r="C322" i="2"/>
  <c r="G817" i="2"/>
  <c r="C817" i="2" s="1"/>
  <c r="G321" i="2"/>
  <c r="C321" i="2" s="1"/>
  <c r="G320" i="2"/>
  <c r="C320" i="2" s="1"/>
  <c r="G319" i="2"/>
  <c r="C319" i="2"/>
  <c r="G318" i="2"/>
  <c r="C318" i="2" s="1"/>
  <c r="G816" i="2"/>
  <c r="C816" i="2" s="1"/>
  <c r="G317" i="2"/>
  <c r="C317" i="2"/>
  <c r="G316" i="2"/>
  <c r="C316" i="2"/>
  <c r="G315" i="2"/>
  <c r="C315" i="2" s="1"/>
  <c r="G314" i="2"/>
  <c r="C314" i="2" s="1"/>
  <c r="G313" i="2"/>
  <c r="C313" i="2" s="1"/>
  <c r="G312" i="2"/>
  <c r="C312" i="2"/>
  <c r="G311" i="2"/>
  <c r="C311" i="2" s="1"/>
  <c r="G815" i="2"/>
  <c r="C815" i="2" s="1"/>
  <c r="G310" i="2"/>
  <c r="C310" i="2"/>
  <c r="G309" i="2"/>
  <c r="C309" i="2"/>
  <c r="G814" i="2"/>
  <c r="C814" i="2" s="1"/>
  <c r="G308" i="2"/>
  <c r="C308" i="2" s="1"/>
  <c r="G307" i="2"/>
  <c r="C307" i="2" s="1"/>
  <c r="G813" i="2"/>
  <c r="C813" i="2"/>
  <c r="G306" i="2"/>
  <c r="C306" i="2" s="1"/>
  <c r="G305" i="2"/>
  <c r="C305" i="2" s="1"/>
  <c r="G812" i="2"/>
  <c r="C812" i="2"/>
  <c r="G304" i="2"/>
  <c r="C304" i="2"/>
  <c r="G303" i="2"/>
  <c r="C303" i="2" s="1"/>
  <c r="G302" i="2"/>
  <c r="C302" i="2" s="1"/>
  <c r="G301" i="2"/>
  <c r="C301" i="2" s="1"/>
  <c r="G300" i="2"/>
  <c r="C300" i="2"/>
  <c r="G299" i="2"/>
  <c r="C299" i="2" s="1"/>
  <c r="G298" i="2"/>
  <c r="C298" i="2" s="1"/>
  <c r="G297" i="2"/>
  <c r="C297" i="2" s="1"/>
  <c r="G296" i="2"/>
  <c r="C296" i="2"/>
  <c r="G295" i="2"/>
  <c r="C295" i="2" s="1"/>
  <c r="G294" i="2"/>
  <c r="C294" i="2" s="1"/>
  <c r="G811" i="2"/>
  <c r="C811" i="2" s="1"/>
  <c r="G293" i="2"/>
  <c r="C293" i="2"/>
  <c r="G292" i="2"/>
  <c r="C292" i="2" s="1"/>
  <c r="G810" i="2"/>
  <c r="C810" i="2" s="1"/>
  <c r="G291" i="2"/>
  <c r="C291" i="2" s="1"/>
  <c r="G290" i="2"/>
  <c r="C290" i="2"/>
  <c r="G289" i="2"/>
  <c r="C289" i="2" s="1"/>
  <c r="G288" i="2"/>
  <c r="C288" i="2" s="1"/>
  <c r="G287" i="2"/>
  <c r="C287" i="2" s="1"/>
  <c r="G809" i="2"/>
  <c r="C809" i="2"/>
  <c r="E809" i="2"/>
  <c r="G286" i="2"/>
  <c r="C286" i="2" s="1"/>
  <c r="G285" i="2"/>
  <c r="C285" i="2" s="1"/>
  <c r="G284" i="2"/>
  <c r="C284" i="2"/>
  <c r="G283" i="2"/>
  <c r="C283" i="2"/>
  <c r="G808" i="2"/>
  <c r="C808" i="2" s="1"/>
  <c r="G282" i="2"/>
  <c r="C282" i="2" s="1"/>
  <c r="G281" i="2"/>
  <c r="C281" i="2" s="1"/>
  <c r="G807" i="2"/>
  <c r="C807" i="2"/>
  <c r="G806" i="2"/>
  <c r="C806" i="2" s="1"/>
  <c r="G805" i="2"/>
  <c r="C805" i="2" s="1"/>
  <c r="G804" i="2"/>
  <c r="C804" i="2"/>
  <c r="G803" i="2"/>
  <c r="C803" i="2"/>
  <c r="G802" i="2"/>
  <c r="C802" i="2" s="1"/>
  <c r="G280" i="2"/>
  <c r="C280" i="2" s="1"/>
  <c r="G801" i="2"/>
  <c r="C801" i="2" s="1"/>
  <c r="G800" i="2"/>
  <c r="C800" i="2"/>
  <c r="G279" i="2"/>
  <c r="C279" i="2" s="1"/>
  <c r="G278" i="2"/>
  <c r="C278" i="2" s="1"/>
  <c r="G277" i="2"/>
  <c r="C277" i="2" s="1"/>
  <c r="G276" i="2"/>
  <c r="C276" i="2"/>
  <c r="G275" i="2"/>
  <c r="C275" i="2" s="1"/>
  <c r="E275" i="2"/>
  <c r="G274" i="2"/>
  <c r="C274" i="2" s="1"/>
  <c r="E274" i="2" s="1"/>
  <c r="G273" i="2"/>
  <c r="C273" i="2" s="1"/>
  <c r="E273" i="2" s="1"/>
  <c r="G272" i="2"/>
  <c r="C272" i="2"/>
  <c r="G271" i="2"/>
  <c r="C271" i="2" s="1"/>
  <c r="G270" i="2"/>
  <c r="C270" i="2" s="1"/>
  <c r="G269" i="2"/>
  <c r="C269" i="2" s="1"/>
  <c r="G268" i="2"/>
  <c r="C268" i="2"/>
  <c r="G267" i="2"/>
  <c r="C267" i="2" s="1"/>
  <c r="G266" i="2"/>
  <c r="C266" i="2" s="1"/>
  <c r="G799" i="2"/>
  <c r="C799" i="2" s="1"/>
  <c r="E799" i="2" s="1"/>
  <c r="G265" i="2"/>
  <c r="C265" i="2"/>
  <c r="E265" i="2" s="1"/>
  <c r="G264" i="2"/>
  <c r="C264" i="2" s="1"/>
  <c r="G263" i="2"/>
  <c r="C263" i="2" s="1"/>
  <c r="G798" i="2"/>
  <c r="C798" i="2" s="1"/>
  <c r="G262" i="2"/>
  <c r="C262" i="2"/>
  <c r="G261" i="2"/>
  <c r="C261" i="2" s="1"/>
  <c r="G260" i="2"/>
  <c r="C260" i="2" s="1"/>
  <c r="G259" i="2"/>
  <c r="C259" i="2"/>
  <c r="G797" i="2"/>
  <c r="C797" i="2"/>
  <c r="G796" i="2"/>
  <c r="C796" i="2" s="1"/>
  <c r="G258" i="2"/>
  <c r="C258" i="2" s="1"/>
  <c r="G257" i="2"/>
  <c r="C257" i="2" s="1"/>
  <c r="G256" i="2"/>
  <c r="C256" i="2"/>
  <c r="G255" i="2"/>
  <c r="C255" i="2" s="1"/>
  <c r="G254" i="2"/>
  <c r="C254" i="2" s="1"/>
  <c r="G253" i="2"/>
  <c r="C253" i="2"/>
  <c r="G252" i="2"/>
  <c r="C252" i="2"/>
  <c r="G251" i="2"/>
  <c r="C251" i="2" s="1"/>
  <c r="G250" i="2"/>
  <c r="C250" i="2" s="1"/>
  <c r="G249" i="2"/>
  <c r="C249" i="2" s="1"/>
  <c r="G248" i="2"/>
  <c r="C248" i="2"/>
  <c r="G247" i="2"/>
  <c r="C247" i="2" s="1"/>
  <c r="G246" i="2"/>
  <c r="C246" i="2" s="1"/>
  <c r="G245" i="2"/>
  <c r="C245" i="2"/>
  <c r="G244" i="2"/>
  <c r="C244" i="2"/>
  <c r="E244" i="2" s="1"/>
  <c r="G243" i="2"/>
  <c r="C243" i="2" s="1"/>
  <c r="G242" i="2"/>
  <c r="C242" i="2" s="1"/>
  <c r="G241" i="2"/>
  <c r="C241" i="2" s="1"/>
  <c r="G240" i="2"/>
  <c r="C240" i="2"/>
  <c r="G239" i="2"/>
  <c r="C239" i="2" s="1"/>
  <c r="G238" i="2"/>
  <c r="C238" i="2" s="1"/>
  <c r="E238" i="2" s="1"/>
  <c r="G237" i="2"/>
  <c r="C237" i="2"/>
  <c r="G236" i="2"/>
  <c r="C236" i="2"/>
  <c r="G235" i="2"/>
  <c r="C235" i="2" s="1"/>
  <c r="G234" i="2"/>
  <c r="C234" i="2" s="1"/>
  <c r="G233" i="2"/>
  <c r="C233" i="2" s="1"/>
  <c r="G232" i="2"/>
  <c r="C232" i="2"/>
  <c r="G231" i="2"/>
  <c r="C231" i="2" s="1"/>
  <c r="G230" i="2"/>
  <c r="C230" i="2" s="1"/>
  <c r="G229" i="2"/>
  <c r="C229" i="2" s="1"/>
  <c r="G795" i="2"/>
  <c r="C795" i="2"/>
  <c r="G228" i="2"/>
  <c r="C228" i="2" s="1"/>
  <c r="G227" i="2"/>
  <c r="C227" i="2" s="1"/>
  <c r="G226" i="2"/>
  <c r="C226" i="2" s="1"/>
  <c r="G225" i="2"/>
  <c r="C225" i="2"/>
  <c r="G224" i="2"/>
  <c r="C224" i="2" s="1"/>
  <c r="G223" i="2"/>
  <c r="C223" i="2" s="1"/>
  <c r="G222" i="2"/>
  <c r="C222" i="2" s="1"/>
  <c r="G221" i="2"/>
  <c r="C221" i="2"/>
  <c r="G220" i="2"/>
  <c r="C220" i="2" s="1"/>
  <c r="G219" i="2"/>
  <c r="C219" i="2"/>
  <c r="G218" i="2"/>
  <c r="C218" i="2"/>
  <c r="G217" i="2"/>
  <c r="C217" i="2"/>
  <c r="G216" i="2"/>
  <c r="C216" i="2" s="1"/>
  <c r="G215" i="2"/>
  <c r="C215" i="2" s="1"/>
  <c r="G214" i="2"/>
  <c r="C214" i="2" s="1"/>
  <c r="G213" i="2"/>
  <c r="C213" i="2" s="1"/>
  <c r="G212" i="2"/>
  <c r="C212" i="2" s="1"/>
  <c r="G211" i="2"/>
  <c r="C211" i="2"/>
  <c r="G210" i="2"/>
  <c r="C210" i="2" s="1"/>
  <c r="G209" i="2"/>
  <c r="C209" i="2"/>
  <c r="G208" i="2"/>
  <c r="C208" i="2"/>
  <c r="G207" i="2"/>
  <c r="C207" i="2" s="1"/>
  <c r="G206" i="2"/>
  <c r="C206" i="2" s="1"/>
  <c r="G205" i="2"/>
  <c r="C205" i="2" s="1"/>
  <c r="G204" i="2"/>
  <c r="C204" i="2" s="1"/>
  <c r="G203" i="2"/>
  <c r="C203" i="2" s="1"/>
  <c r="G202" i="2"/>
  <c r="C202" i="2"/>
  <c r="G201" i="2"/>
  <c r="C201" i="2"/>
  <c r="G794" i="2"/>
  <c r="C794" i="2"/>
  <c r="G793" i="2"/>
  <c r="C793" i="2" s="1"/>
  <c r="G200" i="2"/>
  <c r="C200" i="2"/>
  <c r="G199" i="2"/>
  <c r="C199" i="2"/>
  <c r="G198" i="2"/>
  <c r="C198" i="2"/>
  <c r="G197" i="2"/>
  <c r="C197" i="2" s="1"/>
  <c r="G196" i="2"/>
  <c r="C196" i="2"/>
  <c r="G195" i="2"/>
  <c r="C195" i="2" s="1"/>
  <c r="E195" i="2"/>
  <c r="G792" i="2"/>
  <c r="C792" i="2"/>
  <c r="G194" i="2"/>
  <c r="C194" i="2" s="1"/>
  <c r="G193" i="2"/>
  <c r="C193" i="2"/>
  <c r="G192" i="2"/>
  <c r="C192" i="2" s="1"/>
  <c r="G791" i="2"/>
  <c r="C791" i="2" s="1"/>
  <c r="G790" i="2"/>
  <c r="C790" i="2" s="1"/>
  <c r="G789" i="2"/>
  <c r="C789" i="2" s="1"/>
  <c r="G191" i="2"/>
  <c r="C191" i="2" s="1"/>
  <c r="G190" i="2"/>
  <c r="C190" i="2"/>
  <c r="G189" i="2"/>
  <c r="C189" i="2"/>
  <c r="G788" i="2"/>
  <c r="C788" i="2"/>
  <c r="G188" i="2"/>
  <c r="C188" i="2"/>
  <c r="G187" i="2"/>
  <c r="C187" i="2" s="1"/>
  <c r="G186" i="2"/>
  <c r="C186" i="2" s="1"/>
  <c r="G787" i="2"/>
  <c r="C787" i="2"/>
  <c r="G185" i="2"/>
  <c r="C185" i="2" s="1"/>
  <c r="G184" i="2"/>
  <c r="C184" i="2"/>
  <c r="G183" i="2"/>
  <c r="C183" i="2" s="1"/>
  <c r="G786" i="2"/>
  <c r="C786" i="2"/>
  <c r="G785" i="2"/>
  <c r="C785" i="2"/>
  <c r="G182" i="2"/>
  <c r="C182" i="2"/>
  <c r="G181" i="2"/>
  <c r="C181" i="2" s="1"/>
  <c r="G180" i="2"/>
  <c r="C180" i="2"/>
  <c r="G784" i="2"/>
  <c r="C784" i="2" s="1"/>
  <c r="G179" i="2"/>
  <c r="C179" i="2"/>
  <c r="G178" i="2"/>
  <c r="C178" i="2"/>
  <c r="G177" i="2"/>
  <c r="C177" i="2"/>
  <c r="G176" i="2"/>
  <c r="C176" i="2" s="1"/>
  <c r="G783" i="2"/>
  <c r="C783" i="2" s="1"/>
  <c r="G175" i="2"/>
  <c r="C175" i="2" s="1"/>
  <c r="G782" i="2"/>
  <c r="C782" i="2" s="1"/>
  <c r="G174" i="2"/>
  <c r="C174" i="2" s="1"/>
  <c r="G173" i="2"/>
  <c r="C173" i="2"/>
  <c r="G172" i="2"/>
  <c r="C172" i="2" s="1"/>
  <c r="G781" i="2"/>
  <c r="C781" i="2"/>
  <c r="G780" i="2"/>
  <c r="C780" i="2"/>
  <c r="G779" i="2"/>
  <c r="C779" i="2"/>
  <c r="G778" i="2"/>
  <c r="C778" i="2" s="1"/>
  <c r="G777" i="2"/>
  <c r="C777" i="2"/>
  <c r="G776" i="2"/>
  <c r="C776" i="2" s="1"/>
  <c r="G775" i="2"/>
  <c r="C775" i="2"/>
  <c r="G774" i="2"/>
  <c r="C774" i="2" s="1"/>
  <c r="G773" i="2"/>
  <c r="C773" i="2"/>
  <c r="G171" i="2"/>
  <c r="C171" i="2" s="1"/>
  <c r="G772" i="2"/>
  <c r="C772" i="2" s="1"/>
  <c r="G771" i="2"/>
  <c r="C771" i="2" s="1"/>
  <c r="G770" i="2"/>
  <c r="C770" i="2" s="1"/>
  <c r="G769" i="2"/>
  <c r="C769" i="2" s="1"/>
  <c r="G170" i="2"/>
  <c r="C170" i="2"/>
  <c r="G169" i="2"/>
  <c r="C169" i="2"/>
  <c r="G768" i="2"/>
  <c r="C768" i="2"/>
  <c r="G168" i="2"/>
  <c r="C168" i="2"/>
  <c r="G167" i="2"/>
  <c r="C167" i="2" s="1"/>
  <c r="G166" i="2"/>
  <c r="C166" i="2" s="1"/>
  <c r="G767" i="2"/>
  <c r="C767" i="2" s="1"/>
  <c r="G165" i="2"/>
  <c r="C165" i="2" s="1"/>
  <c r="G766" i="2"/>
  <c r="C766" i="2"/>
  <c r="G765" i="2"/>
  <c r="C765" i="2"/>
  <c r="G164" i="2"/>
  <c r="C164" i="2"/>
  <c r="G764" i="2"/>
  <c r="C764" i="2" s="1"/>
  <c r="G763" i="2"/>
  <c r="C763" i="2"/>
  <c r="G762" i="2"/>
  <c r="C762" i="2" s="1"/>
  <c r="G163" i="2"/>
  <c r="C163" i="2"/>
  <c r="G761" i="2"/>
  <c r="C761" i="2" s="1"/>
  <c r="G162" i="2"/>
  <c r="C162" i="2"/>
  <c r="G760" i="2"/>
  <c r="C760" i="2" s="1"/>
  <c r="G161" i="2"/>
  <c r="C161" i="2"/>
  <c r="G160" i="2"/>
  <c r="C160" i="2" s="1"/>
  <c r="G759" i="2"/>
  <c r="C759" i="2" s="1"/>
  <c r="G758" i="2"/>
  <c r="C758" i="2" s="1"/>
  <c r="G757" i="2"/>
  <c r="C757" i="2" s="1"/>
  <c r="G159" i="2"/>
  <c r="C159" i="2" s="1"/>
  <c r="G158" i="2"/>
  <c r="C158" i="2"/>
  <c r="G157" i="2"/>
  <c r="C157" i="2"/>
  <c r="E157" i="2" s="1"/>
  <c r="G756" i="2"/>
  <c r="C756" i="2"/>
  <c r="E756" i="2" s="1"/>
  <c r="G156" i="2"/>
  <c r="C156" i="2"/>
  <c r="G155" i="2"/>
  <c r="C155" i="2" s="1"/>
  <c r="E155" i="2" s="1"/>
  <c r="G154" i="2"/>
  <c r="C154" i="2" s="1"/>
  <c r="G153" i="2"/>
  <c r="C153" i="2"/>
  <c r="G152" i="2"/>
  <c r="C152" i="2" s="1"/>
  <c r="G151" i="2"/>
  <c r="C151" i="2"/>
  <c r="E151" i="2" s="1"/>
  <c r="G755" i="2"/>
  <c r="C755" i="2" s="1"/>
  <c r="G150" i="2"/>
  <c r="C150" i="2"/>
  <c r="G149" i="2"/>
  <c r="C149" i="2" s="1"/>
  <c r="G148" i="2"/>
  <c r="C148" i="2"/>
  <c r="G147" i="2"/>
  <c r="C147" i="2" s="1"/>
  <c r="G146" i="2"/>
  <c r="C146" i="2"/>
  <c r="G145" i="2"/>
  <c r="C145" i="2" s="1"/>
  <c r="G144" i="2"/>
  <c r="C144" i="2"/>
  <c r="G143" i="2"/>
  <c r="C143" i="2"/>
  <c r="G142" i="2"/>
  <c r="C142" i="2"/>
  <c r="G141" i="2"/>
  <c r="C141" i="2" s="1"/>
  <c r="G140" i="2"/>
  <c r="C140" i="2" s="1"/>
  <c r="G139" i="2"/>
  <c r="C139" i="2" s="1"/>
  <c r="G138" i="2"/>
  <c r="C138" i="2" s="1"/>
  <c r="G137" i="2"/>
  <c r="C137" i="2" s="1"/>
  <c r="G136" i="2"/>
  <c r="C136" i="2"/>
  <c r="G135" i="2"/>
  <c r="C135" i="2"/>
  <c r="G134" i="2"/>
  <c r="C134" i="2"/>
  <c r="G754" i="2"/>
  <c r="C754" i="2"/>
  <c r="G753" i="2"/>
  <c r="C753" i="2"/>
  <c r="G133" i="2"/>
  <c r="C133" i="2" s="1"/>
  <c r="G752" i="2"/>
  <c r="C752" i="2"/>
  <c r="G751" i="2"/>
  <c r="C751" i="2" s="1"/>
  <c r="G750" i="2"/>
  <c r="C750" i="2"/>
  <c r="G132" i="2"/>
  <c r="C132" i="2" s="1"/>
  <c r="G131" i="2"/>
  <c r="C131" i="2"/>
  <c r="G130" i="2"/>
  <c r="C130" i="2" s="1"/>
  <c r="G749" i="2"/>
  <c r="C749" i="2"/>
  <c r="G129" i="2"/>
  <c r="C129" i="2" s="1"/>
  <c r="G128" i="2"/>
  <c r="C128" i="2" s="1"/>
  <c r="G748" i="2"/>
  <c r="C748" i="2" s="1"/>
  <c r="G127" i="2"/>
  <c r="C127" i="2"/>
  <c r="G126" i="2"/>
  <c r="C126" i="2"/>
  <c r="G747" i="2"/>
  <c r="C747" i="2"/>
  <c r="G125" i="2"/>
  <c r="C125" i="2"/>
  <c r="G746" i="2"/>
  <c r="C746" i="2" s="1"/>
  <c r="G124" i="2"/>
  <c r="C124" i="2" s="1"/>
  <c r="E124" i="2" s="1"/>
  <c r="G123" i="2"/>
  <c r="C123" i="2" s="1"/>
  <c r="G122" i="2"/>
  <c r="C122" i="2" s="1"/>
  <c r="G745" i="2"/>
  <c r="C745" i="2"/>
  <c r="G121" i="2"/>
  <c r="C121" i="2"/>
  <c r="G120" i="2"/>
  <c r="C120" i="2"/>
  <c r="G119" i="2"/>
  <c r="C119" i="2"/>
  <c r="G118" i="2"/>
  <c r="C118" i="2"/>
  <c r="G117" i="2"/>
  <c r="C117" i="2" s="1"/>
  <c r="G116" i="2"/>
  <c r="C116" i="2"/>
  <c r="G115" i="2"/>
  <c r="C115" i="2" s="1"/>
  <c r="G744" i="2"/>
  <c r="C744" i="2"/>
  <c r="G114" i="2"/>
  <c r="C114" i="2" s="1"/>
  <c r="G113" i="2"/>
  <c r="C113" i="2"/>
  <c r="G112" i="2"/>
  <c r="C112" i="2" s="1"/>
  <c r="G111" i="2"/>
  <c r="C111" i="2" s="1"/>
  <c r="G110" i="2"/>
  <c r="C110" i="2" s="1"/>
  <c r="G109" i="2"/>
  <c r="C109" i="2" s="1"/>
  <c r="G743" i="2"/>
  <c r="C743" i="2" s="1"/>
  <c r="G742" i="2"/>
  <c r="C742" i="2"/>
  <c r="G108" i="2"/>
  <c r="C108" i="2"/>
  <c r="G741" i="2"/>
  <c r="C741" i="2"/>
  <c r="G107" i="2"/>
  <c r="C107" i="2"/>
  <c r="G106" i="2"/>
  <c r="C106" i="2" s="1"/>
  <c r="G105" i="2"/>
  <c r="C105" i="2" s="1"/>
  <c r="E105" i="2" s="1"/>
  <c r="G740" i="2"/>
  <c r="C740" i="2"/>
  <c r="G104" i="2"/>
  <c r="C104" i="2" s="1"/>
  <c r="G103" i="2"/>
  <c r="C103" i="2"/>
  <c r="G739" i="2"/>
  <c r="C739" i="2" s="1"/>
  <c r="G738" i="2"/>
  <c r="C738" i="2"/>
  <c r="G102" i="2"/>
  <c r="C102" i="2" s="1"/>
  <c r="G101" i="2"/>
  <c r="C101" i="2"/>
  <c r="G100" i="2"/>
  <c r="C100" i="2" s="1"/>
  <c r="G99" i="2"/>
  <c r="C99" i="2"/>
  <c r="G98" i="2"/>
  <c r="C98" i="2" s="1"/>
  <c r="G737" i="2"/>
  <c r="C737" i="2"/>
  <c r="G97" i="2"/>
  <c r="C97" i="2"/>
  <c r="G96" i="2"/>
  <c r="C96" i="2"/>
  <c r="G736" i="2"/>
  <c r="C736" i="2" s="1"/>
  <c r="G735" i="2"/>
  <c r="C735" i="2" s="1"/>
  <c r="G95" i="2"/>
  <c r="C95" i="2" s="1"/>
  <c r="G734" i="2"/>
  <c r="C734" i="2" s="1"/>
  <c r="G733" i="2"/>
  <c r="C733" i="2" s="1"/>
  <c r="G732" i="2"/>
  <c r="C732" i="2"/>
  <c r="G731" i="2"/>
  <c r="C731" i="2"/>
  <c r="G730" i="2"/>
  <c r="C730" i="2"/>
  <c r="G729" i="2"/>
  <c r="C729" i="2"/>
  <c r="G94" i="2"/>
  <c r="C94" i="2"/>
  <c r="G728" i="2"/>
  <c r="C728" i="2"/>
  <c r="G727" i="2"/>
  <c r="C727" i="2"/>
  <c r="G93" i="2"/>
  <c r="C93" i="2"/>
  <c r="G726" i="2"/>
  <c r="C726" i="2"/>
  <c r="G725" i="2"/>
  <c r="C725" i="2" s="1"/>
  <c r="G92" i="2"/>
  <c r="C92" i="2"/>
  <c r="G91" i="2"/>
  <c r="C91" i="2"/>
  <c r="G724" i="2"/>
  <c r="C724" i="2"/>
  <c r="G723" i="2"/>
  <c r="C723" i="2" s="1"/>
  <c r="G90" i="2"/>
  <c r="C90" i="2"/>
  <c r="G89" i="2"/>
  <c r="C89" i="2" s="1"/>
  <c r="G722" i="2"/>
  <c r="C722" i="2"/>
  <c r="G721" i="2"/>
  <c r="C721" i="2"/>
  <c r="G720" i="2"/>
  <c r="C720" i="2"/>
  <c r="G88" i="2"/>
  <c r="C88" i="2" s="1"/>
  <c r="G87" i="2"/>
  <c r="C87" i="2" s="1"/>
  <c r="G86" i="2"/>
  <c r="C86" i="2"/>
  <c r="G85" i="2"/>
  <c r="C85" i="2" s="1"/>
  <c r="G84" i="2"/>
  <c r="C84" i="2" s="1"/>
  <c r="G83" i="2"/>
  <c r="C83" i="2" s="1"/>
  <c r="G82" i="2"/>
  <c r="C82" i="2"/>
  <c r="G81" i="2"/>
  <c r="C81" i="2" s="1"/>
  <c r="G80" i="2"/>
  <c r="C80" i="2" s="1"/>
  <c r="G79" i="2"/>
  <c r="C79" i="2" s="1"/>
  <c r="G78" i="2"/>
  <c r="C78" i="2"/>
  <c r="G77" i="2"/>
  <c r="C77" i="2"/>
  <c r="G76" i="2"/>
  <c r="C76" i="2" s="1"/>
  <c r="G719" i="2"/>
  <c r="C719" i="2" s="1"/>
  <c r="G75" i="2"/>
  <c r="C75" i="2"/>
  <c r="G74" i="2"/>
  <c r="C74" i="2"/>
  <c r="G718" i="2"/>
  <c r="C718" i="2" s="1"/>
  <c r="G73" i="2"/>
  <c r="C73" i="2" s="1"/>
  <c r="G72" i="2"/>
  <c r="C72" i="2" s="1"/>
  <c r="G717" i="2"/>
  <c r="C717" i="2" s="1"/>
  <c r="G716" i="2"/>
  <c r="C716" i="2"/>
  <c r="G71" i="2"/>
  <c r="C71" i="2" s="1"/>
  <c r="G70" i="2"/>
  <c r="C70" i="2" s="1"/>
  <c r="G69" i="2"/>
  <c r="C69" i="2"/>
  <c r="G68" i="2"/>
  <c r="C68" i="2" s="1"/>
  <c r="G67" i="2"/>
  <c r="C67" i="2" s="1"/>
  <c r="G66" i="2"/>
  <c r="C66" i="2"/>
  <c r="G65" i="2"/>
  <c r="C65" i="2" s="1"/>
  <c r="G64" i="2"/>
  <c r="C64" i="2" s="1"/>
  <c r="G63" i="2"/>
  <c r="C63" i="2"/>
  <c r="G62" i="2"/>
  <c r="C62" i="2" s="1"/>
  <c r="E62" i="2"/>
  <c r="G61" i="2"/>
  <c r="C61" i="2" s="1"/>
  <c r="G60" i="2"/>
  <c r="C60" i="2"/>
  <c r="G59" i="2"/>
  <c r="C59" i="2" s="1"/>
  <c r="G58" i="2"/>
  <c r="C58" i="2" s="1"/>
  <c r="G57" i="2"/>
  <c r="C57" i="2"/>
  <c r="G56" i="2"/>
  <c r="C56" i="2" s="1"/>
  <c r="G55" i="2"/>
  <c r="C55" i="2" s="1"/>
  <c r="G715" i="2"/>
  <c r="C715" i="2"/>
  <c r="G54" i="2"/>
  <c r="C54" i="2"/>
  <c r="G53" i="2"/>
  <c r="C53" i="2" s="1"/>
  <c r="G52" i="2"/>
  <c r="C52" i="2" s="1"/>
  <c r="G51" i="2"/>
  <c r="C51" i="2" s="1"/>
  <c r="G50" i="2"/>
  <c r="C50" i="2"/>
  <c r="G49" i="2"/>
  <c r="C49" i="2"/>
  <c r="G48" i="2"/>
  <c r="C48" i="2"/>
  <c r="G714" i="2"/>
  <c r="C714" i="2" s="1"/>
  <c r="G713" i="2"/>
  <c r="C713" i="2"/>
  <c r="G47" i="2"/>
  <c r="C47" i="2"/>
  <c r="G46" i="2"/>
  <c r="C46" i="2"/>
  <c r="G712" i="2"/>
  <c r="C712" i="2"/>
  <c r="G711" i="2"/>
  <c r="C711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710" i="2"/>
  <c r="C710" i="2"/>
  <c r="G709" i="2"/>
  <c r="C709" i="2"/>
  <c r="G708" i="2"/>
  <c r="C708" i="2"/>
  <c r="G707" i="2"/>
  <c r="C707" i="2"/>
  <c r="G706" i="2"/>
  <c r="C706" i="2"/>
  <c r="G705" i="2"/>
  <c r="C705" i="2"/>
  <c r="G704" i="2"/>
  <c r="C704" i="2"/>
  <c r="G35" i="2"/>
  <c r="C35" i="2" s="1"/>
  <c r="G703" i="2"/>
  <c r="C703" i="2" s="1"/>
  <c r="G702" i="2"/>
  <c r="C702" i="2" s="1"/>
  <c r="G34" i="2"/>
  <c r="C34" i="2" s="1"/>
  <c r="G33" i="2"/>
  <c r="C33" i="2"/>
  <c r="G32" i="2"/>
  <c r="C32" i="2" s="1"/>
  <c r="G31" i="2"/>
  <c r="C31" i="2" s="1"/>
  <c r="G30" i="2"/>
  <c r="C30" i="2" s="1"/>
  <c r="G29" i="2"/>
  <c r="C29" i="2"/>
  <c r="G28" i="2"/>
  <c r="C28" i="2"/>
  <c r="G701" i="2"/>
  <c r="C701" i="2"/>
  <c r="G700" i="2"/>
  <c r="C700" i="2"/>
  <c r="G27" i="2"/>
  <c r="C27" i="2"/>
  <c r="G26" i="2"/>
  <c r="C26" i="2"/>
  <c r="G25" i="2"/>
  <c r="C25" i="2"/>
  <c r="G24" i="2"/>
  <c r="C24" i="2"/>
  <c r="G23" i="2"/>
  <c r="C23" i="2" s="1"/>
  <c r="G699" i="2"/>
  <c r="C699" i="2" s="1"/>
  <c r="G22" i="2"/>
  <c r="C22" i="2" s="1"/>
  <c r="G21" i="2"/>
  <c r="C21" i="2"/>
  <c r="G20" i="2"/>
  <c r="C20" i="2" s="1"/>
  <c r="G698" i="2"/>
  <c r="C698" i="2" s="1"/>
  <c r="G19" i="2"/>
  <c r="C19" i="2"/>
  <c r="G18" i="2"/>
  <c r="C18" i="2" s="1"/>
  <c r="G17" i="2"/>
  <c r="C17" i="2" s="1"/>
  <c r="G16" i="2"/>
  <c r="C16" i="2" s="1"/>
  <c r="G697" i="2"/>
  <c r="C697" i="2" s="1"/>
  <c r="G696" i="2"/>
  <c r="C696" i="2" s="1"/>
  <c r="G695" i="2"/>
  <c r="C695" i="2" s="1"/>
  <c r="G694" i="2"/>
  <c r="C694" i="2" s="1"/>
  <c r="G693" i="2"/>
  <c r="C693" i="2"/>
  <c r="G692" i="2"/>
  <c r="C692" i="2" s="1"/>
  <c r="G15" i="2"/>
  <c r="C15" i="2" s="1"/>
  <c r="E156" i="1"/>
  <c r="E15" i="2" s="1"/>
  <c r="G14" i="2"/>
  <c r="C14" i="2"/>
  <c r="E155" i="1"/>
  <c r="F155" i="1" s="1"/>
  <c r="G155" i="1" s="1"/>
  <c r="I155" i="1" s="1"/>
  <c r="G13" i="2"/>
  <c r="C13" i="2" s="1"/>
  <c r="E154" i="1"/>
  <c r="G12" i="2"/>
  <c r="C12" i="2"/>
  <c r="E153" i="1"/>
  <c r="F153" i="1" s="1"/>
  <c r="G153" i="1" s="1"/>
  <c r="I153" i="1" s="1"/>
  <c r="G11" i="2"/>
  <c r="C11" i="2" s="1"/>
  <c r="E152" i="1"/>
  <c r="G691" i="2"/>
  <c r="C691" i="2" s="1"/>
  <c r="G690" i="2"/>
  <c r="C690" i="2" s="1"/>
  <c r="G689" i="2"/>
  <c r="C689" i="2" s="1"/>
  <c r="G688" i="2"/>
  <c r="C688" i="2"/>
  <c r="G687" i="2"/>
  <c r="C687" i="2" s="1"/>
  <c r="E687" i="2"/>
  <c r="G686" i="2"/>
  <c r="C686" i="2"/>
  <c r="G685" i="2"/>
  <c r="C685" i="2"/>
  <c r="G684" i="2"/>
  <c r="C684" i="2" s="1"/>
  <c r="G683" i="2"/>
  <c r="C683" i="2" s="1"/>
  <c r="G682" i="2"/>
  <c r="C682" i="2" s="1"/>
  <c r="G681" i="2"/>
  <c r="C681" i="2" s="1"/>
  <c r="G680" i="2"/>
  <c r="C680" i="2"/>
  <c r="G679" i="2"/>
  <c r="C679" i="2" s="1"/>
  <c r="G678" i="2"/>
  <c r="C678" i="2"/>
  <c r="G677" i="2"/>
  <c r="C677" i="2"/>
  <c r="G676" i="2"/>
  <c r="C676" i="2" s="1"/>
  <c r="G675" i="2"/>
  <c r="C675" i="2" s="1"/>
  <c r="G674" i="2"/>
  <c r="C674" i="2" s="1"/>
  <c r="G673" i="2"/>
  <c r="C673" i="2" s="1"/>
  <c r="G672" i="2"/>
  <c r="C672" i="2"/>
  <c r="G671" i="2"/>
  <c r="C671" i="2" s="1"/>
  <c r="G670" i="2"/>
  <c r="C670" i="2"/>
  <c r="G669" i="2"/>
  <c r="C669" i="2"/>
  <c r="G668" i="2"/>
  <c r="C668" i="2" s="1"/>
  <c r="G667" i="2"/>
  <c r="C667" i="2" s="1"/>
  <c r="G666" i="2"/>
  <c r="C666" i="2" s="1"/>
  <c r="G665" i="2"/>
  <c r="C665" i="2" s="1"/>
  <c r="G664" i="2"/>
  <c r="C664" i="2"/>
  <c r="G663" i="2"/>
  <c r="C663" i="2" s="1"/>
  <c r="G662" i="2"/>
  <c r="C662" i="2"/>
  <c r="G661" i="2"/>
  <c r="C661" i="2"/>
  <c r="G660" i="2"/>
  <c r="C660" i="2" s="1"/>
  <c r="G659" i="2"/>
  <c r="C659" i="2" s="1"/>
  <c r="G658" i="2"/>
  <c r="C658" i="2" s="1"/>
  <c r="G657" i="2"/>
  <c r="C657" i="2" s="1"/>
  <c r="G656" i="2"/>
  <c r="C656" i="2"/>
  <c r="G655" i="2"/>
  <c r="C655" i="2" s="1"/>
  <c r="G654" i="2"/>
  <c r="C654" i="2"/>
  <c r="G653" i="2"/>
  <c r="C653" i="2"/>
  <c r="G652" i="2"/>
  <c r="C652" i="2" s="1"/>
  <c r="G651" i="2"/>
  <c r="C651" i="2" s="1"/>
  <c r="G650" i="2"/>
  <c r="C650" i="2" s="1"/>
  <c r="G649" i="2"/>
  <c r="C649" i="2" s="1"/>
  <c r="G648" i="2"/>
  <c r="C648" i="2"/>
  <c r="G647" i="2"/>
  <c r="C647" i="2" s="1"/>
  <c r="G646" i="2"/>
  <c r="C646" i="2"/>
  <c r="G645" i="2"/>
  <c r="C645" i="2"/>
  <c r="G644" i="2"/>
  <c r="C644" i="2" s="1"/>
  <c r="G643" i="2"/>
  <c r="C643" i="2" s="1"/>
  <c r="G642" i="2"/>
  <c r="C642" i="2" s="1"/>
  <c r="G641" i="2"/>
  <c r="C641" i="2" s="1"/>
  <c r="E641" i="2" s="1"/>
  <c r="G640" i="2"/>
  <c r="C640" i="2"/>
  <c r="G639" i="2"/>
  <c r="C639" i="2" s="1"/>
  <c r="G638" i="2"/>
  <c r="C638" i="2"/>
  <c r="G637" i="2"/>
  <c r="C637" i="2"/>
  <c r="G636" i="2"/>
  <c r="C636" i="2"/>
  <c r="G635" i="2"/>
  <c r="C635" i="2" s="1"/>
  <c r="G634" i="2"/>
  <c r="C634" i="2" s="1"/>
  <c r="G633" i="2"/>
  <c r="C633" i="2" s="1"/>
  <c r="G632" i="2"/>
  <c r="C632" i="2"/>
  <c r="G631" i="2"/>
  <c r="C631" i="2" s="1"/>
  <c r="G630" i="2"/>
  <c r="C630" i="2"/>
  <c r="G629" i="2"/>
  <c r="C629" i="2" s="1"/>
  <c r="G628" i="2"/>
  <c r="C628" i="2" s="1"/>
  <c r="G627" i="2"/>
  <c r="C627" i="2" s="1"/>
  <c r="G626" i="2"/>
  <c r="C626" i="2"/>
  <c r="G625" i="2"/>
  <c r="C625" i="2" s="1"/>
  <c r="G624" i="2"/>
  <c r="C624" i="2"/>
  <c r="G623" i="2"/>
  <c r="C623" i="2"/>
  <c r="G622" i="2"/>
  <c r="C622" i="2"/>
  <c r="G621" i="2"/>
  <c r="C621" i="2"/>
  <c r="G620" i="2"/>
  <c r="C620" i="2"/>
  <c r="G619" i="2"/>
  <c r="C619" i="2" s="1"/>
  <c r="G618" i="2"/>
  <c r="C618" i="2" s="1"/>
  <c r="G617" i="2"/>
  <c r="C617" i="2" s="1"/>
  <c r="G616" i="2"/>
  <c r="C616" i="2"/>
  <c r="G615" i="2"/>
  <c r="C615" i="2" s="1"/>
  <c r="G614" i="2"/>
  <c r="C614" i="2"/>
  <c r="G613" i="2"/>
  <c r="C613" i="2" s="1"/>
  <c r="G612" i="2"/>
  <c r="C612" i="2" s="1"/>
  <c r="G611" i="2"/>
  <c r="C611" i="2" s="1"/>
  <c r="G610" i="2"/>
  <c r="C610" i="2"/>
  <c r="G609" i="2"/>
  <c r="C609" i="2" s="1"/>
  <c r="G608" i="2"/>
  <c r="C608" i="2"/>
  <c r="G607" i="2"/>
  <c r="C607" i="2"/>
  <c r="G606" i="2"/>
  <c r="C606" i="2"/>
  <c r="G605" i="2"/>
  <c r="C605" i="2"/>
  <c r="G604" i="2"/>
  <c r="C604" i="2"/>
  <c r="G603" i="2"/>
  <c r="C603" i="2" s="1"/>
  <c r="G602" i="2"/>
  <c r="C602" i="2" s="1"/>
  <c r="G601" i="2"/>
  <c r="C601" i="2" s="1"/>
  <c r="G600" i="2"/>
  <c r="C600" i="2"/>
  <c r="G599" i="2"/>
  <c r="C599" i="2" s="1"/>
  <c r="G598" i="2"/>
  <c r="C598" i="2"/>
  <c r="E598" i="2" s="1"/>
  <c r="G597" i="2"/>
  <c r="C597" i="2" s="1"/>
  <c r="G596" i="2"/>
  <c r="C596" i="2" s="1"/>
  <c r="G595" i="2"/>
  <c r="C595" i="2" s="1"/>
  <c r="G594" i="2"/>
  <c r="C594" i="2" s="1"/>
  <c r="G593" i="2"/>
  <c r="C593" i="2" s="1"/>
  <c r="G592" i="2"/>
  <c r="C592" i="2"/>
  <c r="G591" i="2"/>
  <c r="C591" i="2" s="1"/>
  <c r="G590" i="2"/>
  <c r="C590" i="2"/>
  <c r="G589" i="2"/>
  <c r="C589" i="2"/>
  <c r="G588" i="2"/>
  <c r="C588" i="2" s="1"/>
  <c r="G587" i="2"/>
  <c r="C587" i="2" s="1"/>
  <c r="G586" i="2"/>
  <c r="C586" i="2" s="1"/>
  <c r="G585" i="2"/>
  <c r="C585" i="2" s="1"/>
  <c r="G584" i="2"/>
  <c r="C584" i="2"/>
  <c r="G583" i="2"/>
  <c r="C583" i="2" s="1"/>
  <c r="G582" i="2"/>
  <c r="C582" i="2"/>
  <c r="G581" i="2"/>
  <c r="C581" i="2" s="1"/>
  <c r="G580" i="2"/>
  <c r="C580" i="2" s="1"/>
  <c r="G579" i="2"/>
  <c r="C579" i="2" s="1"/>
  <c r="G578" i="2"/>
  <c r="C578" i="2" s="1"/>
  <c r="G577" i="2"/>
  <c r="C577" i="2" s="1"/>
  <c r="G576" i="2"/>
  <c r="C576" i="2"/>
  <c r="G575" i="2"/>
  <c r="C575" i="2" s="1"/>
  <c r="G574" i="2"/>
  <c r="C574" i="2"/>
  <c r="G573" i="2"/>
  <c r="C573" i="2"/>
  <c r="E573" i="2"/>
  <c r="G572" i="2"/>
  <c r="C572" i="2" s="1"/>
  <c r="G571" i="2"/>
  <c r="C571" i="2" s="1"/>
  <c r="G570" i="2"/>
  <c r="C570" i="2" s="1"/>
  <c r="G569" i="2"/>
  <c r="C569" i="2" s="1"/>
  <c r="G568" i="2"/>
  <c r="C568" i="2"/>
  <c r="G567" i="2"/>
  <c r="C567" i="2" s="1"/>
  <c r="G566" i="2"/>
  <c r="C566" i="2"/>
  <c r="G565" i="2"/>
  <c r="C565" i="2"/>
  <c r="G564" i="2"/>
  <c r="C564" i="2" s="1"/>
  <c r="G563" i="2"/>
  <c r="C563" i="2" s="1"/>
  <c r="G562" i="2"/>
  <c r="C562" i="2" s="1"/>
  <c r="G561" i="2"/>
  <c r="C561" i="2" s="1"/>
  <c r="A39" i="2"/>
  <c r="H39" i="2"/>
  <c r="B39" i="2" s="1"/>
  <c r="D39" i="2"/>
  <c r="A40" i="2"/>
  <c r="H40" i="2"/>
  <c r="B40" i="2" s="1"/>
  <c r="D40" i="2"/>
  <c r="A41" i="2"/>
  <c r="H41" i="2"/>
  <c r="B41" i="2"/>
  <c r="D41" i="2"/>
  <c r="A42" i="2"/>
  <c r="H42" i="2"/>
  <c r="B42" i="2" s="1"/>
  <c r="D42" i="2"/>
  <c r="A43" i="2"/>
  <c r="H43" i="2"/>
  <c r="B43" i="2" s="1"/>
  <c r="D43" i="2"/>
  <c r="A44" i="2"/>
  <c r="H44" i="2"/>
  <c r="B44" i="2" s="1"/>
  <c r="D44" i="2"/>
  <c r="A45" i="2"/>
  <c r="H45" i="2"/>
  <c r="B45" i="2"/>
  <c r="D45" i="2"/>
  <c r="A711" i="2"/>
  <c r="H711" i="2"/>
  <c r="B711" i="2" s="1"/>
  <c r="D711" i="2"/>
  <c r="A712" i="2"/>
  <c r="H712" i="2"/>
  <c r="B712" i="2"/>
  <c r="D712" i="2"/>
  <c r="A46" i="2"/>
  <c r="H46" i="2"/>
  <c r="B46" i="2" s="1"/>
  <c r="D46" i="2"/>
  <c r="A47" i="2"/>
  <c r="H47" i="2"/>
  <c r="B47" i="2" s="1"/>
  <c r="D47" i="2"/>
  <c r="A713" i="2"/>
  <c r="H713" i="2"/>
  <c r="B713" i="2" s="1"/>
  <c r="D713" i="2"/>
  <c r="A714" i="2"/>
  <c r="H714" i="2"/>
  <c r="B714" i="2"/>
  <c r="D714" i="2"/>
  <c r="A48" i="2"/>
  <c r="H48" i="2"/>
  <c r="B48" i="2" s="1"/>
  <c r="D48" i="2"/>
  <c r="A49" i="2"/>
  <c r="H49" i="2"/>
  <c r="B49" i="2" s="1"/>
  <c r="D49" i="2"/>
  <c r="A50" i="2"/>
  <c r="H50" i="2"/>
  <c r="B50" i="2" s="1"/>
  <c r="D50" i="2"/>
  <c r="A51" i="2"/>
  <c r="H51" i="2"/>
  <c r="B51" i="2"/>
  <c r="D51" i="2"/>
  <c r="A52" i="2"/>
  <c r="H52" i="2"/>
  <c r="B52" i="2" s="1"/>
  <c r="D52" i="2"/>
  <c r="A53" i="2"/>
  <c r="H53" i="2"/>
  <c r="B53" i="2"/>
  <c r="D53" i="2"/>
  <c r="A54" i="2"/>
  <c r="H54" i="2"/>
  <c r="B54" i="2" s="1"/>
  <c r="D54" i="2"/>
  <c r="A715" i="2"/>
  <c r="H715" i="2"/>
  <c r="B715" i="2" s="1"/>
  <c r="D715" i="2"/>
  <c r="A55" i="2"/>
  <c r="H55" i="2"/>
  <c r="B55" i="2" s="1"/>
  <c r="D55" i="2"/>
  <c r="A56" i="2"/>
  <c r="H56" i="2"/>
  <c r="B56" i="2"/>
  <c r="D56" i="2"/>
  <c r="A57" i="2"/>
  <c r="H57" i="2"/>
  <c r="B57" i="2" s="1"/>
  <c r="D57" i="2"/>
  <c r="A58" i="2"/>
  <c r="H58" i="2"/>
  <c r="B58" i="2" s="1"/>
  <c r="D58" i="2"/>
  <c r="A59" i="2"/>
  <c r="H59" i="2"/>
  <c r="B59" i="2" s="1"/>
  <c r="D59" i="2"/>
  <c r="A60" i="2"/>
  <c r="H60" i="2"/>
  <c r="B60" i="2"/>
  <c r="D60" i="2"/>
  <c r="A61" i="2"/>
  <c r="H61" i="2"/>
  <c r="B61" i="2" s="1"/>
  <c r="D61" i="2"/>
  <c r="A62" i="2"/>
  <c r="H62" i="2"/>
  <c r="B62" i="2" s="1"/>
  <c r="D62" i="2"/>
  <c r="A63" i="2"/>
  <c r="H63" i="2"/>
  <c r="B63" i="2" s="1"/>
  <c r="D63" i="2"/>
  <c r="A64" i="2"/>
  <c r="H64" i="2"/>
  <c r="B64" i="2" s="1"/>
  <c r="D64" i="2"/>
  <c r="A65" i="2"/>
  <c r="H65" i="2"/>
  <c r="B65" i="2" s="1"/>
  <c r="D65" i="2"/>
  <c r="A66" i="2"/>
  <c r="H66" i="2"/>
  <c r="B66" i="2"/>
  <c r="D66" i="2"/>
  <c r="A67" i="2"/>
  <c r="H67" i="2"/>
  <c r="B67" i="2" s="1"/>
  <c r="D67" i="2"/>
  <c r="A68" i="2"/>
  <c r="H68" i="2"/>
  <c r="B68" i="2"/>
  <c r="D68" i="2"/>
  <c r="A69" i="2"/>
  <c r="H69" i="2"/>
  <c r="B69" i="2" s="1"/>
  <c r="D69" i="2"/>
  <c r="A70" i="2"/>
  <c r="H70" i="2"/>
  <c r="B70" i="2" s="1"/>
  <c r="D70" i="2"/>
  <c r="A71" i="2"/>
  <c r="H71" i="2"/>
  <c r="B71" i="2" s="1"/>
  <c r="D71" i="2"/>
  <c r="A716" i="2"/>
  <c r="H716" i="2"/>
  <c r="B716" i="2" s="1"/>
  <c r="D716" i="2"/>
  <c r="A717" i="2"/>
  <c r="H717" i="2"/>
  <c r="B717" i="2" s="1"/>
  <c r="D717" i="2"/>
  <c r="A72" i="2"/>
  <c r="H72" i="2"/>
  <c r="B72" i="2"/>
  <c r="D72" i="2"/>
  <c r="A73" i="2"/>
  <c r="H73" i="2"/>
  <c r="B73" i="2" s="1"/>
  <c r="D73" i="2"/>
  <c r="A718" i="2"/>
  <c r="H718" i="2"/>
  <c r="B718" i="2" s="1"/>
  <c r="D718" i="2"/>
  <c r="A74" i="2"/>
  <c r="H74" i="2"/>
  <c r="B74" i="2" s="1"/>
  <c r="D74" i="2"/>
  <c r="A75" i="2"/>
  <c r="H75" i="2"/>
  <c r="B75" i="2"/>
  <c r="D75" i="2"/>
  <c r="A719" i="2"/>
  <c r="H719" i="2"/>
  <c r="B719" i="2" s="1"/>
  <c r="D719" i="2"/>
  <c r="A76" i="2"/>
  <c r="H76" i="2"/>
  <c r="B76" i="2"/>
  <c r="D76" i="2"/>
  <c r="A77" i="2"/>
  <c r="H77" i="2"/>
  <c r="B77" i="2" s="1"/>
  <c r="D77" i="2"/>
  <c r="A78" i="2"/>
  <c r="H78" i="2"/>
  <c r="B78" i="2" s="1"/>
  <c r="D78" i="2"/>
  <c r="A79" i="2"/>
  <c r="H79" i="2"/>
  <c r="B79" i="2" s="1"/>
  <c r="D79" i="2"/>
  <c r="A80" i="2"/>
  <c r="H80" i="2"/>
  <c r="B80" i="2"/>
  <c r="D80" i="2"/>
  <c r="A81" i="2"/>
  <c r="H81" i="2"/>
  <c r="B81" i="2" s="1"/>
  <c r="D81" i="2"/>
  <c r="A82" i="2"/>
  <c r="H82" i="2"/>
  <c r="B82" i="2" s="1"/>
  <c r="D82" i="2"/>
  <c r="A83" i="2"/>
  <c r="H83" i="2"/>
  <c r="B83" i="2" s="1"/>
  <c r="D83" i="2"/>
  <c r="A84" i="2"/>
  <c r="H84" i="2"/>
  <c r="B84" i="2"/>
  <c r="D84" i="2"/>
  <c r="A85" i="2"/>
  <c r="H85" i="2"/>
  <c r="B85" i="2" s="1"/>
  <c r="D85" i="2"/>
  <c r="A86" i="2"/>
  <c r="H86" i="2"/>
  <c r="B86" i="2" s="1"/>
  <c r="D86" i="2"/>
  <c r="A87" i="2"/>
  <c r="H87" i="2"/>
  <c r="B87" i="2" s="1"/>
  <c r="D87" i="2"/>
  <c r="A88" i="2"/>
  <c r="H88" i="2"/>
  <c r="B88" i="2" s="1"/>
  <c r="D88" i="2"/>
  <c r="A720" i="2"/>
  <c r="H720" i="2"/>
  <c r="B720" i="2" s="1"/>
  <c r="D720" i="2"/>
  <c r="A721" i="2"/>
  <c r="H721" i="2"/>
  <c r="B721" i="2"/>
  <c r="D721" i="2"/>
  <c r="A722" i="2"/>
  <c r="H722" i="2"/>
  <c r="B722" i="2" s="1"/>
  <c r="D722" i="2"/>
  <c r="A89" i="2"/>
  <c r="H89" i="2"/>
  <c r="B89" i="2" s="1"/>
  <c r="D89" i="2"/>
  <c r="A90" i="2"/>
  <c r="H90" i="2"/>
  <c r="B90" i="2" s="1"/>
  <c r="D90" i="2"/>
  <c r="A723" i="2"/>
  <c r="H723" i="2"/>
  <c r="B723" i="2" s="1"/>
  <c r="D723" i="2"/>
  <c r="A724" i="2"/>
  <c r="H724" i="2"/>
  <c r="B724" i="2" s="1"/>
  <c r="D724" i="2"/>
  <c r="A91" i="2"/>
  <c r="H91" i="2"/>
  <c r="B91" i="2"/>
  <c r="D91" i="2"/>
  <c r="A92" i="2"/>
  <c r="H92" i="2"/>
  <c r="B92" i="2" s="1"/>
  <c r="D92" i="2"/>
  <c r="A725" i="2"/>
  <c r="H725" i="2"/>
  <c r="B725" i="2" s="1"/>
  <c r="D725" i="2"/>
  <c r="A726" i="2"/>
  <c r="H726" i="2"/>
  <c r="B726" i="2" s="1"/>
  <c r="D726" i="2"/>
  <c r="A93" i="2"/>
  <c r="H93" i="2"/>
  <c r="B93" i="2" s="1"/>
  <c r="D93" i="2"/>
  <c r="A727" i="2"/>
  <c r="H727" i="2"/>
  <c r="B727" i="2" s="1"/>
  <c r="D727" i="2"/>
  <c r="A728" i="2"/>
  <c r="H728" i="2"/>
  <c r="B728" i="2"/>
  <c r="D728" i="2"/>
  <c r="A94" i="2"/>
  <c r="H94" i="2"/>
  <c r="B94" i="2" s="1"/>
  <c r="D94" i="2"/>
  <c r="A729" i="2"/>
  <c r="H729" i="2"/>
  <c r="B729" i="2"/>
  <c r="D729" i="2"/>
  <c r="A730" i="2"/>
  <c r="H730" i="2"/>
  <c r="B730" i="2" s="1"/>
  <c r="D730" i="2"/>
  <c r="A731" i="2"/>
  <c r="H731" i="2"/>
  <c r="B731" i="2" s="1"/>
  <c r="D731" i="2"/>
  <c r="A732" i="2"/>
  <c r="H732" i="2"/>
  <c r="B732" i="2" s="1"/>
  <c r="D732" i="2"/>
  <c r="A733" i="2"/>
  <c r="H733" i="2"/>
  <c r="B733" i="2"/>
  <c r="D733" i="2"/>
  <c r="A734" i="2"/>
  <c r="H734" i="2"/>
  <c r="B734" i="2" s="1"/>
  <c r="D734" i="2"/>
  <c r="A95" i="2"/>
  <c r="H95" i="2"/>
  <c r="B95" i="2"/>
  <c r="D95" i="2"/>
  <c r="A735" i="2"/>
  <c r="H735" i="2"/>
  <c r="B735" i="2" s="1"/>
  <c r="D735" i="2"/>
  <c r="A736" i="2"/>
  <c r="H736" i="2"/>
  <c r="B736" i="2" s="1"/>
  <c r="D736" i="2"/>
  <c r="A96" i="2"/>
  <c r="H96" i="2"/>
  <c r="B96" i="2" s="1"/>
  <c r="D96" i="2"/>
  <c r="A97" i="2"/>
  <c r="H97" i="2"/>
  <c r="B97" i="2"/>
  <c r="D97" i="2"/>
  <c r="A737" i="2"/>
  <c r="H737" i="2"/>
  <c r="B737" i="2" s="1"/>
  <c r="D737" i="2"/>
  <c r="A98" i="2"/>
  <c r="H98" i="2"/>
  <c r="B98" i="2" s="1"/>
  <c r="D98" i="2"/>
  <c r="A99" i="2"/>
  <c r="H99" i="2"/>
  <c r="B99" i="2" s="1"/>
  <c r="D99" i="2"/>
  <c r="A100" i="2"/>
  <c r="H100" i="2"/>
  <c r="B100" i="2"/>
  <c r="D100" i="2"/>
  <c r="A101" i="2"/>
  <c r="H101" i="2"/>
  <c r="B101" i="2" s="1"/>
  <c r="D101" i="2"/>
  <c r="A102" i="2"/>
  <c r="H102" i="2"/>
  <c r="B102" i="2"/>
  <c r="D102" i="2"/>
  <c r="A738" i="2"/>
  <c r="H738" i="2"/>
  <c r="B738" i="2" s="1"/>
  <c r="D738" i="2"/>
  <c r="A739" i="2"/>
  <c r="H739" i="2"/>
  <c r="B739" i="2" s="1"/>
  <c r="D739" i="2"/>
  <c r="A103" i="2"/>
  <c r="H103" i="2"/>
  <c r="B103" i="2" s="1"/>
  <c r="D103" i="2"/>
  <c r="A104" i="2"/>
  <c r="H104" i="2"/>
  <c r="B104" i="2" s="1"/>
  <c r="D104" i="2"/>
  <c r="A740" i="2"/>
  <c r="H740" i="2"/>
  <c r="B740" i="2" s="1"/>
  <c r="D740" i="2"/>
  <c r="A105" i="2"/>
  <c r="H105" i="2"/>
  <c r="B105" i="2"/>
  <c r="D105" i="2"/>
  <c r="A106" i="2"/>
  <c r="H106" i="2"/>
  <c r="B106" i="2" s="1"/>
  <c r="D106" i="2"/>
  <c r="A107" i="2"/>
  <c r="H107" i="2"/>
  <c r="B107" i="2" s="1"/>
  <c r="D107" i="2"/>
  <c r="A741" i="2"/>
  <c r="H741" i="2"/>
  <c r="B741" i="2" s="1"/>
  <c r="D741" i="2"/>
  <c r="A108" i="2"/>
  <c r="H108" i="2"/>
  <c r="B108" i="2"/>
  <c r="D108" i="2"/>
  <c r="A742" i="2"/>
  <c r="H742" i="2"/>
  <c r="B742" i="2" s="1"/>
  <c r="D742" i="2"/>
  <c r="A743" i="2"/>
  <c r="H743" i="2"/>
  <c r="B743" i="2" s="1"/>
  <c r="D743" i="2"/>
  <c r="A109" i="2"/>
  <c r="H109" i="2"/>
  <c r="B109" i="2" s="1"/>
  <c r="D109" i="2"/>
  <c r="A110" i="2"/>
  <c r="H110" i="2"/>
  <c r="B110" i="2" s="1"/>
  <c r="D110" i="2"/>
  <c r="A111" i="2"/>
  <c r="H111" i="2"/>
  <c r="B111" i="2" s="1"/>
  <c r="D111" i="2"/>
  <c r="A112" i="2"/>
  <c r="H112" i="2"/>
  <c r="B112" i="2"/>
  <c r="D112" i="2"/>
  <c r="A113" i="2"/>
  <c r="H113" i="2"/>
  <c r="B113" i="2" s="1"/>
  <c r="D113" i="2"/>
  <c r="A114" i="2"/>
  <c r="H114" i="2"/>
  <c r="B114" i="2" s="1"/>
  <c r="D114" i="2"/>
  <c r="A744" i="2"/>
  <c r="H744" i="2"/>
  <c r="B744" i="2" s="1"/>
  <c r="D744" i="2"/>
  <c r="A115" i="2"/>
  <c r="H115" i="2"/>
  <c r="B115" i="2" s="1"/>
  <c r="D115" i="2"/>
  <c r="A116" i="2"/>
  <c r="H116" i="2"/>
  <c r="B116" i="2" s="1"/>
  <c r="D116" i="2"/>
  <c r="A117" i="2"/>
  <c r="H117" i="2"/>
  <c r="B117" i="2"/>
  <c r="D117" i="2"/>
  <c r="A118" i="2"/>
  <c r="H118" i="2"/>
  <c r="B118" i="2" s="1"/>
  <c r="D118" i="2"/>
  <c r="A119" i="2"/>
  <c r="H119" i="2"/>
  <c r="B119" i="2" s="1"/>
  <c r="D119" i="2"/>
  <c r="A120" i="2"/>
  <c r="H120" i="2"/>
  <c r="B120" i="2" s="1"/>
  <c r="D120" i="2"/>
  <c r="A121" i="2"/>
  <c r="H121" i="2"/>
  <c r="B121" i="2"/>
  <c r="D121" i="2"/>
  <c r="A745" i="2"/>
  <c r="H745" i="2"/>
  <c r="B745" i="2" s="1"/>
  <c r="D745" i="2"/>
  <c r="A122" i="2"/>
  <c r="H122" i="2"/>
  <c r="B122" i="2" s="1"/>
  <c r="D122" i="2"/>
  <c r="A123" i="2"/>
  <c r="H123" i="2"/>
  <c r="B123" i="2" s="1"/>
  <c r="D123" i="2"/>
  <c r="A124" i="2"/>
  <c r="H124" i="2"/>
  <c r="B124" i="2"/>
  <c r="D124" i="2"/>
  <c r="A746" i="2"/>
  <c r="H746" i="2"/>
  <c r="B746" i="2" s="1"/>
  <c r="D746" i="2"/>
  <c r="A125" i="2"/>
  <c r="H125" i="2"/>
  <c r="B125" i="2"/>
  <c r="D125" i="2"/>
  <c r="A747" i="2"/>
  <c r="H747" i="2"/>
  <c r="B747" i="2" s="1"/>
  <c r="D747" i="2"/>
  <c r="A126" i="2"/>
  <c r="H126" i="2"/>
  <c r="B126" i="2" s="1"/>
  <c r="D126" i="2"/>
  <c r="A127" i="2"/>
  <c r="H127" i="2"/>
  <c r="B127" i="2" s="1"/>
  <c r="D127" i="2"/>
  <c r="A748" i="2"/>
  <c r="H748" i="2"/>
  <c r="B748" i="2"/>
  <c r="D748" i="2"/>
  <c r="A128" i="2"/>
  <c r="H128" i="2"/>
  <c r="B128" i="2" s="1"/>
  <c r="D128" i="2"/>
  <c r="A129" i="2"/>
  <c r="H129" i="2"/>
  <c r="B129" i="2"/>
  <c r="D129" i="2"/>
  <c r="A749" i="2"/>
  <c r="H749" i="2"/>
  <c r="B749" i="2" s="1"/>
  <c r="D749" i="2"/>
  <c r="A130" i="2"/>
  <c r="H130" i="2"/>
  <c r="B130" i="2" s="1"/>
  <c r="D130" i="2"/>
  <c r="A131" i="2"/>
  <c r="H131" i="2"/>
  <c r="B131" i="2" s="1"/>
  <c r="D131" i="2"/>
  <c r="A132" i="2"/>
  <c r="H132" i="2"/>
  <c r="B132" i="2"/>
  <c r="D132" i="2"/>
  <c r="A750" i="2"/>
  <c r="H750" i="2"/>
  <c r="B750" i="2" s="1"/>
  <c r="D750" i="2"/>
  <c r="A751" i="2"/>
  <c r="H751" i="2"/>
  <c r="B751" i="2" s="1"/>
  <c r="D751" i="2"/>
  <c r="A752" i="2"/>
  <c r="H752" i="2"/>
  <c r="B752" i="2" s="1"/>
  <c r="D752" i="2"/>
  <c r="A133" i="2"/>
  <c r="H133" i="2"/>
  <c r="B133" i="2"/>
  <c r="D133" i="2"/>
  <c r="A753" i="2"/>
  <c r="H753" i="2"/>
  <c r="B753" i="2" s="1"/>
  <c r="D753" i="2"/>
  <c r="A754" i="2"/>
  <c r="H754" i="2"/>
  <c r="B754" i="2"/>
  <c r="D754" i="2"/>
  <c r="A134" i="2"/>
  <c r="H134" i="2"/>
  <c r="B134" i="2" s="1"/>
  <c r="D134" i="2"/>
  <c r="A135" i="2"/>
  <c r="H135" i="2"/>
  <c r="B135" i="2" s="1"/>
  <c r="D135" i="2"/>
  <c r="A136" i="2"/>
  <c r="H136" i="2"/>
  <c r="B136" i="2" s="1"/>
  <c r="D136" i="2"/>
  <c r="A137" i="2"/>
  <c r="H137" i="2"/>
  <c r="B137" i="2"/>
  <c r="D137" i="2"/>
  <c r="A138" i="2"/>
  <c r="H138" i="2"/>
  <c r="B138" i="2" s="1"/>
  <c r="D138" i="2"/>
  <c r="A139" i="2"/>
  <c r="H139" i="2"/>
  <c r="B139" i="2"/>
  <c r="D139" i="2"/>
  <c r="A140" i="2"/>
  <c r="H140" i="2"/>
  <c r="B140" i="2" s="1"/>
  <c r="D140" i="2"/>
  <c r="A141" i="2"/>
  <c r="H141" i="2"/>
  <c r="B141" i="2" s="1"/>
  <c r="D141" i="2"/>
  <c r="A142" i="2"/>
  <c r="H142" i="2"/>
  <c r="B142" i="2" s="1"/>
  <c r="D142" i="2"/>
  <c r="A143" i="2"/>
  <c r="H143" i="2"/>
  <c r="B143" i="2"/>
  <c r="D143" i="2"/>
  <c r="A144" i="2"/>
  <c r="H144" i="2"/>
  <c r="B144" i="2" s="1"/>
  <c r="D144" i="2"/>
  <c r="A145" i="2"/>
  <c r="H145" i="2"/>
  <c r="B145" i="2" s="1"/>
  <c r="D145" i="2"/>
  <c r="A146" i="2"/>
  <c r="H146" i="2"/>
  <c r="B146" i="2" s="1"/>
  <c r="D146" i="2"/>
  <c r="A147" i="2"/>
  <c r="H147" i="2"/>
  <c r="B147" i="2" s="1"/>
  <c r="D147" i="2"/>
  <c r="A148" i="2"/>
  <c r="H148" i="2"/>
  <c r="B148" i="2" s="1"/>
  <c r="D148" i="2"/>
  <c r="A149" i="2"/>
  <c r="H149" i="2"/>
  <c r="B149" i="2"/>
  <c r="D149" i="2"/>
  <c r="A150" i="2"/>
  <c r="H150" i="2"/>
  <c r="B150" i="2" s="1"/>
  <c r="D150" i="2"/>
  <c r="A755" i="2"/>
  <c r="H755" i="2"/>
  <c r="B755" i="2" s="1"/>
  <c r="D755" i="2"/>
  <c r="A151" i="2"/>
  <c r="H151" i="2"/>
  <c r="B151" i="2" s="1"/>
  <c r="D151" i="2"/>
  <c r="A152" i="2"/>
  <c r="H152" i="2"/>
  <c r="B152" i="2"/>
  <c r="D152" i="2"/>
  <c r="A153" i="2"/>
  <c r="H153" i="2"/>
  <c r="B153" i="2" s="1"/>
  <c r="D153" i="2"/>
  <c r="A154" i="2"/>
  <c r="H154" i="2"/>
  <c r="B154" i="2"/>
  <c r="D154" i="2"/>
  <c r="A155" i="2"/>
  <c r="H155" i="2"/>
  <c r="B155" i="2" s="1"/>
  <c r="D155" i="2"/>
  <c r="A156" i="2"/>
  <c r="H156" i="2"/>
  <c r="B156" i="2" s="1"/>
  <c r="D156" i="2"/>
  <c r="A756" i="2"/>
  <c r="H756" i="2"/>
  <c r="B756" i="2" s="1"/>
  <c r="D756" i="2"/>
  <c r="A157" i="2"/>
  <c r="H157" i="2"/>
  <c r="B157" i="2"/>
  <c r="D157" i="2"/>
  <c r="A158" i="2"/>
  <c r="H158" i="2"/>
  <c r="B158" i="2" s="1"/>
  <c r="D158" i="2"/>
  <c r="A159" i="2"/>
  <c r="H159" i="2"/>
  <c r="B159" i="2" s="1"/>
  <c r="D159" i="2"/>
  <c r="A757" i="2"/>
  <c r="H757" i="2"/>
  <c r="B757" i="2" s="1"/>
  <c r="D757" i="2"/>
  <c r="A758" i="2"/>
  <c r="H758" i="2"/>
  <c r="B758" i="2" s="1"/>
  <c r="D758" i="2"/>
  <c r="A759" i="2"/>
  <c r="H759" i="2"/>
  <c r="B759" i="2" s="1"/>
  <c r="D759" i="2"/>
  <c r="A160" i="2"/>
  <c r="H160" i="2"/>
  <c r="B160" i="2"/>
  <c r="D160" i="2"/>
  <c r="A161" i="2"/>
  <c r="H161" i="2"/>
  <c r="B161" i="2" s="1"/>
  <c r="D161" i="2"/>
  <c r="A760" i="2"/>
  <c r="H760" i="2"/>
  <c r="B760" i="2" s="1"/>
  <c r="D760" i="2"/>
  <c r="A162" i="2"/>
  <c r="H162" i="2"/>
  <c r="B162" i="2" s="1"/>
  <c r="D162" i="2"/>
  <c r="A761" i="2"/>
  <c r="H761" i="2"/>
  <c r="B761" i="2" s="1"/>
  <c r="D761" i="2"/>
  <c r="A163" i="2"/>
  <c r="H163" i="2"/>
  <c r="B163" i="2" s="1"/>
  <c r="D163" i="2"/>
  <c r="A762" i="2"/>
  <c r="H762" i="2"/>
  <c r="B762" i="2"/>
  <c r="D762" i="2"/>
  <c r="A763" i="2"/>
  <c r="H763" i="2"/>
  <c r="B763" i="2" s="1"/>
  <c r="D763" i="2"/>
  <c r="A764" i="2"/>
  <c r="H764" i="2"/>
  <c r="B764" i="2" s="1"/>
  <c r="D764" i="2"/>
  <c r="A164" i="2"/>
  <c r="H164" i="2"/>
  <c r="B164" i="2" s="1"/>
  <c r="D164" i="2"/>
  <c r="A765" i="2"/>
  <c r="H765" i="2"/>
  <c r="B765" i="2"/>
  <c r="D765" i="2"/>
  <c r="A766" i="2"/>
  <c r="H766" i="2"/>
  <c r="B766" i="2" s="1"/>
  <c r="D766" i="2"/>
  <c r="A165" i="2"/>
  <c r="H165" i="2"/>
  <c r="B165" i="2" s="1"/>
  <c r="D165" i="2"/>
  <c r="A767" i="2"/>
  <c r="H767" i="2"/>
  <c r="B767" i="2" s="1"/>
  <c r="D767" i="2"/>
  <c r="A166" i="2"/>
  <c r="H166" i="2"/>
  <c r="B166" i="2"/>
  <c r="D166" i="2"/>
  <c r="A167" i="2"/>
  <c r="H167" i="2"/>
  <c r="B167" i="2" s="1"/>
  <c r="D167" i="2"/>
  <c r="A168" i="2"/>
  <c r="H168" i="2"/>
  <c r="B168" i="2"/>
  <c r="D168" i="2"/>
  <c r="A768" i="2"/>
  <c r="H768" i="2"/>
  <c r="B768" i="2" s="1"/>
  <c r="D768" i="2"/>
  <c r="A169" i="2"/>
  <c r="H169" i="2"/>
  <c r="B169" i="2" s="1"/>
  <c r="D169" i="2"/>
  <c r="A170" i="2"/>
  <c r="H170" i="2"/>
  <c r="B170" i="2" s="1"/>
  <c r="D170" i="2"/>
  <c r="A769" i="2"/>
  <c r="H769" i="2"/>
  <c r="B769" i="2"/>
  <c r="D769" i="2"/>
  <c r="A770" i="2"/>
  <c r="H770" i="2"/>
  <c r="B770" i="2" s="1"/>
  <c r="D770" i="2"/>
  <c r="A771" i="2"/>
  <c r="H771" i="2"/>
  <c r="B771" i="2"/>
  <c r="D771" i="2"/>
  <c r="A772" i="2"/>
  <c r="H772" i="2"/>
  <c r="B772" i="2" s="1"/>
  <c r="D772" i="2"/>
  <c r="A171" i="2"/>
  <c r="H171" i="2"/>
  <c r="B171" i="2" s="1"/>
  <c r="D171" i="2"/>
  <c r="A773" i="2"/>
  <c r="H773" i="2"/>
  <c r="B773" i="2" s="1"/>
  <c r="D773" i="2"/>
  <c r="A774" i="2"/>
  <c r="H774" i="2"/>
  <c r="B774" i="2"/>
  <c r="D774" i="2"/>
  <c r="A775" i="2"/>
  <c r="H775" i="2"/>
  <c r="B775" i="2" s="1"/>
  <c r="D775" i="2"/>
  <c r="A776" i="2"/>
  <c r="H776" i="2"/>
  <c r="B776" i="2" s="1"/>
  <c r="D776" i="2"/>
  <c r="A777" i="2"/>
  <c r="H777" i="2"/>
  <c r="B777" i="2" s="1"/>
  <c r="D777" i="2"/>
  <c r="A778" i="2"/>
  <c r="H778" i="2"/>
  <c r="B778" i="2"/>
  <c r="D778" i="2"/>
  <c r="A779" i="2"/>
  <c r="H779" i="2"/>
  <c r="B779" i="2" s="1"/>
  <c r="D779" i="2"/>
  <c r="A780" i="2"/>
  <c r="H780" i="2"/>
  <c r="B780" i="2"/>
  <c r="D780" i="2"/>
  <c r="A781" i="2"/>
  <c r="H781" i="2"/>
  <c r="B781" i="2" s="1"/>
  <c r="D781" i="2"/>
  <c r="A172" i="2"/>
  <c r="H172" i="2"/>
  <c r="B172" i="2" s="1"/>
  <c r="D172" i="2"/>
  <c r="A173" i="2"/>
  <c r="H173" i="2"/>
  <c r="B173" i="2" s="1"/>
  <c r="D173" i="2"/>
  <c r="A174" i="2"/>
  <c r="H174" i="2"/>
  <c r="B174" i="2"/>
  <c r="D174" i="2"/>
  <c r="A782" i="2"/>
  <c r="H782" i="2"/>
  <c r="B782" i="2" s="1"/>
  <c r="D782" i="2"/>
  <c r="A175" i="2"/>
  <c r="H175" i="2"/>
  <c r="B175" i="2"/>
  <c r="D175" i="2"/>
  <c r="A783" i="2"/>
  <c r="H783" i="2"/>
  <c r="B783" i="2" s="1"/>
  <c r="D783" i="2"/>
  <c r="A176" i="2"/>
  <c r="H176" i="2"/>
  <c r="B176" i="2" s="1"/>
  <c r="D176" i="2"/>
  <c r="A177" i="2"/>
  <c r="H177" i="2"/>
  <c r="B177" i="2" s="1"/>
  <c r="D177" i="2"/>
  <c r="A178" i="2"/>
  <c r="H178" i="2"/>
  <c r="B178" i="2"/>
  <c r="D178" i="2"/>
  <c r="A179" i="2"/>
  <c r="H179" i="2"/>
  <c r="B179" i="2" s="1"/>
  <c r="D179" i="2"/>
  <c r="A784" i="2"/>
  <c r="H784" i="2"/>
  <c r="B784" i="2" s="1"/>
  <c r="D784" i="2"/>
  <c r="A180" i="2"/>
  <c r="H180" i="2"/>
  <c r="B180" i="2" s="1"/>
  <c r="D180" i="2"/>
  <c r="A181" i="2"/>
  <c r="H181" i="2"/>
  <c r="B181" i="2" s="1"/>
  <c r="D181" i="2"/>
  <c r="A182" i="2"/>
  <c r="H182" i="2"/>
  <c r="B182" i="2" s="1"/>
  <c r="D182" i="2"/>
  <c r="A785" i="2"/>
  <c r="H785" i="2"/>
  <c r="B785" i="2"/>
  <c r="D785" i="2"/>
  <c r="A786" i="2"/>
  <c r="H786" i="2"/>
  <c r="B786" i="2" s="1"/>
  <c r="D786" i="2"/>
  <c r="A183" i="2"/>
  <c r="H183" i="2"/>
  <c r="B183" i="2" s="1"/>
  <c r="D183" i="2"/>
  <c r="A184" i="2"/>
  <c r="H184" i="2"/>
  <c r="B184" i="2" s="1"/>
  <c r="D184" i="2"/>
  <c r="A185" i="2"/>
  <c r="H185" i="2"/>
  <c r="B185" i="2" s="1"/>
  <c r="D185" i="2"/>
  <c r="A787" i="2"/>
  <c r="H787" i="2"/>
  <c r="B787" i="2" s="1"/>
  <c r="D787" i="2"/>
  <c r="A186" i="2"/>
  <c r="H186" i="2"/>
  <c r="B186" i="2"/>
  <c r="D186" i="2"/>
  <c r="A187" i="2"/>
  <c r="H187" i="2"/>
  <c r="B187" i="2" s="1"/>
  <c r="D187" i="2"/>
  <c r="A188" i="2"/>
  <c r="H188" i="2"/>
  <c r="B188" i="2" s="1"/>
  <c r="D188" i="2"/>
  <c r="A788" i="2"/>
  <c r="H788" i="2"/>
  <c r="B788" i="2" s="1"/>
  <c r="D788" i="2"/>
  <c r="A189" i="2"/>
  <c r="H189" i="2"/>
  <c r="B189" i="2"/>
  <c r="D189" i="2"/>
  <c r="A190" i="2"/>
  <c r="H190" i="2"/>
  <c r="B190" i="2" s="1"/>
  <c r="D190" i="2"/>
  <c r="A191" i="2"/>
  <c r="H191" i="2"/>
  <c r="B191" i="2" s="1"/>
  <c r="D191" i="2"/>
  <c r="A789" i="2"/>
  <c r="H789" i="2"/>
  <c r="B789" i="2" s="1"/>
  <c r="D789" i="2"/>
  <c r="A790" i="2"/>
  <c r="H790" i="2"/>
  <c r="B790" i="2" s="1"/>
  <c r="D790" i="2"/>
  <c r="A791" i="2"/>
  <c r="H791" i="2"/>
  <c r="B791" i="2" s="1"/>
  <c r="D791" i="2"/>
  <c r="A192" i="2"/>
  <c r="H192" i="2"/>
  <c r="B192" i="2"/>
  <c r="D192" i="2"/>
  <c r="A193" i="2"/>
  <c r="H193" i="2"/>
  <c r="B193" i="2" s="1"/>
  <c r="D193" i="2"/>
  <c r="A194" i="2"/>
  <c r="H194" i="2"/>
  <c r="B194" i="2" s="1"/>
  <c r="D194" i="2"/>
  <c r="A792" i="2"/>
  <c r="H792" i="2"/>
  <c r="B792" i="2" s="1"/>
  <c r="D792" i="2"/>
  <c r="A195" i="2"/>
  <c r="H195" i="2"/>
  <c r="B195" i="2" s="1"/>
  <c r="D195" i="2"/>
  <c r="A196" i="2"/>
  <c r="H196" i="2"/>
  <c r="B196" i="2" s="1"/>
  <c r="D196" i="2"/>
  <c r="A197" i="2"/>
  <c r="H197" i="2"/>
  <c r="B197" i="2"/>
  <c r="D197" i="2"/>
  <c r="A198" i="2"/>
  <c r="H198" i="2"/>
  <c r="B198" i="2" s="1"/>
  <c r="D198" i="2"/>
  <c r="A199" i="2"/>
  <c r="H199" i="2"/>
  <c r="B199" i="2" s="1"/>
  <c r="D199" i="2"/>
  <c r="A200" i="2"/>
  <c r="H200" i="2"/>
  <c r="B200" i="2" s="1"/>
  <c r="D200" i="2"/>
  <c r="A793" i="2"/>
  <c r="H793" i="2"/>
  <c r="B793" i="2"/>
  <c r="D793" i="2"/>
  <c r="A794" i="2"/>
  <c r="H794" i="2"/>
  <c r="B794" i="2" s="1"/>
  <c r="D794" i="2"/>
  <c r="A201" i="2"/>
  <c r="H201" i="2"/>
  <c r="B201" i="2" s="1"/>
  <c r="D201" i="2"/>
  <c r="A202" i="2"/>
  <c r="H202" i="2"/>
  <c r="B202" i="2" s="1"/>
  <c r="D202" i="2"/>
  <c r="A203" i="2"/>
  <c r="H203" i="2"/>
  <c r="B203" i="2"/>
  <c r="D203" i="2"/>
  <c r="A204" i="2"/>
  <c r="H204" i="2"/>
  <c r="B204" i="2" s="1"/>
  <c r="D204" i="2"/>
  <c r="A205" i="2"/>
  <c r="H205" i="2"/>
  <c r="B205" i="2"/>
  <c r="D205" i="2"/>
  <c r="A206" i="2"/>
  <c r="H206" i="2"/>
  <c r="B206" i="2" s="1"/>
  <c r="D206" i="2"/>
  <c r="A207" i="2"/>
  <c r="H207" i="2"/>
  <c r="B207" i="2" s="1"/>
  <c r="D207" i="2"/>
  <c r="A208" i="2"/>
  <c r="H208" i="2"/>
  <c r="B208" i="2"/>
  <c r="D208" i="2"/>
  <c r="A209" i="2"/>
  <c r="H209" i="2"/>
  <c r="B209" i="2" s="1"/>
  <c r="D209" i="2"/>
  <c r="A210" i="2"/>
  <c r="H210" i="2"/>
  <c r="B210" i="2"/>
  <c r="D210" i="2"/>
  <c r="A211" i="2"/>
  <c r="H211" i="2"/>
  <c r="B211" i="2" s="1"/>
  <c r="D211" i="2"/>
  <c r="A212" i="2"/>
  <c r="H212" i="2"/>
  <c r="B212" i="2"/>
  <c r="D212" i="2"/>
  <c r="A213" i="2"/>
  <c r="H213" i="2"/>
  <c r="B213" i="2" s="1"/>
  <c r="D213" i="2"/>
  <c r="A214" i="2"/>
  <c r="H214" i="2"/>
  <c r="B214" i="2"/>
  <c r="D214" i="2"/>
  <c r="A215" i="2"/>
  <c r="H215" i="2"/>
  <c r="B215" i="2" s="1"/>
  <c r="D215" i="2"/>
  <c r="A216" i="2"/>
  <c r="H216" i="2"/>
  <c r="B216" i="2"/>
  <c r="D216" i="2"/>
  <c r="A217" i="2"/>
  <c r="H217" i="2"/>
  <c r="B217" i="2" s="1"/>
  <c r="D217" i="2"/>
  <c r="A218" i="2"/>
  <c r="H218" i="2"/>
  <c r="B218" i="2"/>
  <c r="D218" i="2"/>
  <c r="A219" i="2"/>
  <c r="H219" i="2"/>
  <c r="B219" i="2" s="1"/>
  <c r="D219" i="2"/>
  <c r="A220" i="2"/>
  <c r="H220" i="2"/>
  <c r="B220" i="2"/>
  <c r="D220" i="2"/>
  <c r="A221" i="2"/>
  <c r="H221" i="2"/>
  <c r="B221" i="2" s="1"/>
  <c r="D221" i="2"/>
  <c r="A222" i="2"/>
  <c r="H222" i="2"/>
  <c r="B222" i="2"/>
  <c r="D222" i="2"/>
  <c r="A223" i="2"/>
  <c r="H223" i="2"/>
  <c r="B223" i="2" s="1"/>
  <c r="D223" i="2"/>
  <c r="A224" i="2"/>
  <c r="H224" i="2"/>
  <c r="B224" i="2"/>
  <c r="D224" i="2"/>
  <c r="A225" i="2"/>
  <c r="H225" i="2"/>
  <c r="B225" i="2" s="1"/>
  <c r="D225" i="2"/>
  <c r="A226" i="2"/>
  <c r="H226" i="2"/>
  <c r="B226" i="2"/>
  <c r="D226" i="2"/>
  <c r="A227" i="2"/>
  <c r="H227" i="2"/>
  <c r="B227" i="2" s="1"/>
  <c r="D227" i="2"/>
  <c r="A228" i="2"/>
  <c r="H228" i="2"/>
  <c r="B228" i="2"/>
  <c r="D228" i="2"/>
  <c r="A795" i="2"/>
  <c r="H795" i="2"/>
  <c r="B795" i="2" s="1"/>
  <c r="D795" i="2"/>
  <c r="A229" i="2"/>
  <c r="H229" i="2"/>
  <c r="B229" i="2"/>
  <c r="D229" i="2"/>
  <c r="A230" i="2"/>
  <c r="H230" i="2"/>
  <c r="B230" i="2" s="1"/>
  <c r="D230" i="2"/>
  <c r="A231" i="2"/>
  <c r="H231" i="2"/>
  <c r="B231" i="2"/>
  <c r="D231" i="2"/>
  <c r="A232" i="2"/>
  <c r="H232" i="2"/>
  <c r="B232" i="2" s="1"/>
  <c r="D232" i="2"/>
  <c r="A233" i="2"/>
  <c r="H233" i="2"/>
  <c r="B233" i="2"/>
  <c r="D233" i="2"/>
  <c r="A234" i="2"/>
  <c r="H234" i="2"/>
  <c r="B234" i="2" s="1"/>
  <c r="D234" i="2"/>
  <c r="A235" i="2"/>
  <c r="H235" i="2"/>
  <c r="B235" i="2" s="1"/>
  <c r="D235" i="2"/>
  <c r="A236" i="2"/>
  <c r="H236" i="2"/>
  <c r="B236" i="2" s="1"/>
  <c r="D236" i="2"/>
  <c r="A237" i="2"/>
  <c r="H237" i="2"/>
  <c r="B237" i="2" s="1"/>
  <c r="D237" i="2"/>
  <c r="A238" i="2"/>
  <c r="H238" i="2"/>
  <c r="B238" i="2" s="1"/>
  <c r="D238" i="2"/>
  <c r="A239" i="2"/>
  <c r="H239" i="2"/>
  <c r="B239" i="2"/>
  <c r="D239" i="2"/>
  <c r="A240" i="2"/>
  <c r="H240" i="2"/>
  <c r="B240" i="2" s="1"/>
  <c r="D240" i="2"/>
  <c r="A241" i="2"/>
  <c r="H241" i="2"/>
  <c r="B241" i="2"/>
  <c r="D241" i="2"/>
  <c r="A242" i="2"/>
  <c r="H242" i="2"/>
  <c r="B242" i="2" s="1"/>
  <c r="D242" i="2"/>
  <c r="A243" i="2"/>
  <c r="H243" i="2"/>
  <c r="B243" i="2" s="1"/>
  <c r="D243" i="2"/>
  <c r="A244" i="2"/>
  <c r="H244" i="2"/>
  <c r="B244" i="2" s="1"/>
  <c r="D244" i="2"/>
  <c r="A245" i="2"/>
  <c r="H245" i="2"/>
  <c r="B245" i="2"/>
  <c r="D245" i="2"/>
  <c r="A246" i="2"/>
  <c r="H246" i="2"/>
  <c r="B246" i="2" s="1"/>
  <c r="D246" i="2"/>
  <c r="A247" i="2"/>
  <c r="H247" i="2"/>
  <c r="B247" i="2"/>
  <c r="D247" i="2"/>
  <c r="A248" i="2"/>
  <c r="H248" i="2"/>
  <c r="B248" i="2" s="1"/>
  <c r="D248" i="2"/>
  <c r="A249" i="2"/>
  <c r="H249" i="2"/>
  <c r="B249" i="2"/>
  <c r="D249" i="2"/>
  <c r="A250" i="2"/>
  <c r="H250" i="2"/>
  <c r="B250" i="2" s="1"/>
  <c r="D250" i="2"/>
  <c r="A251" i="2"/>
  <c r="H251" i="2"/>
  <c r="B251" i="2" s="1"/>
  <c r="D251" i="2"/>
  <c r="A252" i="2"/>
  <c r="H252" i="2"/>
  <c r="B252" i="2" s="1"/>
  <c r="D252" i="2"/>
  <c r="A253" i="2"/>
  <c r="H253" i="2"/>
  <c r="B253" i="2" s="1"/>
  <c r="D253" i="2"/>
  <c r="A254" i="2"/>
  <c r="H254" i="2"/>
  <c r="B254" i="2" s="1"/>
  <c r="D254" i="2"/>
  <c r="A255" i="2"/>
  <c r="H255" i="2"/>
  <c r="B255" i="2"/>
  <c r="D255" i="2"/>
  <c r="A256" i="2"/>
  <c r="H256" i="2"/>
  <c r="B256" i="2" s="1"/>
  <c r="D256" i="2"/>
  <c r="A257" i="2"/>
  <c r="H257" i="2"/>
  <c r="B257" i="2"/>
  <c r="D257" i="2"/>
  <c r="A258" i="2"/>
  <c r="H258" i="2"/>
  <c r="B258" i="2" s="1"/>
  <c r="D258" i="2"/>
  <c r="A796" i="2"/>
  <c r="H796" i="2"/>
  <c r="B796" i="2" s="1"/>
  <c r="D796" i="2"/>
  <c r="A797" i="2"/>
  <c r="H797" i="2"/>
  <c r="B797" i="2" s="1"/>
  <c r="D797" i="2"/>
  <c r="A259" i="2"/>
  <c r="H259" i="2"/>
  <c r="B259" i="2" s="1"/>
  <c r="D259" i="2"/>
  <c r="A260" i="2"/>
  <c r="H260" i="2"/>
  <c r="B260" i="2" s="1"/>
  <c r="D260" i="2"/>
  <c r="A261" i="2"/>
  <c r="H261" i="2"/>
  <c r="B261" i="2"/>
  <c r="D261" i="2"/>
  <c r="A262" i="2"/>
  <c r="H262" i="2"/>
  <c r="B262" i="2" s="1"/>
  <c r="D262" i="2"/>
  <c r="A798" i="2"/>
  <c r="H798" i="2"/>
  <c r="B798" i="2"/>
  <c r="D798" i="2"/>
  <c r="A263" i="2"/>
  <c r="H263" i="2"/>
  <c r="B263" i="2" s="1"/>
  <c r="D263" i="2"/>
  <c r="A264" i="2"/>
  <c r="H264" i="2"/>
  <c r="B264" i="2" s="1"/>
  <c r="D264" i="2"/>
  <c r="A265" i="2"/>
  <c r="H265" i="2"/>
  <c r="B265" i="2" s="1"/>
  <c r="D265" i="2"/>
  <c r="A799" i="2"/>
  <c r="H799" i="2"/>
  <c r="B799" i="2" s="1"/>
  <c r="D799" i="2"/>
  <c r="A266" i="2"/>
  <c r="H266" i="2"/>
  <c r="B266" i="2" s="1"/>
  <c r="D266" i="2"/>
  <c r="A267" i="2"/>
  <c r="H267" i="2"/>
  <c r="B267" i="2"/>
  <c r="D267" i="2"/>
  <c r="A268" i="2"/>
  <c r="H268" i="2"/>
  <c r="B268" i="2" s="1"/>
  <c r="D268" i="2"/>
  <c r="A269" i="2"/>
  <c r="H269" i="2"/>
  <c r="B269" i="2"/>
  <c r="D269" i="2"/>
  <c r="A270" i="2"/>
  <c r="H270" i="2"/>
  <c r="B270" i="2" s="1"/>
  <c r="D270" i="2"/>
  <c r="A271" i="2"/>
  <c r="H271" i="2"/>
  <c r="B271" i="2" s="1"/>
  <c r="D271" i="2"/>
  <c r="A272" i="2"/>
  <c r="H272" i="2"/>
  <c r="B272" i="2" s="1"/>
  <c r="D272" i="2"/>
  <c r="A273" i="2"/>
  <c r="H273" i="2"/>
  <c r="B273" i="2"/>
  <c r="D273" i="2"/>
  <c r="A274" i="2"/>
  <c r="H274" i="2"/>
  <c r="B274" i="2" s="1"/>
  <c r="D274" i="2"/>
  <c r="A275" i="2"/>
  <c r="H275" i="2"/>
  <c r="B275" i="2"/>
  <c r="D275" i="2"/>
  <c r="A276" i="2"/>
  <c r="H276" i="2"/>
  <c r="B276" i="2" s="1"/>
  <c r="D276" i="2"/>
  <c r="A277" i="2"/>
  <c r="H277" i="2"/>
  <c r="B277" i="2"/>
  <c r="D277" i="2"/>
  <c r="A278" i="2"/>
  <c r="H278" i="2"/>
  <c r="B278" i="2" s="1"/>
  <c r="D278" i="2"/>
  <c r="A279" i="2"/>
  <c r="H279" i="2"/>
  <c r="B279" i="2" s="1"/>
  <c r="D279" i="2"/>
  <c r="A800" i="2"/>
  <c r="H800" i="2"/>
  <c r="B800" i="2" s="1"/>
  <c r="D800" i="2"/>
  <c r="A801" i="2"/>
  <c r="H801" i="2"/>
  <c r="B801" i="2" s="1"/>
  <c r="D801" i="2"/>
  <c r="A280" i="2"/>
  <c r="H280" i="2"/>
  <c r="B280" i="2" s="1"/>
  <c r="D280" i="2"/>
  <c r="A802" i="2"/>
  <c r="H802" i="2"/>
  <c r="B802" i="2"/>
  <c r="D802" i="2"/>
  <c r="A803" i="2"/>
  <c r="H803" i="2"/>
  <c r="B803" i="2" s="1"/>
  <c r="D803" i="2"/>
  <c r="A804" i="2"/>
  <c r="H804" i="2"/>
  <c r="B804" i="2"/>
  <c r="D804" i="2"/>
  <c r="A805" i="2"/>
  <c r="H805" i="2"/>
  <c r="B805" i="2" s="1"/>
  <c r="D805" i="2"/>
  <c r="A806" i="2"/>
  <c r="H806" i="2"/>
  <c r="B806" i="2" s="1"/>
  <c r="D806" i="2"/>
  <c r="A807" i="2"/>
  <c r="H807" i="2"/>
  <c r="B807" i="2" s="1"/>
  <c r="D807" i="2"/>
  <c r="A281" i="2"/>
  <c r="H281" i="2"/>
  <c r="B281" i="2" s="1"/>
  <c r="D281" i="2"/>
  <c r="A282" i="2"/>
  <c r="H282" i="2"/>
  <c r="B282" i="2" s="1"/>
  <c r="D282" i="2"/>
  <c r="A808" i="2"/>
  <c r="H808" i="2"/>
  <c r="B808" i="2"/>
  <c r="D808" i="2"/>
  <c r="A283" i="2"/>
  <c r="H283" i="2"/>
  <c r="B283" i="2" s="1"/>
  <c r="D283" i="2"/>
  <c r="A284" i="2"/>
  <c r="H284" i="2"/>
  <c r="B284" i="2"/>
  <c r="D284" i="2"/>
  <c r="A285" i="2"/>
  <c r="H285" i="2"/>
  <c r="B285" i="2" s="1"/>
  <c r="D285" i="2"/>
  <c r="A286" i="2"/>
  <c r="H286" i="2"/>
  <c r="B286" i="2" s="1"/>
  <c r="D286" i="2"/>
  <c r="A809" i="2"/>
  <c r="H809" i="2"/>
  <c r="B809" i="2" s="1"/>
  <c r="D809" i="2"/>
  <c r="A287" i="2"/>
  <c r="H287" i="2"/>
  <c r="B287" i="2" s="1"/>
  <c r="D287" i="2"/>
  <c r="A288" i="2"/>
  <c r="H288" i="2"/>
  <c r="B288" i="2" s="1"/>
  <c r="D288" i="2"/>
  <c r="A289" i="2"/>
  <c r="H289" i="2"/>
  <c r="B289" i="2"/>
  <c r="D289" i="2"/>
  <c r="A290" i="2"/>
  <c r="H290" i="2"/>
  <c r="B290" i="2" s="1"/>
  <c r="D290" i="2"/>
  <c r="A291" i="2"/>
  <c r="H291" i="2"/>
  <c r="B291" i="2"/>
  <c r="D291" i="2"/>
  <c r="A810" i="2"/>
  <c r="H810" i="2"/>
  <c r="B810" i="2" s="1"/>
  <c r="D810" i="2"/>
  <c r="A292" i="2"/>
  <c r="H292" i="2"/>
  <c r="B292" i="2" s="1"/>
  <c r="D292" i="2"/>
  <c r="A293" i="2"/>
  <c r="H293" i="2"/>
  <c r="B293" i="2" s="1"/>
  <c r="D293" i="2"/>
  <c r="A811" i="2"/>
  <c r="H811" i="2"/>
  <c r="B811" i="2"/>
  <c r="D811" i="2"/>
  <c r="A294" i="2"/>
  <c r="H294" i="2"/>
  <c r="B294" i="2" s="1"/>
  <c r="D294" i="2"/>
  <c r="A295" i="2"/>
  <c r="H295" i="2"/>
  <c r="B295" i="2"/>
  <c r="D295" i="2"/>
  <c r="A296" i="2"/>
  <c r="H296" i="2"/>
  <c r="B296" i="2" s="1"/>
  <c r="D296" i="2"/>
  <c r="A297" i="2"/>
  <c r="H297" i="2"/>
  <c r="B297" i="2"/>
  <c r="D297" i="2"/>
  <c r="A298" i="2"/>
  <c r="H298" i="2"/>
  <c r="B298" i="2" s="1"/>
  <c r="D298" i="2"/>
  <c r="A299" i="2"/>
  <c r="H299" i="2"/>
  <c r="B299" i="2" s="1"/>
  <c r="D299" i="2"/>
  <c r="A300" i="2"/>
  <c r="H300" i="2"/>
  <c r="B300" i="2" s="1"/>
  <c r="D300" i="2"/>
  <c r="A301" i="2"/>
  <c r="H301" i="2"/>
  <c r="B301" i="2" s="1"/>
  <c r="D301" i="2"/>
  <c r="A302" i="2"/>
  <c r="H302" i="2"/>
  <c r="B302" i="2" s="1"/>
  <c r="D302" i="2"/>
  <c r="A303" i="2"/>
  <c r="H303" i="2"/>
  <c r="B303" i="2"/>
  <c r="D303" i="2"/>
  <c r="A304" i="2"/>
  <c r="H304" i="2"/>
  <c r="B304" i="2" s="1"/>
  <c r="D304" i="2"/>
  <c r="A812" i="2"/>
  <c r="H812" i="2"/>
  <c r="B812" i="2"/>
  <c r="D812" i="2"/>
  <c r="A305" i="2"/>
  <c r="H305" i="2"/>
  <c r="B305" i="2" s="1"/>
  <c r="D305" i="2"/>
  <c r="A306" i="2"/>
  <c r="H306" i="2"/>
  <c r="B306" i="2" s="1"/>
  <c r="D306" i="2"/>
  <c r="A813" i="2"/>
  <c r="H813" i="2"/>
  <c r="B813" i="2" s="1"/>
  <c r="D813" i="2"/>
  <c r="A307" i="2"/>
  <c r="H307" i="2"/>
  <c r="B307" i="2"/>
  <c r="D307" i="2"/>
  <c r="A308" i="2"/>
  <c r="H308" i="2"/>
  <c r="B308" i="2" s="1"/>
  <c r="D308" i="2"/>
  <c r="A814" i="2"/>
  <c r="H814" i="2"/>
  <c r="B814" i="2"/>
  <c r="D814" i="2"/>
  <c r="A309" i="2"/>
  <c r="H309" i="2"/>
  <c r="B309" i="2" s="1"/>
  <c r="D309" i="2"/>
  <c r="A310" i="2"/>
  <c r="H310" i="2"/>
  <c r="B310" i="2"/>
  <c r="D310" i="2"/>
  <c r="A815" i="2"/>
  <c r="H815" i="2"/>
  <c r="B815" i="2" s="1"/>
  <c r="D815" i="2"/>
  <c r="A311" i="2"/>
  <c r="H311" i="2"/>
  <c r="B311" i="2" s="1"/>
  <c r="D311" i="2"/>
  <c r="A312" i="2"/>
  <c r="H312" i="2"/>
  <c r="B312" i="2" s="1"/>
  <c r="D312" i="2"/>
  <c r="A313" i="2"/>
  <c r="H313" i="2"/>
  <c r="B313" i="2" s="1"/>
  <c r="D313" i="2"/>
  <c r="A314" i="2"/>
  <c r="H314" i="2"/>
  <c r="B314" i="2" s="1"/>
  <c r="D314" i="2"/>
  <c r="A315" i="2"/>
  <c r="H315" i="2"/>
  <c r="B315" i="2"/>
  <c r="D315" i="2"/>
  <c r="A316" i="2"/>
  <c r="H316" i="2"/>
  <c r="B316" i="2" s="1"/>
  <c r="D316" i="2"/>
  <c r="A317" i="2"/>
  <c r="H317" i="2"/>
  <c r="B317" i="2"/>
  <c r="D317" i="2"/>
  <c r="A816" i="2"/>
  <c r="H816" i="2"/>
  <c r="B816" i="2" s="1"/>
  <c r="D816" i="2"/>
  <c r="A318" i="2"/>
  <c r="H318" i="2"/>
  <c r="B318" i="2" s="1"/>
  <c r="D318" i="2"/>
  <c r="A319" i="2"/>
  <c r="H319" i="2"/>
  <c r="B319" i="2" s="1"/>
  <c r="D319" i="2"/>
  <c r="A320" i="2"/>
  <c r="H320" i="2"/>
  <c r="B320" i="2" s="1"/>
  <c r="D320" i="2"/>
  <c r="A321" i="2"/>
  <c r="H321" i="2"/>
  <c r="B321" i="2" s="1"/>
  <c r="D321" i="2"/>
  <c r="A817" i="2"/>
  <c r="H817" i="2"/>
  <c r="B817" i="2"/>
  <c r="D817" i="2"/>
  <c r="A322" i="2"/>
  <c r="H322" i="2"/>
  <c r="B322" i="2" s="1"/>
  <c r="D322" i="2"/>
  <c r="A323" i="2"/>
  <c r="H323" i="2"/>
  <c r="B323" i="2"/>
  <c r="D323" i="2"/>
  <c r="A818" i="2"/>
  <c r="H818" i="2"/>
  <c r="B818" i="2" s="1"/>
  <c r="D818" i="2"/>
  <c r="A819" i="2"/>
  <c r="H819" i="2"/>
  <c r="B819" i="2" s="1"/>
  <c r="D819" i="2"/>
  <c r="A324" i="2"/>
  <c r="H324" i="2"/>
  <c r="B324" i="2" s="1"/>
  <c r="D324" i="2"/>
  <c r="A325" i="2"/>
  <c r="H325" i="2"/>
  <c r="B325" i="2" s="1"/>
  <c r="D325" i="2"/>
  <c r="A326" i="2"/>
  <c r="H326" i="2"/>
  <c r="B326" i="2" s="1"/>
  <c r="D326" i="2"/>
  <c r="A327" i="2"/>
  <c r="H327" i="2"/>
  <c r="B327" i="2"/>
  <c r="D327" i="2"/>
  <c r="A328" i="2"/>
  <c r="H328" i="2"/>
  <c r="B328" i="2" s="1"/>
  <c r="D328" i="2"/>
  <c r="A329" i="2"/>
  <c r="H329" i="2"/>
  <c r="B329" i="2"/>
  <c r="D329" i="2"/>
  <c r="A330" i="2"/>
  <c r="H330" i="2"/>
  <c r="B330" i="2" s="1"/>
  <c r="D330" i="2"/>
  <c r="A331" i="2"/>
  <c r="H331" i="2"/>
  <c r="B331" i="2" s="1"/>
  <c r="D331" i="2"/>
  <c r="A332" i="2"/>
  <c r="H332" i="2"/>
  <c r="B332" i="2" s="1"/>
  <c r="D332" i="2"/>
  <c r="A333" i="2"/>
  <c r="H333" i="2"/>
  <c r="B333" i="2" s="1"/>
  <c r="D333" i="2"/>
  <c r="A334" i="2"/>
  <c r="H334" i="2"/>
  <c r="B334" i="2" s="1"/>
  <c r="D334" i="2"/>
  <c r="A335" i="2"/>
  <c r="H335" i="2"/>
  <c r="B335" i="2"/>
  <c r="D335" i="2"/>
  <c r="A336" i="2"/>
  <c r="H336" i="2"/>
  <c r="B336" i="2" s="1"/>
  <c r="D336" i="2"/>
  <c r="A337" i="2"/>
  <c r="H337" i="2"/>
  <c r="B337" i="2"/>
  <c r="D337" i="2"/>
  <c r="A338" i="2"/>
  <c r="H338" i="2"/>
  <c r="B338" i="2" s="1"/>
  <c r="D338" i="2"/>
  <c r="A339" i="2"/>
  <c r="H339" i="2"/>
  <c r="B339" i="2" s="1"/>
  <c r="D339" i="2"/>
  <c r="A340" i="2"/>
  <c r="H340" i="2"/>
  <c r="B340" i="2" s="1"/>
  <c r="D340" i="2"/>
  <c r="A341" i="2"/>
  <c r="H341" i="2"/>
  <c r="B341" i="2" s="1"/>
  <c r="D341" i="2"/>
  <c r="A342" i="2"/>
  <c r="H342" i="2"/>
  <c r="B342" i="2" s="1"/>
  <c r="D342" i="2"/>
  <c r="A343" i="2"/>
  <c r="H343" i="2"/>
  <c r="B343" i="2"/>
  <c r="D343" i="2"/>
  <c r="A344" i="2"/>
  <c r="H344" i="2"/>
  <c r="B344" i="2" s="1"/>
  <c r="D344" i="2"/>
  <c r="A345" i="2"/>
  <c r="H345" i="2"/>
  <c r="B345" i="2"/>
  <c r="D345" i="2"/>
  <c r="A346" i="2"/>
  <c r="H346" i="2"/>
  <c r="B346" i="2" s="1"/>
  <c r="D346" i="2"/>
  <c r="A347" i="2"/>
  <c r="H347" i="2"/>
  <c r="B347" i="2" s="1"/>
  <c r="D347" i="2"/>
  <c r="A348" i="2"/>
  <c r="H348" i="2"/>
  <c r="B348" i="2" s="1"/>
  <c r="D348" i="2"/>
  <c r="A349" i="2"/>
  <c r="H349" i="2"/>
  <c r="B349" i="2"/>
  <c r="D349" i="2"/>
  <c r="A350" i="2"/>
  <c r="H350" i="2"/>
  <c r="B350" i="2" s="1"/>
  <c r="D350" i="2"/>
  <c r="A351" i="2"/>
  <c r="H351" i="2"/>
  <c r="B351" i="2" s="1"/>
  <c r="D351" i="2"/>
  <c r="A352" i="2"/>
  <c r="H352" i="2"/>
  <c r="B352" i="2" s="1"/>
  <c r="D352" i="2"/>
  <c r="A353" i="2"/>
  <c r="H353" i="2"/>
  <c r="B353" i="2"/>
  <c r="D353" i="2"/>
  <c r="A354" i="2"/>
  <c r="H354" i="2"/>
  <c r="B354" i="2" s="1"/>
  <c r="D354" i="2"/>
  <c r="A355" i="2"/>
  <c r="H355" i="2"/>
  <c r="B355" i="2" s="1"/>
  <c r="D355" i="2"/>
  <c r="A356" i="2"/>
  <c r="H356" i="2"/>
  <c r="B356" i="2" s="1"/>
  <c r="D356" i="2"/>
  <c r="A357" i="2"/>
  <c r="H357" i="2"/>
  <c r="B357" i="2" s="1"/>
  <c r="D357" i="2"/>
  <c r="A358" i="2"/>
  <c r="H358" i="2"/>
  <c r="B358" i="2" s="1"/>
  <c r="D358" i="2"/>
  <c r="A820" i="2"/>
  <c r="H820" i="2"/>
  <c r="B820" i="2"/>
  <c r="D820" i="2"/>
  <c r="A359" i="2"/>
  <c r="H359" i="2"/>
  <c r="B359" i="2" s="1"/>
  <c r="D359" i="2"/>
  <c r="A360" i="2"/>
  <c r="H360" i="2"/>
  <c r="B360" i="2"/>
  <c r="D360" i="2"/>
  <c r="A361" i="2"/>
  <c r="H361" i="2"/>
  <c r="B361" i="2" s="1"/>
  <c r="D361" i="2"/>
  <c r="A362" i="2"/>
  <c r="H362" i="2"/>
  <c r="B362" i="2" s="1"/>
  <c r="D362" i="2"/>
  <c r="A363" i="2"/>
  <c r="H363" i="2"/>
  <c r="B363" i="2" s="1"/>
  <c r="D363" i="2"/>
  <c r="A364" i="2"/>
  <c r="H364" i="2"/>
  <c r="B364" i="2" s="1"/>
  <c r="D364" i="2"/>
  <c r="A365" i="2"/>
  <c r="H365" i="2"/>
  <c r="B365" i="2" s="1"/>
  <c r="D365" i="2"/>
  <c r="A366" i="2"/>
  <c r="H366" i="2"/>
  <c r="B366" i="2"/>
  <c r="D366" i="2"/>
  <c r="A367" i="2"/>
  <c r="H367" i="2"/>
  <c r="B367" i="2" s="1"/>
  <c r="D367" i="2"/>
  <c r="A368" i="2"/>
  <c r="H368" i="2"/>
  <c r="B368" i="2"/>
  <c r="D368" i="2"/>
  <c r="A369" i="2"/>
  <c r="H369" i="2"/>
  <c r="B369" i="2" s="1"/>
  <c r="D369" i="2"/>
  <c r="A370" i="2"/>
  <c r="H370" i="2"/>
  <c r="B370" i="2" s="1"/>
  <c r="D370" i="2"/>
  <c r="A371" i="2"/>
  <c r="H371" i="2"/>
  <c r="B371" i="2" s="1"/>
  <c r="D371" i="2"/>
  <c r="A372" i="2"/>
  <c r="H372" i="2"/>
  <c r="B372" i="2" s="1"/>
  <c r="D372" i="2"/>
  <c r="A373" i="2"/>
  <c r="H373" i="2"/>
  <c r="B373" i="2" s="1"/>
  <c r="D373" i="2"/>
  <c r="A374" i="2"/>
  <c r="H374" i="2"/>
  <c r="B374" i="2"/>
  <c r="D374" i="2"/>
  <c r="A375" i="2"/>
  <c r="H375" i="2"/>
  <c r="B375" i="2" s="1"/>
  <c r="D375" i="2"/>
  <c r="A376" i="2"/>
  <c r="H376" i="2"/>
  <c r="B376" i="2"/>
  <c r="D376" i="2"/>
  <c r="A377" i="2"/>
  <c r="H377" i="2"/>
  <c r="B377" i="2" s="1"/>
  <c r="D377" i="2"/>
  <c r="A378" i="2"/>
  <c r="H378" i="2"/>
  <c r="B378" i="2" s="1"/>
  <c r="D378" i="2"/>
  <c r="A379" i="2"/>
  <c r="H379" i="2"/>
  <c r="B379" i="2" s="1"/>
  <c r="D379" i="2"/>
  <c r="A380" i="2"/>
  <c r="H380" i="2"/>
  <c r="B380" i="2"/>
  <c r="D380" i="2"/>
  <c r="A381" i="2"/>
  <c r="H381" i="2"/>
  <c r="B381" i="2" s="1"/>
  <c r="D381" i="2"/>
  <c r="A382" i="2"/>
  <c r="H382" i="2"/>
  <c r="B382" i="2"/>
  <c r="D382" i="2"/>
  <c r="A383" i="2"/>
  <c r="H383" i="2"/>
  <c r="B383" i="2" s="1"/>
  <c r="D383" i="2"/>
  <c r="A384" i="2"/>
  <c r="H384" i="2"/>
  <c r="B384" i="2"/>
  <c r="D384" i="2"/>
  <c r="A385" i="2"/>
  <c r="H385" i="2"/>
  <c r="B385" i="2" s="1"/>
  <c r="D385" i="2"/>
  <c r="A386" i="2"/>
  <c r="H386" i="2"/>
  <c r="B386" i="2" s="1"/>
  <c r="D386" i="2"/>
  <c r="A387" i="2"/>
  <c r="H387" i="2"/>
  <c r="B387" i="2" s="1"/>
  <c r="D387" i="2"/>
  <c r="A388" i="2"/>
  <c r="H388" i="2"/>
  <c r="B388" i="2" s="1"/>
  <c r="D388" i="2"/>
  <c r="A389" i="2"/>
  <c r="H389" i="2"/>
  <c r="B389" i="2" s="1"/>
  <c r="D389" i="2"/>
  <c r="A390" i="2"/>
  <c r="H390" i="2"/>
  <c r="B390" i="2" s="1"/>
  <c r="D390" i="2"/>
  <c r="A391" i="2"/>
  <c r="H391" i="2"/>
  <c r="B391" i="2" s="1"/>
  <c r="D391" i="2"/>
  <c r="A392" i="2"/>
  <c r="H392" i="2"/>
  <c r="B392" i="2"/>
  <c r="D392" i="2"/>
  <c r="A393" i="2"/>
  <c r="H393" i="2"/>
  <c r="B393" i="2" s="1"/>
  <c r="D393" i="2"/>
  <c r="A394" i="2"/>
  <c r="H394" i="2"/>
  <c r="B394" i="2" s="1"/>
  <c r="D394" i="2"/>
  <c r="A821" i="2"/>
  <c r="H821" i="2"/>
  <c r="B821" i="2" s="1"/>
  <c r="D821" i="2"/>
  <c r="A395" i="2"/>
  <c r="H395" i="2"/>
  <c r="B395" i="2" s="1"/>
  <c r="D395" i="2"/>
  <c r="A822" i="2"/>
  <c r="H822" i="2"/>
  <c r="B822" i="2" s="1"/>
  <c r="D822" i="2"/>
  <c r="A823" i="2"/>
  <c r="H823" i="2"/>
  <c r="B823" i="2" s="1"/>
  <c r="D823" i="2"/>
  <c r="A824" i="2"/>
  <c r="H824" i="2"/>
  <c r="B824" i="2" s="1"/>
  <c r="D824" i="2"/>
  <c r="A825" i="2"/>
  <c r="H825" i="2"/>
  <c r="B825" i="2"/>
  <c r="D825" i="2"/>
  <c r="A396" i="2"/>
  <c r="H396" i="2"/>
  <c r="B396" i="2" s="1"/>
  <c r="D396" i="2"/>
  <c r="A397" i="2"/>
  <c r="H397" i="2"/>
  <c r="B397" i="2" s="1"/>
  <c r="D397" i="2"/>
  <c r="A826" i="2"/>
  <c r="H826" i="2"/>
  <c r="B826" i="2" s="1"/>
  <c r="D826" i="2"/>
  <c r="A398" i="2"/>
  <c r="H398" i="2"/>
  <c r="B398" i="2" s="1"/>
  <c r="D398" i="2"/>
  <c r="A399" i="2"/>
  <c r="H399" i="2"/>
  <c r="B399" i="2" s="1"/>
  <c r="D399" i="2"/>
  <c r="A400" i="2"/>
  <c r="H400" i="2"/>
  <c r="B400" i="2" s="1"/>
  <c r="D400" i="2"/>
  <c r="A401" i="2"/>
  <c r="H401" i="2"/>
  <c r="B401" i="2" s="1"/>
  <c r="D401" i="2"/>
  <c r="A402" i="2"/>
  <c r="H402" i="2"/>
  <c r="B402" i="2" s="1"/>
  <c r="D402" i="2"/>
  <c r="A403" i="2"/>
  <c r="H403" i="2"/>
  <c r="B403" i="2" s="1"/>
  <c r="D403" i="2"/>
  <c r="A827" i="2"/>
  <c r="H827" i="2"/>
  <c r="B827" i="2" s="1"/>
  <c r="D827" i="2"/>
  <c r="A828" i="2"/>
  <c r="H828" i="2"/>
  <c r="B828" i="2" s="1"/>
  <c r="D828" i="2"/>
  <c r="A829" i="2"/>
  <c r="H829" i="2"/>
  <c r="B829" i="2" s="1"/>
  <c r="D829" i="2"/>
  <c r="A404" i="2"/>
  <c r="H404" i="2"/>
  <c r="B404" i="2" s="1"/>
  <c r="D404" i="2"/>
  <c r="A405" i="2"/>
  <c r="H405" i="2"/>
  <c r="B405" i="2" s="1"/>
  <c r="D405" i="2"/>
  <c r="A406" i="2"/>
  <c r="H406" i="2"/>
  <c r="B406" i="2" s="1"/>
  <c r="D406" i="2"/>
  <c r="A407" i="2"/>
  <c r="H407" i="2"/>
  <c r="B407" i="2" s="1"/>
  <c r="D407" i="2"/>
  <c r="A408" i="2"/>
  <c r="H408" i="2"/>
  <c r="B408" i="2" s="1"/>
  <c r="D408" i="2"/>
  <c r="A409" i="2"/>
  <c r="H409" i="2"/>
  <c r="B409" i="2" s="1"/>
  <c r="D409" i="2"/>
  <c r="A410" i="2"/>
  <c r="H410" i="2"/>
  <c r="B410" i="2" s="1"/>
  <c r="D410" i="2"/>
  <c r="A411" i="2"/>
  <c r="H411" i="2"/>
  <c r="B411" i="2" s="1"/>
  <c r="D411" i="2"/>
  <c r="A412" i="2"/>
  <c r="H412" i="2"/>
  <c r="B412" i="2" s="1"/>
  <c r="D412" i="2"/>
  <c r="A413" i="2"/>
  <c r="H413" i="2"/>
  <c r="B413" i="2" s="1"/>
  <c r="D413" i="2"/>
  <c r="A414" i="2"/>
  <c r="H414" i="2"/>
  <c r="B414" i="2" s="1"/>
  <c r="D414" i="2"/>
  <c r="A415" i="2"/>
  <c r="H415" i="2"/>
  <c r="B415" i="2" s="1"/>
  <c r="D415" i="2"/>
  <c r="A416" i="2"/>
  <c r="H416" i="2"/>
  <c r="B416" i="2" s="1"/>
  <c r="D416" i="2"/>
  <c r="A417" i="2"/>
  <c r="H417" i="2"/>
  <c r="B417" i="2" s="1"/>
  <c r="D417" i="2"/>
  <c r="A418" i="2"/>
  <c r="H418" i="2"/>
  <c r="B418" i="2" s="1"/>
  <c r="D418" i="2"/>
  <c r="A419" i="2"/>
  <c r="H419" i="2"/>
  <c r="B419" i="2" s="1"/>
  <c r="D419" i="2"/>
  <c r="A420" i="2"/>
  <c r="H420" i="2"/>
  <c r="B420" i="2" s="1"/>
  <c r="D420" i="2"/>
  <c r="A830" i="2"/>
  <c r="H830" i="2"/>
  <c r="B830" i="2" s="1"/>
  <c r="D830" i="2"/>
  <c r="A421" i="2"/>
  <c r="H421" i="2"/>
  <c r="B421" i="2" s="1"/>
  <c r="D421" i="2"/>
  <c r="A831" i="2"/>
  <c r="H831" i="2"/>
  <c r="B831" i="2" s="1"/>
  <c r="D831" i="2"/>
  <c r="A422" i="2"/>
  <c r="H422" i="2"/>
  <c r="B422" i="2" s="1"/>
  <c r="D422" i="2"/>
  <c r="A423" i="2"/>
  <c r="H423" i="2"/>
  <c r="B423" i="2" s="1"/>
  <c r="D423" i="2"/>
  <c r="A424" i="2"/>
  <c r="H424" i="2"/>
  <c r="B424" i="2" s="1"/>
  <c r="D424" i="2"/>
  <c r="A425" i="2"/>
  <c r="H425" i="2"/>
  <c r="B425" i="2" s="1"/>
  <c r="D425" i="2"/>
  <c r="A832" i="2"/>
  <c r="H832" i="2"/>
  <c r="B832" i="2" s="1"/>
  <c r="D832" i="2"/>
  <c r="A426" i="2"/>
  <c r="H426" i="2"/>
  <c r="B426" i="2" s="1"/>
  <c r="D426" i="2"/>
  <c r="A427" i="2"/>
  <c r="H427" i="2"/>
  <c r="B427" i="2" s="1"/>
  <c r="D427" i="2"/>
  <c r="A833" i="2"/>
  <c r="H833" i="2"/>
  <c r="B833" i="2" s="1"/>
  <c r="D833" i="2"/>
  <c r="A428" i="2"/>
  <c r="H428" i="2"/>
  <c r="B428" i="2" s="1"/>
  <c r="D428" i="2"/>
  <c r="A429" i="2"/>
  <c r="H429" i="2"/>
  <c r="B429" i="2" s="1"/>
  <c r="D429" i="2"/>
  <c r="A430" i="2"/>
  <c r="H430" i="2"/>
  <c r="B430" i="2" s="1"/>
  <c r="D430" i="2"/>
  <c r="A431" i="2"/>
  <c r="H431" i="2"/>
  <c r="B431" i="2" s="1"/>
  <c r="D431" i="2"/>
  <c r="A432" i="2"/>
  <c r="H432" i="2"/>
  <c r="B432" i="2" s="1"/>
  <c r="D432" i="2"/>
  <c r="A433" i="2"/>
  <c r="H433" i="2"/>
  <c r="B433" i="2" s="1"/>
  <c r="D433" i="2"/>
  <c r="A434" i="2"/>
  <c r="H434" i="2"/>
  <c r="B434" i="2" s="1"/>
  <c r="D434" i="2"/>
  <c r="A435" i="2"/>
  <c r="H435" i="2"/>
  <c r="B435" i="2" s="1"/>
  <c r="D435" i="2"/>
  <c r="A436" i="2"/>
  <c r="H436" i="2"/>
  <c r="B436" i="2" s="1"/>
  <c r="D436" i="2"/>
  <c r="A437" i="2"/>
  <c r="H437" i="2"/>
  <c r="B437" i="2" s="1"/>
  <c r="D437" i="2"/>
  <c r="A438" i="2"/>
  <c r="H438" i="2"/>
  <c r="B438" i="2" s="1"/>
  <c r="D438" i="2"/>
  <c r="A439" i="2"/>
  <c r="H439" i="2"/>
  <c r="B439" i="2" s="1"/>
  <c r="D439" i="2"/>
  <c r="A440" i="2"/>
  <c r="H440" i="2"/>
  <c r="B440" i="2" s="1"/>
  <c r="D440" i="2"/>
  <c r="A441" i="2"/>
  <c r="H441" i="2"/>
  <c r="B441" i="2" s="1"/>
  <c r="D441" i="2"/>
  <c r="A442" i="2"/>
  <c r="H442" i="2"/>
  <c r="B442" i="2" s="1"/>
  <c r="D442" i="2"/>
  <c r="A443" i="2"/>
  <c r="H443" i="2"/>
  <c r="B443" i="2" s="1"/>
  <c r="D443" i="2"/>
  <c r="A834" i="2"/>
  <c r="H834" i="2"/>
  <c r="B834" i="2" s="1"/>
  <c r="D834" i="2"/>
  <c r="A835" i="2"/>
  <c r="H835" i="2"/>
  <c r="B835" i="2" s="1"/>
  <c r="D835" i="2"/>
  <c r="A836" i="2"/>
  <c r="H836" i="2"/>
  <c r="B836" i="2" s="1"/>
  <c r="D836" i="2"/>
  <c r="A837" i="2"/>
  <c r="H837" i="2"/>
  <c r="B837" i="2" s="1"/>
  <c r="D837" i="2"/>
  <c r="A838" i="2"/>
  <c r="H838" i="2"/>
  <c r="B838" i="2" s="1"/>
  <c r="D838" i="2"/>
  <c r="A839" i="2"/>
  <c r="H839" i="2"/>
  <c r="B839" i="2" s="1"/>
  <c r="D839" i="2"/>
  <c r="A444" i="2"/>
  <c r="H444" i="2"/>
  <c r="B444" i="2" s="1"/>
  <c r="D444" i="2"/>
  <c r="A840" i="2"/>
  <c r="H840" i="2"/>
  <c r="B840" i="2" s="1"/>
  <c r="D840" i="2"/>
  <c r="A445" i="2"/>
  <c r="H445" i="2"/>
  <c r="B445" i="2" s="1"/>
  <c r="D445" i="2"/>
  <c r="A446" i="2"/>
  <c r="H446" i="2"/>
  <c r="B446" i="2" s="1"/>
  <c r="D446" i="2"/>
  <c r="A447" i="2"/>
  <c r="H447" i="2"/>
  <c r="B447" i="2" s="1"/>
  <c r="D447" i="2"/>
  <c r="A448" i="2"/>
  <c r="H448" i="2"/>
  <c r="B448" i="2" s="1"/>
  <c r="D448" i="2"/>
  <c r="A449" i="2"/>
  <c r="H449" i="2"/>
  <c r="B449" i="2" s="1"/>
  <c r="D449" i="2"/>
  <c r="A450" i="2"/>
  <c r="H450" i="2"/>
  <c r="B450" i="2" s="1"/>
  <c r="D450" i="2"/>
  <c r="A451" i="2"/>
  <c r="H451" i="2"/>
  <c r="B451" i="2" s="1"/>
  <c r="D451" i="2"/>
  <c r="A452" i="2"/>
  <c r="H452" i="2"/>
  <c r="B452" i="2" s="1"/>
  <c r="D452" i="2"/>
  <c r="A453" i="2"/>
  <c r="H453" i="2"/>
  <c r="B453" i="2" s="1"/>
  <c r="D453" i="2"/>
  <c r="A454" i="2"/>
  <c r="H454" i="2"/>
  <c r="B454" i="2" s="1"/>
  <c r="D454" i="2"/>
  <c r="A455" i="2"/>
  <c r="H455" i="2"/>
  <c r="B455" i="2" s="1"/>
  <c r="D455" i="2"/>
  <c r="A456" i="2"/>
  <c r="H456" i="2"/>
  <c r="B456" i="2" s="1"/>
  <c r="D456" i="2"/>
  <c r="A457" i="2"/>
  <c r="H457" i="2"/>
  <c r="B457" i="2" s="1"/>
  <c r="D457" i="2"/>
  <c r="A458" i="2"/>
  <c r="H458" i="2"/>
  <c r="B458" i="2" s="1"/>
  <c r="D458" i="2"/>
  <c r="A459" i="2"/>
  <c r="H459" i="2"/>
  <c r="B459" i="2" s="1"/>
  <c r="D459" i="2"/>
  <c r="A460" i="2"/>
  <c r="H460" i="2"/>
  <c r="B460" i="2" s="1"/>
  <c r="D460" i="2"/>
  <c r="A461" i="2"/>
  <c r="H461" i="2"/>
  <c r="B461" i="2" s="1"/>
  <c r="D461" i="2"/>
  <c r="A462" i="2"/>
  <c r="H462" i="2"/>
  <c r="B462" i="2" s="1"/>
  <c r="D462" i="2"/>
  <c r="A463" i="2"/>
  <c r="H463" i="2"/>
  <c r="B463" i="2" s="1"/>
  <c r="D463" i="2"/>
  <c r="A464" i="2"/>
  <c r="H464" i="2"/>
  <c r="B464" i="2" s="1"/>
  <c r="D464" i="2"/>
  <c r="A465" i="2"/>
  <c r="H465" i="2"/>
  <c r="B465" i="2" s="1"/>
  <c r="D465" i="2"/>
  <c r="A466" i="2"/>
  <c r="H466" i="2"/>
  <c r="B466" i="2" s="1"/>
  <c r="D466" i="2"/>
  <c r="A467" i="2"/>
  <c r="H467" i="2"/>
  <c r="B467" i="2" s="1"/>
  <c r="D467" i="2"/>
  <c r="A468" i="2"/>
  <c r="H468" i="2"/>
  <c r="B468" i="2" s="1"/>
  <c r="D468" i="2"/>
  <c r="A469" i="2"/>
  <c r="H469" i="2"/>
  <c r="B469" i="2" s="1"/>
  <c r="D469" i="2"/>
  <c r="A470" i="2"/>
  <c r="H470" i="2"/>
  <c r="B470" i="2" s="1"/>
  <c r="D470" i="2"/>
  <c r="A471" i="2"/>
  <c r="H471" i="2"/>
  <c r="B471" i="2" s="1"/>
  <c r="D471" i="2"/>
  <c r="A472" i="2"/>
  <c r="H472" i="2"/>
  <c r="B472" i="2" s="1"/>
  <c r="D472" i="2"/>
  <c r="A473" i="2"/>
  <c r="H473" i="2"/>
  <c r="B473" i="2" s="1"/>
  <c r="D473" i="2"/>
  <c r="A474" i="2"/>
  <c r="H474" i="2"/>
  <c r="B474" i="2" s="1"/>
  <c r="D474" i="2"/>
  <c r="A475" i="2"/>
  <c r="H475" i="2"/>
  <c r="B475" i="2" s="1"/>
  <c r="D475" i="2"/>
  <c r="A476" i="2"/>
  <c r="H476" i="2"/>
  <c r="B476" i="2" s="1"/>
  <c r="D476" i="2"/>
  <c r="A477" i="2"/>
  <c r="H477" i="2"/>
  <c r="B477" i="2" s="1"/>
  <c r="D477" i="2"/>
  <c r="A478" i="2"/>
  <c r="H478" i="2"/>
  <c r="B478" i="2" s="1"/>
  <c r="D478" i="2"/>
  <c r="A479" i="2"/>
  <c r="H479" i="2"/>
  <c r="B479" i="2" s="1"/>
  <c r="D479" i="2"/>
  <c r="A480" i="2"/>
  <c r="H480" i="2"/>
  <c r="B480" i="2" s="1"/>
  <c r="D480" i="2"/>
  <c r="A481" i="2"/>
  <c r="H481" i="2"/>
  <c r="B481" i="2" s="1"/>
  <c r="D481" i="2"/>
  <c r="A482" i="2"/>
  <c r="H482" i="2"/>
  <c r="B482" i="2" s="1"/>
  <c r="D482" i="2"/>
  <c r="A483" i="2"/>
  <c r="H483" i="2"/>
  <c r="B483" i="2" s="1"/>
  <c r="D483" i="2"/>
  <c r="A484" i="2"/>
  <c r="H484" i="2"/>
  <c r="B484" i="2" s="1"/>
  <c r="D484" i="2"/>
  <c r="A485" i="2"/>
  <c r="H485" i="2"/>
  <c r="B485" i="2" s="1"/>
  <c r="D485" i="2"/>
  <c r="A486" i="2"/>
  <c r="H486" i="2"/>
  <c r="B486" i="2" s="1"/>
  <c r="D486" i="2"/>
  <c r="A487" i="2"/>
  <c r="H487" i="2"/>
  <c r="B487" i="2" s="1"/>
  <c r="D487" i="2"/>
  <c r="A488" i="2"/>
  <c r="H488" i="2"/>
  <c r="B488" i="2" s="1"/>
  <c r="D488" i="2"/>
  <c r="A489" i="2"/>
  <c r="H489" i="2"/>
  <c r="B489" i="2" s="1"/>
  <c r="D489" i="2"/>
  <c r="A490" i="2"/>
  <c r="H490" i="2"/>
  <c r="B490" i="2" s="1"/>
  <c r="D490" i="2"/>
  <c r="A491" i="2"/>
  <c r="H491" i="2"/>
  <c r="B491" i="2" s="1"/>
  <c r="D491" i="2"/>
  <c r="A492" i="2"/>
  <c r="H492" i="2"/>
  <c r="B492" i="2" s="1"/>
  <c r="D492" i="2"/>
  <c r="A493" i="2"/>
  <c r="H493" i="2"/>
  <c r="B493" i="2" s="1"/>
  <c r="D493" i="2"/>
  <c r="A494" i="2"/>
  <c r="H494" i="2"/>
  <c r="B494" i="2" s="1"/>
  <c r="D494" i="2"/>
  <c r="A495" i="2"/>
  <c r="H495" i="2"/>
  <c r="B495" i="2" s="1"/>
  <c r="D495" i="2"/>
  <c r="A496" i="2"/>
  <c r="H496" i="2"/>
  <c r="B496" i="2" s="1"/>
  <c r="D496" i="2"/>
  <c r="A497" i="2"/>
  <c r="H497" i="2"/>
  <c r="B497" i="2" s="1"/>
  <c r="D497" i="2"/>
  <c r="A498" i="2"/>
  <c r="H498" i="2"/>
  <c r="B498" i="2" s="1"/>
  <c r="D498" i="2"/>
  <c r="A499" i="2"/>
  <c r="H499" i="2"/>
  <c r="B499" i="2" s="1"/>
  <c r="D499" i="2"/>
  <c r="A500" i="2"/>
  <c r="H500" i="2"/>
  <c r="B500" i="2" s="1"/>
  <c r="D500" i="2"/>
  <c r="A841" i="2"/>
  <c r="H841" i="2"/>
  <c r="B841" i="2" s="1"/>
  <c r="D841" i="2"/>
  <c r="A501" i="2"/>
  <c r="H501" i="2"/>
  <c r="B501" i="2" s="1"/>
  <c r="D501" i="2"/>
  <c r="A502" i="2"/>
  <c r="H502" i="2"/>
  <c r="B502" i="2" s="1"/>
  <c r="D502" i="2"/>
  <c r="A503" i="2"/>
  <c r="H503" i="2"/>
  <c r="B503" i="2" s="1"/>
  <c r="D503" i="2"/>
  <c r="A504" i="2"/>
  <c r="H504" i="2"/>
  <c r="B504" i="2" s="1"/>
  <c r="D504" i="2"/>
  <c r="A505" i="2"/>
  <c r="H505" i="2"/>
  <c r="B505" i="2" s="1"/>
  <c r="D505" i="2"/>
  <c r="A506" i="2"/>
  <c r="H506" i="2"/>
  <c r="B506" i="2" s="1"/>
  <c r="D506" i="2"/>
  <c r="A507" i="2"/>
  <c r="H507" i="2"/>
  <c r="B507" i="2" s="1"/>
  <c r="D507" i="2"/>
  <c r="A508" i="2"/>
  <c r="H508" i="2"/>
  <c r="B508" i="2" s="1"/>
  <c r="D508" i="2"/>
  <c r="A509" i="2"/>
  <c r="H509" i="2"/>
  <c r="B509" i="2" s="1"/>
  <c r="D509" i="2"/>
  <c r="A510" i="2"/>
  <c r="H510" i="2"/>
  <c r="B510" i="2" s="1"/>
  <c r="D510" i="2"/>
  <c r="A511" i="2"/>
  <c r="H511" i="2"/>
  <c r="B511" i="2" s="1"/>
  <c r="D511" i="2"/>
  <c r="A512" i="2"/>
  <c r="H512" i="2"/>
  <c r="B512" i="2" s="1"/>
  <c r="D512" i="2"/>
  <c r="A513" i="2"/>
  <c r="H513" i="2"/>
  <c r="B513" i="2" s="1"/>
  <c r="D513" i="2"/>
  <c r="A514" i="2"/>
  <c r="H514" i="2"/>
  <c r="B514" i="2" s="1"/>
  <c r="D514" i="2"/>
  <c r="A515" i="2"/>
  <c r="H515" i="2"/>
  <c r="B515" i="2" s="1"/>
  <c r="D515" i="2"/>
  <c r="A516" i="2"/>
  <c r="H516" i="2"/>
  <c r="B516" i="2" s="1"/>
  <c r="D516" i="2"/>
  <c r="A842" i="2"/>
  <c r="H842" i="2"/>
  <c r="B842" i="2" s="1"/>
  <c r="D842" i="2"/>
  <c r="A517" i="2"/>
  <c r="H517" i="2"/>
  <c r="B517" i="2" s="1"/>
  <c r="D517" i="2"/>
  <c r="A518" i="2"/>
  <c r="H518" i="2"/>
  <c r="B518" i="2" s="1"/>
  <c r="D518" i="2"/>
  <c r="A519" i="2"/>
  <c r="H519" i="2"/>
  <c r="B519" i="2" s="1"/>
  <c r="D519" i="2"/>
  <c r="A520" i="2"/>
  <c r="H520" i="2"/>
  <c r="B520" i="2" s="1"/>
  <c r="D520" i="2"/>
  <c r="A843" i="2"/>
  <c r="H843" i="2"/>
  <c r="B843" i="2" s="1"/>
  <c r="D843" i="2"/>
  <c r="A844" i="2"/>
  <c r="H844" i="2"/>
  <c r="B844" i="2" s="1"/>
  <c r="D844" i="2"/>
  <c r="A521" i="2"/>
  <c r="H521" i="2"/>
  <c r="B521" i="2" s="1"/>
  <c r="D521" i="2"/>
  <c r="A845" i="2"/>
  <c r="H845" i="2"/>
  <c r="B845" i="2" s="1"/>
  <c r="D845" i="2"/>
  <c r="A846" i="2"/>
  <c r="H846" i="2"/>
  <c r="B846" i="2" s="1"/>
  <c r="D846" i="2"/>
  <c r="A847" i="2"/>
  <c r="H847" i="2"/>
  <c r="B847" i="2" s="1"/>
  <c r="D847" i="2"/>
  <c r="A848" i="2"/>
  <c r="H848" i="2"/>
  <c r="B848" i="2" s="1"/>
  <c r="D848" i="2"/>
  <c r="A849" i="2"/>
  <c r="H849" i="2"/>
  <c r="B849" i="2" s="1"/>
  <c r="D849" i="2"/>
  <c r="A850" i="2"/>
  <c r="H850" i="2"/>
  <c r="B850" i="2" s="1"/>
  <c r="D850" i="2"/>
  <c r="A851" i="2"/>
  <c r="H851" i="2"/>
  <c r="B851" i="2" s="1"/>
  <c r="D851" i="2"/>
  <c r="A522" i="2"/>
  <c r="H522" i="2"/>
  <c r="B522" i="2" s="1"/>
  <c r="D522" i="2"/>
  <c r="A523" i="2"/>
  <c r="H523" i="2"/>
  <c r="B523" i="2" s="1"/>
  <c r="D523" i="2"/>
  <c r="A524" i="2"/>
  <c r="H524" i="2"/>
  <c r="B524" i="2" s="1"/>
  <c r="D524" i="2"/>
  <c r="A525" i="2"/>
  <c r="H525" i="2"/>
  <c r="B525" i="2" s="1"/>
  <c r="D525" i="2"/>
  <c r="A526" i="2"/>
  <c r="H526" i="2"/>
  <c r="B526" i="2" s="1"/>
  <c r="D526" i="2"/>
  <c r="A527" i="2"/>
  <c r="H527" i="2"/>
  <c r="B527" i="2" s="1"/>
  <c r="D527" i="2"/>
  <c r="A528" i="2"/>
  <c r="H528" i="2"/>
  <c r="B528" i="2" s="1"/>
  <c r="D528" i="2"/>
  <c r="A529" i="2"/>
  <c r="H529" i="2"/>
  <c r="B529" i="2" s="1"/>
  <c r="D529" i="2"/>
  <c r="A852" i="2"/>
  <c r="H852" i="2"/>
  <c r="B852" i="2" s="1"/>
  <c r="D852" i="2"/>
  <c r="A530" i="2"/>
  <c r="H530" i="2"/>
  <c r="B530" i="2" s="1"/>
  <c r="D530" i="2"/>
  <c r="A531" i="2"/>
  <c r="H531" i="2"/>
  <c r="B531" i="2" s="1"/>
  <c r="D531" i="2"/>
  <c r="A532" i="2"/>
  <c r="H532" i="2"/>
  <c r="B532" i="2" s="1"/>
  <c r="D532" i="2"/>
  <c r="A533" i="2"/>
  <c r="H533" i="2"/>
  <c r="B533" i="2" s="1"/>
  <c r="D533" i="2"/>
  <c r="A534" i="2"/>
  <c r="H534" i="2"/>
  <c r="B534" i="2" s="1"/>
  <c r="D534" i="2"/>
  <c r="A535" i="2"/>
  <c r="H535" i="2"/>
  <c r="B535" i="2" s="1"/>
  <c r="D535" i="2"/>
  <c r="A536" i="2"/>
  <c r="H536" i="2"/>
  <c r="B536" i="2" s="1"/>
  <c r="D536" i="2"/>
  <c r="A537" i="2"/>
  <c r="H537" i="2"/>
  <c r="B537" i="2" s="1"/>
  <c r="D537" i="2"/>
  <c r="A538" i="2"/>
  <c r="H538" i="2"/>
  <c r="B538" i="2" s="1"/>
  <c r="D538" i="2"/>
  <c r="A539" i="2"/>
  <c r="H539" i="2"/>
  <c r="B539" i="2" s="1"/>
  <c r="D539" i="2"/>
  <c r="A853" i="2"/>
  <c r="H853" i="2"/>
  <c r="B853" i="2" s="1"/>
  <c r="D853" i="2"/>
  <c r="A854" i="2"/>
  <c r="H854" i="2"/>
  <c r="B854" i="2" s="1"/>
  <c r="D854" i="2"/>
  <c r="A855" i="2"/>
  <c r="H855" i="2"/>
  <c r="B855" i="2" s="1"/>
  <c r="D855" i="2"/>
  <c r="A540" i="2"/>
  <c r="H540" i="2"/>
  <c r="B540" i="2" s="1"/>
  <c r="D540" i="2"/>
  <c r="A541" i="2"/>
  <c r="H541" i="2"/>
  <c r="B541" i="2" s="1"/>
  <c r="D541" i="2"/>
  <c r="A542" i="2"/>
  <c r="H542" i="2"/>
  <c r="B542" i="2" s="1"/>
  <c r="D542" i="2"/>
  <c r="A856" i="2"/>
  <c r="H856" i="2"/>
  <c r="B856" i="2" s="1"/>
  <c r="D856" i="2"/>
  <c r="A857" i="2"/>
  <c r="H857" i="2"/>
  <c r="B857" i="2" s="1"/>
  <c r="D857" i="2"/>
  <c r="A858" i="2"/>
  <c r="H858" i="2"/>
  <c r="B858" i="2" s="1"/>
  <c r="D858" i="2"/>
  <c r="A543" i="2"/>
  <c r="H543" i="2"/>
  <c r="B543" i="2" s="1"/>
  <c r="D543" i="2"/>
  <c r="A859" i="2"/>
  <c r="H859" i="2"/>
  <c r="B859" i="2" s="1"/>
  <c r="D859" i="2"/>
  <c r="A860" i="2"/>
  <c r="H860" i="2"/>
  <c r="B860" i="2" s="1"/>
  <c r="D860" i="2"/>
  <c r="A861" i="2"/>
  <c r="H861" i="2"/>
  <c r="B861" i="2" s="1"/>
  <c r="D861" i="2"/>
  <c r="A862" i="2"/>
  <c r="H862" i="2"/>
  <c r="B862" i="2" s="1"/>
  <c r="D862" i="2"/>
  <c r="A863" i="2"/>
  <c r="H863" i="2"/>
  <c r="B863" i="2" s="1"/>
  <c r="D863" i="2"/>
  <c r="A864" i="2"/>
  <c r="H864" i="2"/>
  <c r="B864" i="2" s="1"/>
  <c r="D864" i="2"/>
  <c r="A865" i="2"/>
  <c r="H865" i="2"/>
  <c r="B865" i="2" s="1"/>
  <c r="D865" i="2"/>
  <c r="A866" i="2"/>
  <c r="H866" i="2"/>
  <c r="B866" i="2" s="1"/>
  <c r="D866" i="2"/>
  <c r="A867" i="2"/>
  <c r="H867" i="2"/>
  <c r="B867" i="2" s="1"/>
  <c r="D867" i="2"/>
  <c r="A868" i="2"/>
  <c r="H868" i="2"/>
  <c r="B868" i="2" s="1"/>
  <c r="D868" i="2"/>
  <c r="A869" i="2"/>
  <c r="H869" i="2"/>
  <c r="B869" i="2" s="1"/>
  <c r="D869" i="2"/>
  <c r="A870" i="2"/>
  <c r="H870" i="2"/>
  <c r="B870" i="2" s="1"/>
  <c r="D870" i="2"/>
  <c r="A871" i="2"/>
  <c r="H871" i="2"/>
  <c r="B871" i="2" s="1"/>
  <c r="D871" i="2"/>
  <c r="A872" i="2"/>
  <c r="H872" i="2"/>
  <c r="B872" i="2" s="1"/>
  <c r="D872" i="2"/>
  <c r="A873" i="2"/>
  <c r="H873" i="2"/>
  <c r="B873" i="2" s="1"/>
  <c r="D873" i="2"/>
  <c r="A874" i="2"/>
  <c r="H874" i="2"/>
  <c r="B874" i="2" s="1"/>
  <c r="D874" i="2"/>
  <c r="A875" i="2"/>
  <c r="H875" i="2"/>
  <c r="B875" i="2" s="1"/>
  <c r="D875" i="2"/>
  <c r="A876" i="2"/>
  <c r="H876" i="2"/>
  <c r="B876" i="2" s="1"/>
  <c r="D876" i="2"/>
  <c r="A877" i="2"/>
  <c r="H877" i="2"/>
  <c r="B877" i="2" s="1"/>
  <c r="D877" i="2"/>
  <c r="A878" i="2"/>
  <c r="H878" i="2"/>
  <c r="B878" i="2" s="1"/>
  <c r="D878" i="2"/>
  <c r="A879" i="2"/>
  <c r="H879" i="2"/>
  <c r="B879" i="2" s="1"/>
  <c r="D879" i="2"/>
  <c r="A880" i="2"/>
  <c r="H880" i="2"/>
  <c r="B880" i="2" s="1"/>
  <c r="D880" i="2"/>
  <c r="A881" i="2"/>
  <c r="H881" i="2"/>
  <c r="B881" i="2" s="1"/>
  <c r="D881" i="2"/>
  <c r="A882" i="2"/>
  <c r="H882" i="2"/>
  <c r="B882" i="2" s="1"/>
  <c r="D882" i="2"/>
  <c r="A883" i="2"/>
  <c r="H883" i="2"/>
  <c r="B883" i="2" s="1"/>
  <c r="D883" i="2"/>
  <c r="A884" i="2"/>
  <c r="H884" i="2"/>
  <c r="B884" i="2" s="1"/>
  <c r="D884" i="2"/>
  <c r="A885" i="2"/>
  <c r="H885" i="2"/>
  <c r="B885" i="2" s="1"/>
  <c r="D885" i="2"/>
  <c r="A886" i="2"/>
  <c r="H886" i="2"/>
  <c r="B886" i="2" s="1"/>
  <c r="D886" i="2"/>
  <c r="A887" i="2"/>
  <c r="H887" i="2"/>
  <c r="B887" i="2" s="1"/>
  <c r="D887" i="2"/>
  <c r="A888" i="2"/>
  <c r="H888" i="2"/>
  <c r="B888" i="2" s="1"/>
  <c r="D888" i="2"/>
  <c r="A889" i="2"/>
  <c r="H889" i="2"/>
  <c r="B889" i="2" s="1"/>
  <c r="D889" i="2"/>
  <c r="A890" i="2"/>
  <c r="H890" i="2"/>
  <c r="B890" i="2" s="1"/>
  <c r="D890" i="2"/>
  <c r="A891" i="2"/>
  <c r="H891" i="2"/>
  <c r="B891" i="2" s="1"/>
  <c r="D891" i="2"/>
  <c r="A892" i="2"/>
  <c r="H892" i="2"/>
  <c r="B892" i="2" s="1"/>
  <c r="D892" i="2"/>
  <c r="A893" i="2"/>
  <c r="H893" i="2"/>
  <c r="B893" i="2" s="1"/>
  <c r="D893" i="2"/>
  <c r="A894" i="2"/>
  <c r="H894" i="2"/>
  <c r="B894" i="2" s="1"/>
  <c r="D894" i="2"/>
  <c r="A895" i="2"/>
  <c r="H895" i="2"/>
  <c r="B895" i="2" s="1"/>
  <c r="D895" i="2"/>
  <c r="A896" i="2"/>
  <c r="H896" i="2"/>
  <c r="B896" i="2" s="1"/>
  <c r="D896" i="2"/>
  <c r="A544" i="2"/>
  <c r="H544" i="2"/>
  <c r="B544" i="2" s="1"/>
  <c r="D544" i="2"/>
  <c r="A545" i="2"/>
  <c r="H545" i="2"/>
  <c r="B545" i="2" s="1"/>
  <c r="D545" i="2"/>
  <c r="A897" i="2"/>
  <c r="H897" i="2"/>
  <c r="B897" i="2" s="1"/>
  <c r="D897" i="2"/>
  <c r="A898" i="2"/>
  <c r="H898" i="2"/>
  <c r="B898" i="2" s="1"/>
  <c r="D898" i="2"/>
  <c r="A899" i="2"/>
  <c r="H899" i="2"/>
  <c r="B899" i="2" s="1"/>
  <c r="D899" i="2"/>
  <c r="A900" i="2"/>
  <c r="H900" i="2"/>
  <c r="B900" i="2" s="1"/>
  <c r="D900" i="2"/>
  <c r="A901" i="2"/>
  <c r="H901" i="2"/>
  <c r="B901" i="2" s="1"/>
  <c r="D901" i="2"/>
  <c r="A902" i="2"/>
  <c r="H902" i="2"/>
  <c r="B902" i="2" s="1"/>
  <c r="D902" i="2"/>
  <c r="A546" i="2"/>
  <c r="H546" i="2"/>
  <c r="B546" i="2" s="1"/>
  <c r="D546" i="2"/>
  <c r="A903" i="2"/>
  <c r="H903" i="2"/>
  <c r="B903" i="2" s="1"/>
  <c r="D903" i="2"/>
  <c r="A547" i="2"/>
  <c r="H547" i="2"/>
  <c r="B547" i="2" s="1"/>
  <c r="D547" i="2"/>
  <c r="A904" i="2"/>
  <c r="H904" i="2"/>
  <c r="B904" i="2" s="1"/>
  <c r="D904" i="2"/>
  <c r="A905" i="2"/>
  <c r="H905" i="2"/>
  <c r="B905" i="2" s="1"/>
  <c r="D905" i="2"/>
  <c r="A906" i="2"/>
  <c r="H906" i="2"/>
  <c r="B906" i="2" s="1"/>
  <c r="D906" i="2"/>
  <c r="A907" i="2"/>
  <c r="H907" i="2"/>
  <c r="B907" i="2" s="1"/>
  <c r="D907" i="2"/>
  <c r="A548" i="2"/>
  <c r="H548" i="2"/>
  <c r="B548" i="2" s="1"/>
  <c r="D548" i="2"/>
  <c r="A549" i="2"/>
  <c r="H549" i="2"/>
  <c r="B549" i="2" s="1"/>
  <c r="D549" i="2"/>
  <c r="A550" i="2"/>
  <c r="H550" i="2"/>
  <c r="B550" i="2" s="1"/>
  <c r="D550" i="2"/>
  <c r="A908" i="2"/>
  <c r="H908" i="2"/>
  <c r="B908" i="2" s="1"/>
  <c r="D908" i="2"/>
  <c r="A551" i="2"/>
  <c r="H551" i="2"/>
  <c r="B551" i="2" s="1"/>
  <c r="D551" i="2"/>
  <c r="A909" i="2"/>
  <c r="H909" i="2"/>
  <c r="B909" i="2" s="1"/>
  <c r="D909" i="2"/>
  <c r="A910" i="2"/>
  <c r="H910" i="2"/>
  <c r="B910" i="2" s="1"/>
  <c r="D910" i="2"/>
  <c r="A552" i="2"/>
  <c r="H552" i="2"/>
  <c r="B552" i="2" s="1"/>
  <c r="D552" i="2"/>
  <c r="A911" i="2"/>
  <c r="H911" i="2"/>
  <c r="B911" i="2" s="1"/>
  <c r="D911" i="2"/>
  <c r="A912" i="2"/>
  <c r="H912" i="2"/>
  <c r="B912" i="2" s="1"/>
  <c r="D912" i="2"/>
  <c r="A913" i="2"/>
  <c r="H913" i="2"/>
  <c r="B913" i="2" s="1"/>
  <c r="D913" i="2"/>
  <c r="A914" i="2"/>
  <c r="H914" i="2"/>
  <c r="B914" i="2" s="1"/>
  <c r="D914" i="2"/>
  <c r="A915" i="2"/>
  <c r="H915" i="2"/>
  <c r="B915" i="2" s="1"/>
  <c r="D915" i="2"/>
  <c r="A916" i="2"/>
  <c r="H916" i="2"/>
  <c r="B916" i="2" s="1"/>
  <c r="D916" i="2"/>
  <c r="A917" i="2"/>
  <c r="H917" i="2"/>
  <c r="B917" i="2" s="1"/>
  <c r="D917" i="2"/>
  <c r="A918" i="2"/>
  <c r="H918" i="2"/>
  <c r="B918" i="2" s="1"/>
  <c r="D918" i="2"/>
  <c r="A919" i="2"/>
  <c r="H919" i="2"/>
  <c r="B919" i="2" s="1"/>
  <c r="D919" i="2"/>
  <c r="A920" i="2"/>
  <c r="H920" i="2"/>
  <c r="B920" i="2" s="1"/>
  <c r="D920" i="2"/>
  <c r="A553" i="2"/>
  <c r="H553" i="2"/>
  <c r="B553" i="2" s="1"/>
  <c r="D553" i="2"/>
  <c r="A554" i="2"/>
  <c r="H554" i="2"/>
  <c r="B554" i="2" s="1"/>
  <c r="D554" i="2"/>
  <c r="A921" i="2"/>
  <c r="H921" i="2"/>
  <c r="B921" i="2" s="1"/>
  <c r="D921" i="2"/>
  <c r="A922" i="2"/>
  <c r="H922" i="2"/>
  <c r="B922" i="2" s="1"/>
  <c r="D922" i="2"/>
  <c r="A555" i="2"/>
  <c r="H555" i="2"/>
  <c r="B555" i="2"/>
  <c r="D555" i="2"/>
  <c r="A923" i="2"/>
  <c r="H923" i="2"/>
  <c r="B923" i="2" s="1"/>
  <c r="D923" i="2"/>
  <c r="A924" i="2"/>
  <c r="H924" i="2"/>
  <c r="B924" i="2"/>
  <c r="D924" i="2"/>
  <c r="A556" i="2"/>
  <c r="H556" i="2"/>
  <c r="B556" i="2" s="1"/>
  <c r="D556" i="2"/>
  <c r="A557" i="2"/>
  <c r="H557" i="2"/>
  <c r="B557" i="2"/>
  <c r="D557" i="2"/>
  <c r="A925" i="2"/>
  <c r="H925" i="2"/>
  <c r="B925" i="2" s="1"/>
  <c r="D925" i="2"/>
  <c r="A558" i="2"/>
  <c r="H558" i="2"/>
  <c r="B558" i="2" s="1"/>
  <c r="D558" i="2"/>
  <c r="A559" i="2"/>
  <c r="H559" i="2"/>
  <c r="B559" i="2" s="1"/>
  <c r="D559" i="2"/>
  <c r="A560" i="2"/>
  <c r="H560" i="2"/>
  <c r="B560" i="2" s="1"/>
  <c r="D560" i="2"/>
  <c r="A926" i="2"/>
  <c r="H926" i="2"/>
  <c r="B926" i="2" s="1"/>
  <c r="D926" i="2"/>
  <c r="H38" i="2"/>
  <c r="D38" i="2"/>
  <c r="B38" i="2"/>
  <c r="A38" i="2"/>
  <c r="H37" i="2"/>
  <c r="B37" i="2" s="1"/>
  <c r="D37" i="2"/>
  <c r="A37" i="2"/>
  <c r="H36" i="2"/>
  <c r="D36" i="2"/>
  <c r="B36" i="2"/>
  <c r="A36" i="2"/>
  <c r="H710" i="2"/>
  <c r="B710" i="2" s="1"/>
  <c r="D710" i="2"/>
  <c r="A710" i="2"/>
  <c r="H709" i="2"/>
  <c r="D709" i="2"/>
  <c r="B709" i="2"/>
  <c r="A709" i="2"/>
  <c r="H708" i="2"/>
  <c r="B708" i="2" s="1"/>
  <c r="D708" i="2"/>
  <c r="A708" i="2"/>
  <c r="H707" i="2"/>
  <c r="D707" i="2"/>
  <c r="B707" i="2"/>
  <c r="A707" i="2"/>
  <c r="H706" i="2"/>
  <c r="B706" i="2" s="1"/>
  <c r="D706" i="2"/>
  <c r="A706" i="2"/>
  <c r="H705" i="2"/>
  <c r="D705" i="2"/>
  <c r="B705" i="2"/>
  <c r="A705" i="2"/>
  <c r="H704" i="2"/>
  <c r="B704" i="2" s="1"/>
  <c r="D704" i="2"/>
  <c r="A704" i="2"/>
  <c r="H35" i="2"/>
  <c r="B35" i="2" s="1"/>
  <c r="D35" i="2"/>
  <c r="A35" i="2"/>
  <c r="H703" i="2"/>
  <c r="B703" i="2" s="1"/>
  <c r="D703" i="2"/>
  <c r="A703" i="2"/>
  <c r="H702" i="2"/>
  <c r="B702" i="2" s="1"/>
  <c r="D702" i="2"/>
  <c r="A702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D31" i="2"/>
  <c r="B31" i="2"/>
  <c r="A31" i="2"/>
  <c r="H30" i="2"/>
  <c r="B30" i="2" s="1"/>
  <c r="D30" i="2"/>
  <c r="A30" i="2"/>
  <c r="H29" i="2"/>
  <c r="D29" i="2"/>
  <c r="B29" i="2"/>
  <c r="A29" i="2"/>
  <c r="H28" i="2"/>
  <c r="B28" i="2" s="1"/>
  <c r="D28" i="2"/>
  <c r="A28" i="2"/>
  <c r="H701" i="2"/>
  <c r="D701" i="2"/>
  <c r="B701" i="2"/>
  <c r="A701" i="2"/>
  <c r="H700" i="2"/>
  <c r="B700" i="2" s="1"/>
  <c r="D700" i="2"/>
  <c r="A700" i="2"/>
  <c r="H27" i="2"/>
  <c r="D27" i="2"/>
  <c r="B27" i="2"/>
  <c r="A27" i="2"/>
  <c r="H26" i="2"/>
  <c r="B26" i="2" s="1"/>
  <c r="D26" i="2"/>
  <c r="A26" i="2"/>
  <c r="H25" i="2"/>
  <c r="D25" i="2"/>
  <c r="B25" i="2"/>
  <c r="A25" i="2"/>
  <c r="H24" i="2"/>
  <c r="B24" i="2" s="1"/>
  <c r="D24" i="2"/>
  <c r="A24" i="2"/>
  <c r="H23" i="2"/>
  <c r="D23" i="2"/>
  <c r="B23" i="2"/>
  <c r="A23" i="2"/>
  <c r="H699" i="2"/>
  <c r="B699" i="2" s="1"/>
  <c r="D699" i="2"/>
  <c r="A699" i="2"/>
  <c r="H22" i="2"/>
  <c r="D22" i="2"/>
  <c r="B22" i="2"/>
  <c r="A22" i="2"/>
  <c r="H21" i="2"/>
  <c r="B21" i="2" s="1"/>
  <c r="D21" i="2"/>
  <c r="A21" i="2"/>
  <c r="H20" i="2"/>
  <c r="D20" i="2"/>
  <c r="B20" i="2"/>
  <c r="A20" i="2"/>
  <c r="H698" i="2"/>
  <c r="B698" i="2" s="1"/>
  <c r="D698" i="2"/>
  <c r="A698" i="2"/>
  <c r="H19" i="2"/>
  <c r="D19" i="2"/>
  <c r="B19" i="2"/>
  <c r="A19" i="2"/>
  <c r="H18" i="2"/>
  <c r="B18" i="2" s="1"/>
  <c r="D18" i="2"/>
  <c r="A18" i="2"/>
  <c r="H17" i="2"/>
  <c r="D17" i="2"/>
  <c r="B17" i="2"/>
  <c r="A17" i="2"/>
  <c r="H16" i="2"/>
  <c r="B16" i="2" s="1"/>
  <c r="D16" i="2"/>
  <c r="A16" i="2"/>
  <c r="H697" i="2"/>
  <c r="D697" i="2"/>
  <c r="B697" i="2"/>
  <c r="A697" i="2"/>
  <c r="H696" i="2"/>
  <c r="B696" i="2" s="1"/>
  <c r="D696" i="2"/>
  <c r="A696" i="2"/>
  <c r="H695" i="2"/>
  <c r="D695" i="2"/>
  <c r="B695" i="2"/>
  <c r="A695" i="2"/>
  <c r="H694" i="2"/>
  <c r="B694" i="2" s="1"/>
  <c r="D694" i="2"/>
  <c r="A694" i="2"/>
  <c r="H693" i="2"/>
  <c r="D693" i="2"/>
  <c r="B693" i="2"/>
  <c r="A693" i="2"/>
  <c r="H692" i="2"/>
  <c r="B692" i="2" s="1"/>
  <c r="D692" i="2"/>
  <c r="A692" i="2"/>
  <c r="H15" i="2"/>
  <c r="D15" i="2"/>
  <c r="B15" i="2"/>
  <c r="A15" i="2"/>
  <c r="H14" i="2"/>
  <c r="B14" i="2" s="1"/>
  <c r="D14" i="2"/>
  <c r="A14" i="2"/>
  <c r="H13" i="2"/>
  <c r="D13" i="2"/>
  <c r="B13" i="2"/>
  <c r="A13" i="2"/>
  <c r="H12" i="2"/>
  <c r="B12" i="2" s="1"/>
  <c r="D12" i="2"/>
  <c r="A12" i="2"/>
  <c r="H11" i="2"/>
  <c r="D11" i="2"/>
  <c r="B11" i="2"/>
  <c r="A11" i="2"/>
  <c r="H691" i="2"/>
  <c r="B691" i="2" s="1"/>
  <c r="D691" i="2"/>
  <c r="A691" i="2"/>
  <c r="H690" i="2"/>
  <c r="D690" i="2"/>
  <c r="B690" i="2"/>
  <c r="A690" i="2"/>
  <c r="H689" i="2"/>
  <c r="B689" i="2" s="1"/>
  <c r="D689" i="2"/>
  <c r="A689" i="2"/>
  <c r="H688" i="2"/>
  <c r="D688" i="2"/>
  <c r="B688" i="2"/>
  <c r="A688" i="2"/>
  <c r="H687" i="2"/>
  <c r="B687" i="2" s="1"/>
  <c r="D687" i="2"/>
  <c r="A687" i="2"/>
  <c r="H686" i="2"/>
  <c r="D686" i="2"/>
  <c r="B686" i="2"/>
  <c r="A686" i="2"/>
  <c r="H685" i="2"/>
  <c r="B685" i="2" s="1"/>
  <c r="D685" i="2"/>
  <c r="A685" i="2"/>
  <c r="H684" i="2"/>
  <c r="D684" i="2"/>
  <c r="B684" i="2"/>
  <c r="A684" i="2"/>
  <c r="H683" i="2"/>
  <c r="B683" i="2" s="1"/>
  <c r="D683" i="2"/>
  <c r="A683" i="2"/>
  <c r="H682" i="2"/>
  <c r="D682" i="2"/>
  <c r="B682" i="2"/>
  <c r="A682" i="2"/>
  <c r="H681" i="2"/>
  <c r="B681" i="2" s="1"/>
  <c r="D681" i="2"/>
  <c r="A681" i="2"/>
  <c r="H680" i="2"/>
  <c r="D680" i="2"/>
  <c r="B680" i="2"/>
  <c r="A680" i="2"/>
  <c r="H679" i="2"/>
  <c r="B679" i="2" s="1"/>
  <c r="D679" i="2"/>
  <c r="A679" i="2"/>
  <c r="H678" i="2"/>
  <c r="D678" i="2"/>
  <c r="B678" i="2"/>
  <c r="A678" i="2"/>
  <c r="H677" i="2"/>
  <c r="B677" i="2" s="1"/>
  <c r="D677" i="2"/>
  <c r="A677" i="2"/>
  <c r="H676" i="2"/>
  <c r="D676" i="2"/>
  <c r="B676" i="2"/>
  <c r="A676" i="2"/>
  <c r="H675" i="2"/>
  <c r="B675" i="2" s="1"/>
  <c r="D675" i="2"/>
  <c r="A675" i="2"/>
  <c r="H674" i="2"/>
  <c r="D674" i="2"/>
  <c r="B674" i="2"/>
  <c r="A674" i="2"/>
  <c r="H673" i="2"/>
  <c r="B673" i="2" s="1"/>
  <c r="D673" i="2"/>
  <c r="A673" i="2"/>
  <c r="H672" i="2"/>
  <c r="D672" i="2"/>
  <c r="B672" i="2"/>
  <c r="A672" i="2"/>
  <c r="H671" i="2"/>
  <c r="B671" i="2" s="1"/>
  <c r="D671" i="2"/>
  <c r="A671" i="2"/>
  <c r="H670" i="2"/>
  <c r="D670" i="2"/>
  <c r="B670" i="2"/>
  <c r="A670" i="2"/>
  <c r="H669" i="2"/>
  <c r="B669" i="2" s="1"/>
  <c r="D669" i="2"/>
  <c r="A669" i="2"/>
  <c r="H668" i="2"/>
  <c r="D668" i="2"/>
  <c r="B668" i="2"/>
  <c r="A668" i="2"/>
  <c r="H667" i="2"/>
  <c r="B667" i="2" s="1"/>
  <c r="D667" i="2"/>
  <c r="A667" i="2"/>
  <c r="H666" i="2"/>
  <c r="D666" i="2"/>
  <c r="B666" i="2"/>
  <c r="A666" i="2"/>
  <c r="H665" i="2"/>
  <c r="B665" i="2" s="1"/>
  <c r="D665" i="2"/>
  <c r="A665" i="2"/>
  <c r="H664" i="2"/>
  <c r="D664" i="2"/>
  <c r="B664" i="2"/>
  <c r="A664" i="2"/>
  <c r="H663" i="2"/>
  <c r="B663" i="2" s="1"/>
  <c r="D663" i="2"/>
  <c r="A663" i="2"/>
  <c r="H662" i="2"/>
  <c r="D662" i="2"/>
  <c r="B662" i="2"/>
  <c r="A662" i="2"/>
  <c r="H661" i="2"/>
  <c r="B661" i="2" s="1"/>
  <c r="D661" i="2"/>
  <c r="A661" i="2"/>
  <c r="H660" i="2"/>
  <c r="D660" i="2"/>
  <c r="B660" i="2"/>
  <c r="A660" i="2"/>
  <c r="H659" i="2"/>
  <c r="B659" i="2" s="1"/>
  <c r="D659" i="2"/>
  <c r="A659" i="2"/>
  <c r="H658" i="2"/>
  <c r="D658" i="2"/>
  <c r="B658" i="2"/>
  <c r="A658" i="2"/>
  <c r="H657" i="2"/>
  <c r="B657" i="2" s="1"/>
  <c r="D657" i="2"/>
  <c r="A657" i="2"/>
  <c r="H656" i="2"/>
  <c r="D656" i="2"/>
  <c r="B656" i="2"/>
  <c r="A656" i="2"/>
  <c r="H655" i="2"/>
  <c r="B655" i="2" s="1"/>
  <c r="D655" i="2"/>
  <c r="A655" i="2"/>
  <c r="H654" i="2"/>
  <c r="D654" i="2"/>
  <c r="B654" i="2"/>
  <c r="A654" i="2"/>
  <c r="H653" i="2"/>
  <c r="B653" i="2" s="1"/>
  <c r="D653" i="2"/>
  <c r="A653" i="2"/>
  <c r="H652" i="2"/>
  <c r="D652" i="2"/>
  <c r="B652" i="2"/>
  <c r="A652" i="2"/>
  <c r="H651" i="2"/>
  <c r="B651" i="2" s="1"/>
  <c r="D651" i="2"/>
  <c r="A651" i="2"/>
  <c r="H650" i="2"/>
  <c r="D650" i="2"/>
  <c r="B650" i="2"/>
  <c r="A650" i="2"/>
  <c r="H649" i="2"/>
  <c r="B649" i="2" s="1"/>
  <c r="D649" i="2"/>
  <c r="A649" i="2"/>
  <c r="H648" i="2"/>
  <c r="D648" i="2"/>
  <c r="B648" i="2"/>
  <c r="A648" i="2"/>
  <c r="H647" i="2"/>
  <c r="B647" i="2" s="1"/>
  <c r="D647" i="2"/>
  <c r="A647" i="2"/>
  <c r="H646" i="2"/>
  <c r="D646" i="2"/>
  <c r="B646" i="2"/>
  <c r="A646" i="2"/>
  <c r="H645" i="2"/>
  <c r="B645" i="2" s="1"/>
  <c r="D645" i="2"/>
  <c r="A645" i="2"/>
  <c r="H644" i="2"/>
  <c r="D644" i="2"/>
  <c r="B644" i="2"/>
  <c r="A644" i="2"/>
  <c r="H643" i="2"/>
  <c r="B643" i="2" s="1"/>
  <c r="D643" i="2"/>
  <c r="A643" i="2"/>
  <c r="H642" i="2"/>
  <c r="D642" i="2"/>
  <c r="B642" i="2"/>
  <c r="A642" i="2"/>
  <c r="H641" i="2"/>
  <c r="B641" i="2" s="1"/>
  <c r="D641" i="2"/>
  <c r="A641" i="2"/>
  <c r="H640" i="2"/>
  <c r="D640" i="2"/>
  <c r="B640" i="2"/>
  <c r="A640" i="2"/>
  <c r="H639" i="2"/>
  <c r="B639" i="2" s="1"/>
  <c r="D639" i="2"/>
  <c r="A639" i="2"/>
  <c r="H638" i="2"/>
  <c r="D638" i="2"/>
  <c r="B638" i="2"/>
  <c r="A638" i="2"/>
  <c r="H637" i="2"/>
  <c r="B637" i="2" s="1"/>
  <c r="D637" i="2"/>
  <c r="A637" i="2"/>
  <c r="H636" i="2"/>
  <c r="D636" i="2"/>
  <c r="B636" i="2"/>
  <c r="A636" i="2"/>
  <c r="H635" i="2"/>
  <c r="B635" i="2" s="1"/>
  <c r="D635" i="2"/>
  <c r="A635" i="2"/>
  <c r="H634" i="2"/>
  <c r="D634" i="2"/>
  <c r="B634" i="2"/>
  <c r="A634" i="2"/>
  <c r="H633" i="2"/>
  <c r="B633" i="2" s="1"/>
  <c r="D633" i="2"/>
  <c r="A633" i="2"/>
  <c r="H632" i="2"/>
  <c r="F632" i="2"/>
  <c r="D632" i="2" s="1"/>
  <c r="B632" i="2"/>
  <c r="A632" i="2"/>
  <c r="H631" i="2"/>
  <c r="B631" i="2" s="1"/>
  <c r="F631" i="2"/>
  <c r="D631" i="2"/>
  <c r="A631" i="2"/>
  <c r="H630" i="2"/>
  <c r="B630" i="2"/>
  <c r="F630" i="2"/>
  <c r="D630" i="2" s="1"/>
  <c r="A630" i="2"/>
  <c r="H629" i="2"/>
  <c r="B629" i="2"/>
  <c r="F629" i="2"/>
  <c r="D629" i="2" s="1"/>
  <c r="A629" i="2"/>
  <c r="H628" i="2"/>
  <c r="B628" i="2" s="1"/>
  <c r="F628" i="2"/>
  <c r="D628" i="2" s="1"/>
  <c r="A628" i="2"/>
  <c r="H627" i="2"/>
  <c r="D627" i="2"/>
  <c r="B627" i="2"/>
  <c r="A627" i="2"/>
  <c r="H626" i="2"/>
  <c r="B626" i="2" s="1"/>
  <c r="D626" i="2"/>
  <c r="A626" i="2"/>
  <c r="H625" i="2"/>
  <c r="D625" i="2"/>
  <c r="B625" i="2"/>
  <c r="A625" i="2"/>
  <c r="H624" i="2"/>
  <c r="B624" i="2" s="1"/>
  <c r="D624" i="2"/>
  <c r="A624" i="2"/>
  <c r="H623" i="2"/>
  <c r="D623" i="2"/>
  <c r="B623" i="2"/>
  <c r="A623" i="2"/>
  <c r="H622" i="2"/>
  <c r="B622" i="2" s="1"/>
  <c r="D622" i="2"/>
  <c r="A622" i="2"/>
  <c r="H621" i="2"/>
  <c r="D621" i="2"/>
  <c r="B621" i="2"/>
  <c r="A621" i="2"/>
  <c r="H620" i="2"/>
  <c r="B620" i="2" s="1"/>
  <c r="D620" i="2"/>
  <c r="A620" i="2"/>
  <c r="H619" i="2"/>
  <c r="B619" i="2" s="1"/>
  <c r="D619" i="2"/>
  <c r="A619" i="2"/>
  <c r="H618" i="2"/>
  <c r="B618" i="2" s="1"/>
  <c r="D618" i="2"/>
  <c r="A618" i="2"/>
  <c r="H617" i="2"/>
  <c r="B617" i="2" s="1"/>
  <c r="D617" i="2"/>
  <c r="A617" i="2"/>
  <c r="H616" i="2"/>
  <c r="B616" i="2" s="1"/>
  <c r="D616" i="2"/>
  <c r="A616" i="2"/>
  <c r="H615" i="2"/>
  <c r="D615" i="2"/>
  <c r="B615" i="2"/>
  <c r="A615" i="2"/>
  <c r="H614" i="2"/>
  <c r="B614" i="2" s="1"/>
  <c r="D614" i="2"/>
  <c r="A614" i="2"/>
  <c r="H613" i="2"/>
  <c r="B613" i="2" s="1"/>
  <c r="D613" i="2"/>
  <c r="A613" i="2"/>
  <c r="H612" i="2"/>
  <c r="B612" i="2" s="1"/>
  <c r="D612" i="2"/>
  <c r="A612" i="2"/>
  <c r="H611" i="2"/>
  <c r="D611" i="2"/>
  <c r="B611" i="2"/>
  <c r="A611" i="2"/>
  <c r="H610" i="2"/>
  <c r="B610" i="2" s="1"/>
  <c r="D610" i="2"/>
  <c r="A610" i="2"/>
  <c r="H609" i="2"/>
  <c r="D609" i="2"/>
  <c r="B609" i="2"/>
  <c r="A609" i="2"/>
  <c r="H608" i="2"/>
  <c r="B608" i="2" s="1"/>
  <c r="D608" i="2"/>
  <c r="A608" i="2"/>
  <c r="H607" i="2"/>
  <c r="D607" i="2"/>
  <c r="B607" i="2"/>
  <c r="A607" i="2"/>
  <c r="H606" i="2"/>
  <c r="B606" i="2" s="1"/>
  <c r="D606" i="2"/>
  <c r="A606" i="2"/>
  <c r="H605" i="2"/>
  <c r="D605" i="2"/>
  <c r="B605" i="2"/>
  <c r="A605" i="2"/>
  <c r="H604" i="2"/>
  <c r="B604" i="2" s="1"/>
  <c r="D604" i="2"/>
  <c r="A604" i="2"/>
  <c r="H603" i="2"/>
  <c r="B603" i="2" s="1"/>
  <c r="D603" i="2"/>
  <c r="A603" i="2"/>
  <c r="H602" i="2"/>
  <c r="B602" i="2" s="1"/>
  <c r="D602" i="2"/>
  <c r="A602" i="2"/>
  <c r="H601" i="2"/>
  <c r="B601" i="2" s="1"/>
  <c r="D601" i="2"/>
  <c r="A601" i="2"/>
  <c r="H600" i="2"/>
  <c r="B600" i="2" s="1"/>
  <c r="D600" i="2"/>
  <c r="A600" i="2"/>
  <c r="H599" i="2"/>
  <c r="D599" i="2"/>
  <c r="B599" i="2"/>
  <c r="A599" i="2"/>
  <c r="H598" i="2"/>
  <c r="B598" i="2" s="1"/>
  <c r="D598" i="2"/>
  <c r="A598" i="2"/>
  <c r="H597" i="2"/>
  <c r="B597" i="2" s="1"/>
  <c r="D597" i="2"/>
  <c r="A597" i="2"/>
  <c r="H596" i="2"/>
  <c r="B596" i="2" s="1"/>
  <c r="D596" i="2"/>
  <c r="A596" i="2"/>
  <c r="H595" i="2"/>
  <c r="D595" i="2"/>
  <c r="B595" i="2"/>
  <c r="A595" i="2"/>
  <c r="H594" i="2"/>
  <c r="B594" i="2" s="1"/>
  <c r="D594" i="2"/>
  <c r="A594" i="2"/>
  <c r="H593" i="2"/>
  <c r="D593" i="2"/>
  <c r="B593" i="2"/>
  <c r="A593" i="2"/>
  <c r="H592" i="2"/>
  <c r="B592" i="2" s="1"/>
  <c r="D592" i="2"/>
  <c r="A592" i="2"/>
  <c r="H591" i="2"/>
  <c r="D591" i="2"/>
  <c r="B591" i="2"/>
  <c r="A591" i="2"/>
  <c r="H590" i="2"/>
  <c r="B590" i="2" s="1"/>
  <c r="D590" i="2"/>
  <c r="A590" i="2"/>
  <c r="H589" i="2"/>
  <c r="D589" i="2"/>
  <c r="B589" i="2"/>
  <c r="A589" i="2"/>
  <c r="H588" i="2"/>
  <c r="B588" i="2" s="1"/>
  <c r="D588" i="2"/>
  <c r="A588" i="2"/>
  <c r="H587" i="2"/>
  <c r="B587" i="2" s="1"/>
  <c r="D587" i="2"/>
  <c r="A587" i="2"/>
  <c r="H586" i="2"/>
  <c r="B586" i="2" s="1"/>
  <c r="D586" i="2"/>
  <c r="A586" i="2"/>
  <c r="H585" i="2"/>
  <c r="B585" i="2" s="1"/>
  <c r="D585" i="2"/>
  <c r="A585" i="2"/>
  <c r="H584" i="2"/>
  <c r="B584" i="2" s="1"/>
  <c r="D584" i="2"/>
  <c r="A584" i="2"/>
  <c r="H583" i="2"/>
  <c r="D583" i="2"/>
  <c r="B583" i="2"/>
  <c r="A583" i="2"/>
  <c r="H582" i="2"/>
  <c r="B582" i="2" s="1"/>
  <c r="D582" i="2"/>
  <c r="A582" i="2"/>
  <c r="H581" i="2"/>
  <c r="B581" i="2" s="1"/>
  <c r="D581" i="2"/>
  <c r="A581" i="2"/>
  <c r="H580" i="2"/>
  <c r="B580" i="2" s="1"/>
  <c r="D580" i="2"/>
  <c r="A580" i="2"/>
  <c r="H579" i="2"/>
  <c r="D579" i="2"/>
  <c r="B579" i="2"/>
  <c r="A579" i="2"/>
  <c r="H578" i="2"/>
  <c r="B578" i="2" s="1"/>
  <c r="D578" i="2"/>
  <c r="A578" i="2"/>
  <c r="H577" i="2"/>
  <c r="D577" i="2"/>
  <c r="B577" i="2"/>
  <c r="A577" i="2"/>
  <c r="H576" i="2"/>
  <c r="B576" i="2" s="1"/>
  <c r="D576" i="2"/>
  <c r="A576" i="2"/>
  <c r="H575" i="2"/>
  <c r="D575" i="2"/>
  <c r="B575" i="2"/>
  <c r="A575" i="2"/>
  <c r="H574" i="2"/>
  <c r="B574" i="2" s="1"/>
  <c r="D574" i="2"/>
  <c r="A574" i="2"/>
  <c r="H573" i="2"/>
  <c r="D573" i="2"/>
  <c r="B573" i="2"/>
  <c r="A573" i="2"/>
  <c r="H572" i="2"/>
  <c r="B572" i="2" s="1"/>
  <c r="D572" i="2"/>
  <c r="A572" i="2"/>
  <c r="H571" i="2"/>
  <c r="B571" i="2" s="1"/>
  <c r="D571" i="2"/>
  <c r="A571" i="2"/>
  <c r="H570" i="2"/>
  <c r="B570" i="2" s="1"/>
  <c r="D570" i="2"/>
  <c r="A570" i="2"/>
  <c r="H569" i="2"/>
  <c r="B569" i="2" s="1"/>
  <c r="D569" i="2"/>
  <c r="A569" i="2"/>
  <c r="H568" i="2"/>
  <c r="B568" i="2" s="1"/>
  <c r="D568" i="2"/>
  <c r="A568" i="2"/>
  <c r="H567" i="2"/>
  <c r="D567" i="2"/>
  <c r="B567" i="2"/>
  <c r="A567" i="2"/>
  <c r="H566" i="2"/>
  <c r="B566" i="2" s="1"/>
  <c r="D566" i="2"/>
  <c r="A566" i="2"/>
  <c r="H565" i="2"/>
  <c r="B565" i="2" s="1"/>
  <c r="D565" i="2"/>
  <c r="A565" i="2"/>
  <c r="H564" i="2"/>
  <c r="B564" i="2" s="1"/>
  <c r="D564" i="2"/>
  <c r="A564" i="2"/>
  <c r="H563" i="2"/>
  <c r="B563" i="2" s="1"/>
  <c r="D563" i="2"/>
  <c r="A563" i="2"/>
  <c r="H562" i="2"/>
  <c r="B562" i="2" s="1"/>
  <c r="D562" i="2"/>
  <c r="A562" i="2"/>
  <c r="H561" i="2"/>
  <c r="B561" i="2" s="1"/>
  <c r="D561" i="2"/>
  <c r="A561" i="2"/>
  <c r="Q948" i="1"/>
  <c r="Q947" i="1"/>
  <c r="Q946" i="1"/>
  <c r="Q944" i="1"/>
  <c r="Q940" i="1"/>
  <c r="Q925" i="1"/>
  <c r="E411" i="1"/>
  <c r="F411" i="1" s="1"/>
  <c r="E451" i="1"/>
  <c r="F451" i="1" s="1"/>
  <c r="F152" i="1"/>
  <c r="G152" i="1" s="1"/>
  <c r="I152" i="1" s="1"/>
  <c r="F154" i="1"/>
  <c r="G154" i="1" s="1"/>
  <c r="I154" i="1" s="1"/>
  <c r="Q922" i="1"/>
  <c r="Q920" i="1"/>
  <c r="Q919" i="1"/>
  <c r="Q918" i="1"/>
  <c r="Q943" i="1"/>
  <c r="Q515" i="1"/>
  <c r="Q519" i="1"/>
  <c r="Q449" i="1"/>
  <c r="Q448" i="1"/>
  <c r="Q440" i="1"/>
  <c r="J440" i="1"/>
  <c r="Q381" i="1"/>
  <c r="Q364" i="1"/>
  <c r="Q220" i="1"/>
  <c r="Q937" i="1"/>
  <c r="Q936" i="1"/>
  <c r="C17" i="1"/>
  <c r="Q903" i="1"/>
  <c r="Q917" i="1"/>
  <c r="Q799" i="1"/>
  <c r="Q797" i="1"/>
  <c r="Q795" i="1"/>
  <c r="Q789" i="1"/>
  <c r="Q233" i="1"/>
  <c r="Q525" i="1"/>
  <c r="J525" i="1"/>
  <c r="Q524" i="1"/>
  <c r="J524" i="1"/>
  <c r="Q495" i="1"/>
  <c r="Q491" i="1"/>
  <c r="Q468" i="1"/>
  <c r="Q447" i="1"/>
  <c r="Q444" i="1"/>
  <c r="Q406" i="1"/>
  <c r="Q366" i="1"/>
  <c r="Q365" i="1"/>
  <c r="J365" i="1"/>
  <c r="Q363" i="1"/>
  <c r="Q362" i="1"/>
  <c r="Q361" i="1"/>
  <c r="Q360" i="1"/>
  <c r="Q359" i="1"/>
  <c r="Q357" i="1"/>
  <c r="Q353" i="1"/>
  <c r="Q352" i="1"/>
  <c r="Q349" i="1"/>
  <c r="Q329" i="1"/>
  <c r="Q327" i="1"/>
  <c r="Q326" i="1"/>
  <c r="Q323" i="1"/>
  <c r="Q319" i="1"/>
  <c r="Q317" i="1"/>
  <c r="Q299" i="1"/>
  <c r="Q295" i="1"/>
  <c r="J295" i="1"/>
  <c r="Q282" i="1"/>
  <c r="Q266" i="1"/>
  <c r="Q265" i="1"/>
  <c r="Q248" i="1"/>
  <c r="Q247" i="1"/>
  <c r="Q246" i="1"/>
  <c r="Q245" i="1"/>
  <c r="Q243" i="1"/>
  <c r="Q242" i="1"/>
  <c r="Q239" i="1"/>
  <c r="Q236" i="1"/>
  <c r="Q232" i="1"/>
  <c r="Q231" i="1"/>
  <c r="Q229" i="1"/>
  <c r="Q228" i="1"/>
  <c r="Q227" i="1"/>
  <c r="Q226" i="1"/>
  <c r="Q221" i="1"/>
  <c r="Q198" i="1"/>
  <c r="Q183" i="1"/>
  <c r="Q182" i="1"/>
  <c r="Q181" i="1"/>
  <c r="Q180" i="1"/>
  <c r="Q179" i="1"/>
  <c r="Q176" i="1"/>
  <c r="Q175" i="1"/>
  <c r="Q172" i="1"/>
  <c r="Q170" i="1"/>
  <c r="Q163" i="1"/>
  <c r="Q156" i="1"/>
  <c r="Q155" i="1"/>
  <c r="Q154" i="1"/>
  <c r="Q153" i="1"/>
  <c r="Q152" i="1"/>
  <c r="Q902" i="1"/>
  <c r="Q910" i="1"/>
  <c r="Q912" i="1"/>
  <c r="Q863" i="1"/>
  <c r="Q540" i="1"/>
  <c r="Q562" i="1"/>
  <c r="Q588" i="1"/>
  <c r="Q589" i="1"/>
  <c r="Q379" i="1"/>
  <c r="Q408" i="1"/>
  <c r="Q414" i="1"/>
  <c r="Q416" i="1"/>
  <c r="Q417" i="1"/>
  <c r="Q418" i="1"/>
  <c r="Q421" i="1"/>
  <c r="Q422" i="1"/>
  <c r="Q423" i="1"/>
  <c r="Q427" i="1"/>
  <c r="Q429" i="1"/>
  <c r="Q430" i="1"/>
  <c r="Q435" i="1"/>
  <c r="Q441" i="1"/>
  <c r="Q452" i="1"/>
  <c r="Q482" i="1"/>
  <c r="Q494" i="1"/>
  <c r="Q521" i="1"/>
  <c r="Q542" i="1"/>
  <c r="Q543" i="1"/>
  <c r="Q544" i="1"/>
  <c r="Q554" i="1"/>
  <c r="Q559" i="1"/>
  <c r="Q564" i="1"/>
  <c r="Q569" i="1"/>
  <c r="Q574" i="1"/>
  <c r="Q577" i="1"/>
  <c r="Q582" i="1"/>
  <c r="Q583" i="1"/>
  <c r="Q587" i="1"/>
  <c r="Q590" i="1"/>
  <c r="Q592" i="1"/>
  <c r="Q604" i="1"/>
  <c r="Q606" i="1"/>
  <c r="Q625" i="1"/>
  <c r="Q637" i="1"/>
  <c r="Q638" i="1"/>
  <c r="Q639" i="1"/>
  <c r="Q640" i="1"/>
  <c r="Q641" i="1"/>
  <c r="Q642" i="1"/>
  <c r="Q644" i="1"/>
  <c r="Q645" i="1"/>
  <c r="Q647" i="1"/>
  <c r="Q652" i="1"/>
  <c r="Q663" i="1"/>
  <c r="Q664" i="1"/>
  <c r="Q681" i="1"/>
  <c r="Q683" i="1"/>
  <c r="Q707" i="1"/>
  <c r="Q756" i="1"/>
  <c r="Q769" i="1"/>
  <c r="Q774" i="1"/>
  <c r="Q768" i="1"/>
  <c r="Q776" i="1"/>
  <c r="Q782" i="1"/>
  <c r="Q783" i="1"/>
  <c r="Q792" i="1"/>
  <c r="Q793" i="1"/>
  <c r="Q804" i="1"/>
  <c r="Q807" i="1"/>
  <c r="Q816" i="1"/>
  <c r="Q817" i="1"/>
  <c r="Q821" i="1"/>
  <c r="Q823" i="1"/>
  <c r="Q824" i="1"/>
  <c r="Q835" i="1"/>
  <c r="Q837" i="1"/>
  <c r="Q838" i="1"/>
  <c r="Q840" i="1"/>
  <c r="Q841" i="1"/>
  <c r="Q842" i="1"/>
  <c r="Q844" i="1"/>
  <c r="Q845" i="1"/>
  <c r="Q846" i="1"/>
  <c r="Q847" i="1"/>
  <c r="Q848" i="1"/>
  <c r="Q850" i="1"/>
  <c r="Q851" i="1"/>
  <c r="Q852" i="1"/>
  <c r="Q654" i="1"/>
  <c r="Q603" i="1"/>
  <c r="Q630" i="1"/>
  <c r="Q632" i="1"/>
  <c r="Q633" i="1"/>
  <c r="Q634" i="1"/>
  <c r="Q660" i="1"/>
  <c r="Q635" i="1"/>
  <c r="Q653" i="1"/>
  <c r="Q659" i="1"/>
  <c r="Q677" i="1"/>
  <c r="Q791" i="1"/>
  <c r="Q744" i="1"/>
  <c r="Q849" i="1"/>
  <c r="Q853" i="1"/>
  <c r="Q857" i="1"/>
  <c r="Q858" i="1"/>
  <c r="Q859" i="1"/>
  <c r="Q607" i="1"/>
  <c r="Q629" i="1"/>
  <c r="Q643" i="1"/>
  <c r="Q648" i="1"/>
  <c r="Q662" i="1"/>
  <c r="Q678" i="1"/>
  <c r="Q680" i="1"/>
  <c r="Q690" i="1"/>
  <c r="Q691" i="1"/>
  <c r="Q695" i="1"/>
  <c r="Q696" i="1"/>
  <c r="Q701" i="1"/>
  <c r="Q705" i="1"/>
  <c r="Q714" i="1"/>
  <c r="Q739" i="1"/>
  <c r="Q747" i="1"/>
  <c r="Q753" i="1"/>
  <c r="Q754" i="1"/>
  <c r="Q755" i="1"/>
  <c r="Q757" i="1"/>
  <c r="Q772" i="1"/>
  <c r="Q790" i="1"/>
  <c r="Q808" i="1"/>
  <c r="Q809" i="1"/>
  <c r="Q811" i="1"/>
  <c r="Q814" i="1"/>
  <c r="Q819" i="1"/>
  <c r="Q827" i="1"/>
  <c r="Q164" i="1"/>
  <c r="Q165" i="1"/>
  <c r="Q166" i="1"/>
  <c r="Q167" i="1"/>
  <c r="Q169" i="1"/>
  <c r="Q173" i="1"/>
  <c r="Q174" i="1"/>
  <c r="Q184" i="1"/>
  <c r="Q185" i="1"/>
  <c r="Q188" i="1"/>
  <c r="Q196" i="1"/>
  <c r="Q197" i="1"/>
  <c r="Q199" i="1"/>
  <c r="Q200" i="1"/>
  <c r="Q201" i="1"/>
  <c r="Q202" i="1"/>
  <c r="Q203" i="1"/>
  <c r="Q204" i="1"/>
  <c r="Q205" i="1"/>
  <c r="Q208" i="1"/>
  <c r="Q209" i="1"/>
  <c r="Q212" i="1"/>
  <c r="Q213" i="1"/>
  <c r="Q215" i="1"/>
  <c r="Q214" i="1"/>
  <c r="Q216" i="1"/>
  <c r="Q217" i="1"/>
  <c r="Q218" i="1"/>
  <c r="Q222" i="1"/>
  <c r="Q223" i="1"/>
  <c r="Q224" i="1"/>
  <c r="Q225" i="1"/>
  <c r="Q230" i="1"/>
  <c r="Q234" i="1"/>
  <c r="Q235" i="1"/>
  <c r="Q240" i="1"/>
  <c r="Q249" i="1"/>
  <c r="Q251" i="1"/>
  <c r="Q250" i="1"/>
  <c r="Q252" i="1"/>
  <c r="Q253" i="1"/>
  <c r="Q254" i="1"/>
  <c r="Q255" i="1"/>
  <c r="Q256" i="1"/>
  <c r="Q257" i="1"/>
  <c r="Q261" i="1"/>
  <c r="Q262" i="1"/>
  <c r="Q269" i="1"/>
  <c r="Q279" i="1"/>
  <c r="Q272" i="1"/>
  <c r="Q283" i="1"/>
  <c r="Q285" i="1"/>
  <c r="Q289" i="1"/>
  <c r="Q286" i="1"/>
  <c r="Q287" i="1"/>
  <c r="Q288" i="1"/>
  <c r="Q318" i="1"/>
  <c r="Q321" i="1"/>
  <c r="Q324" i="1"/>
  <c r="Q773" i="1"/>
  <c r="Q805" i="1"/>
  <c r="Q806" i="1"/>
  <c r="Q810" i="1"/>
  <c r="Q801" i="1"/>
  <c r="Q802" i="1"/>
  <c r="Q815" i="1"/>
  <c r="Q822" i="1"/>
  <c r="Q330" i="1"/>
  <c r="Q331" i="1"/>
  <c r="Q332" i="1"/>
  <c r="Q336" i="1"/>
  <c r="Q836" i="1"/>
  <c r="Q839" i="1"/>
  <c r="Q339" i="1"/>
  <c r="Q340" i="1"/>
  <c r="Q341" i="1"/>
  <c r="Q342" i="1"/>
  <c r="Q343" i="1"/>
  <c r="Q344" i="1"/>
  <c r="Q345" i="1"/>
  <c r="Q346" i="1"/>
  <c r="Q347" i="1"/>
  <c r="Q348" i="1"/>
  <c r="Q350" i="1"/>
  <c r="Q351" i="1"/>
  <c r="Q354" i="1"/>
  <c r="Q355" i="1"/>
  <c r="Q358" i="1"/>
  <c r="Q370" i="1"/>
  <c r="Q371" i="1"/>
  <c r="Q373" i="1"/>
  <c r="Q375" i="1"/>
  <c r="Q383" i="1"/>
  <c r="Q385" i="1"/>
  <c r="Q386" i="1"/>
  <c r="Q388" i="1"/>
  <c r="Q389" i="1"/>
  <c r="Q394" i="1"/>
  <c r="Q404" i="1"/>
  <c r="Q405" i="1"/>
  <c r="Q410" i="1"/>
  <c r="Q412" i="1"/>
  <c r="Q413" i="1"/>
  <c r="Q425" i="1"/>
  <c r="Q292" i="1"/>
  <c r="Q293" i="1"/>
  <c r="Q296" i="1"/>
  <c r="Q411" i="1"/>
  <c r="Q426" i="1"/>
  <c r="Q431" i="1"/>
  <c r="Q436" i="1"/>
  <c r="Q437" i="1"/>
  <c r="Q438" i="1"/>
  <c r="Q442" i="1"/>
  <c r="Q454" i="1"/>
  <c r="Q455" i="1"/>
  <c r="Q443" i="1"/>
  <c r="Q451" i="1"/>
  <c r="Q457" i="1"/>
  <c r="Q458" i="1"/>
  <c r="Q460" i="1"/>
  <c r="Q462" i="1"/>
  <c r="Q463" i="1"/>
  <c r="Q464" i="1"/>
  <c r="Q467" i="1"/>
  <c r="Q453" i="1"/>
  <c r="Q456" i="1"/>
  <c r="Q459" i="1"/>
  <c r="Q461" i="1"/>
  <c r="Q465" i="1"/>
  <c r="Q466" i="1"/>
  <c r="Q469" i="1"/>
  <c r="Q470" i="1"/>
  <c r="Q471" i="1"/>
  <c r="Q473" i="1"/>
  <c r="Q474" i="1"/>
  <c r="Q477" i="1"/>
  <c r="Q478" i="1"/>
  <c r="Q480" i="1"/>
  <c r="Q481" i="1"/>
  <c r="Q484" i="1"/>
  <c r="Q485" i="1"/>
  <c r="Q479" i="1"/>
  <c r="Q483" i="1"/>
  <c r="Q486" i="1"/>
  <c r="Q487" i="1"/>
  <c r="Q488" i="1"/>
  <c r="Q489" i="1"/>
  <c r="Q472" i="1"/>
  <c r="Q475" i="1"/>
  <c r="Q492" i="1"/>
  <c r="Q490" i="1"/>
  <c r="Q493" i="1"/>
  <c r="Q496" i="1"/>
  <c r="Q497" i="1"/>
  <c r="Q499" i="1"/>
  <c r="Q500" i="1"/>
  <c r="Q502" i="1"/>
  <c r="Q504" i="1"/>
  <c r="Q505" i="1"/>
  <c r="Q498" i="1"/>
  <c r="Q501" i="1"/>
  <c r="Q503" i="1"/>
  <c r="Q508" i="1"/>
  <c r="Q512" i="1"/>
  <c r="Q514" i="1"/>
  <c r="Q516" i="1"/>
  <c r="Q297" i="1"/>
  <c r="Q509" i="1"/>
  <c r="Q510" i="1"/>
  <c r="Q513" i="1"/>
  <c r="Q517" i="1"/>
  <c r="Q518" i="1"/>
  <c r="Q520" i="1"/>
  <c r="Q522" i="1"/>
  <c r="Q523" i="1"/>
  <c r="Q526" i="1"/>
  <c r="Q528" i="1"/>
  <c r="Q529" i="1"/>
  <c r="Q527" i="1"/>
  <c r="Q532" i="1"/>
  <c r="Q539" i="1"/>
  <c r="Q545" i="1"/>
  <c r="Q546" i="1"/>
  <c r="Q549" i="1"/>
  <c r="Q302" i="1"/>
  <c r="Q303" i="1"/>
  <c r="Q304" i="1"/>
  <c r="Q305" i="1"/>
  <c r="Q552" i="1"/>
  <c r="Q548" i="1"/>
  <c r="Q551" i="1"/>
  <c r="Q555" i="1"/>
  <c r="Q557" i="1"/>
  <c r="Q558" i="1"/>
  <c r="Q550" i="1"/>
  <c r="Q565" i="1"/>
  <c r="Q567" i="1"/>
  <c r="Q560" i="1"/>
  <c r="Q561" i="1"/>
  <c r="Q563" i="1"/>
  <c r="Q566" i="1"/>
  <c r="Q306" i="1"/>
  <c r="Q307" i="1"/>
  <c r="Q309" i="1"/>
  <c r="Q310" i="1"/>
  <c r="Q570" i="1"/>
  <c r="Q571" i="1"/>
  <c r="Q573" i="1"/>
  <c r="Q576" i="1"/>
  <c r="Q579" i="1"/>
  <c r="Q581" i="1"/>
  <c r="Q596" i="1"/>
  <c r="Q580" i="1"/>
  <c r="Q584" i="1"/>
  <c r="Q585" i="1"/>
  <c r="Q597" i="1"/>
  <c r="Q600" i="1"/>
  <c r="Q311" i="1"/>
  <c r="Q312" i="1"/>
  <c r="Q313" i="1"/>
  <c r="Q599" i="1"/>
  <c r="Q593" i="1"/>
  <c r="Q598" i="1"/>
  <c r="Q601" i="1"/>
  <c r="Q602" i="1"/>
  <c r="Q621" i="1"/>
  <c r="Q622" i="1"/>
  <c r="Q624" i="1"/>
  <c r="Q626" i="1"/>
  <c r="Q627" i="1"/>
  <c r="Q608" i="1"/>
  <c r="Q623" i="1"/>
  <c r="Q628" i="1"/>
  <c r="Q646" i="1"/>
  <c r="Q649" i="1"/>
  <c r="Q650" i="1"/>
  <c r="Q651" i="1"/>
  <c r="Q656" i="1"/>
  <c r="Q314" i="1"/>
  <c r="Q665" i="1"/>
  <c r="Q666" i="1"/>
  <c r="Q669" i="1"/>
  <c r="Q670" i="1"/>
  <c r="Q672" i="1"/>
  <c r="Q667" i="1"/>
  <c r="Q668" i="1"/>
  <c r="Q682" i="1"/>
  <c r="Q685" i="1"/>
  <c r="Q689" i="1"/>
  <c r="Q661" i="1"/>
  <c r="Q693" i="1"/>
  <c r="Q698" i="1"/>
  <c r="Q700" i="1"/>
  <c r="Q315" i="1"/>
  <c r="Q694" i="1"/>
  <c r="Q697" i="1"/>
  <c r="Q699" i="1"/>
  <c r="Q709" i="1"/>
  <c r="Q710" i="1"/>
  <c r="Q711" i="1"/>
  <c r="Q712" i="1"/>
  <c r="Q717" i="1"/>
  <c r="Q718" i="1"/>
  <c r="Q728" i="1"/>
  <c r="Q720" i="1"/>
  <c r="Q721" i="1"/>
  <c r="Q729" i="1"/>
  <c r="Q743" i="1"/>
  <c r="Q745" i="1"/>
  <c r="Q605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36" i="1"/>
  <c r="Q655" i="1"/>
  <c r="Q657" i="1"/>
  <c r="Q658" i="1"/>
  <c r="Q684" i="1"/>
  <c r="Q692" i="1"/>
  <c r="Q702" i="1"/>
  <c r="Q703" i="1"/>
  <c r="Q704" i="1"/>
  <c r="Q719" i="1"/>
  <c r="Q722" i="1"/>
  <c r="Q723" i="1"/>
  <c r="Q724" i="1"/>
  <c r="Q725" i="1"/>
  <c r="Q726" i="1"/>
  <c r="Q727" i="1"/>
  <c r="Q730" i="1"/>
  <c r="Q731" i="1"/>
  <c r="Q732" i="1"/>
  <c r="Q715" i="1"/>
  <c r="Q741" i="1"/>
  <c r="Q742" i="1"/>
  <c r="Q746" i="1"/>
  <c r="Q748" i="1"/>
  <c r="Q749" i="1"/>
  <c r="Q750" i="1"/>
  <c r="Q751" i="1"/>
  <c r="Q752" i="1"/>
  <c r="Q758" i="1"/>
  <c r="Q759" i="1"/>
  <c r="Q760" i="1"/>
  <c r="Q761" i="1"/>
  <c r="Q762" i="1"/>
  <c r="Q763" i="1"/>
  <c r="Q764" i="1"/>
  <c r="Q765" i="1"/>
  <c r="Q766" i="1"/>
  <c r="Q767" i="1"/>
  <c r="Q770" i="1"/>
  <c r="Q771" i="1"/>
  <c r="Q775" i="1"/>
  <c r="Q777" i="1"/>
  <c r="Q778" i="1"/>
  <c r="Q779" i="1"/>
  <c r="Q780" i="1"/>
  <c r="Q781" i="1"/>
  <c r="Q784" i="1"/>
  <c r="Q785" i="1"/>
  <c r="Q786" i="1"/>
  <c r="Q787" i="1"/>
  <c r="Q788" i="1"/>
  <c r="Q794" i="1"/>
  <c r="Q796" i="1"/>
  <c r="Q798" i="1"/>
  <c r="Q800" i="1"/>
  <c r="Q812" i="1"/>
  <c r="Q813" i="1"/>
  <c r="Q818" i="1"/>
  <c r="J805" i="1"/>
  <c r="Q450" i="1"/>
  <c r="E197" i="1"/>
  <c r="F197" i="1" s="1"/>
  <c r="G197" i="1" s="1"/>
  <c r="I197" i="1" s="1"/>
  <c r="E196" i="1"/>
  <c r="F196" i="1" s="1"/>
  <c r="G196" i="1" s="1"/>
  <c r="I196" i="1" s="1"/>
  <c r="E195" i="1"/>
  <c r="E710" i="2" s="1"/>
  <c r="E194" i="1"/>
  <c r="E193" i="1"/>
  <c r="E192" i="1"/>
  <c r="E707" i="2" s="1"/>
  <c r="E191" i="1"/>
  <c r="F191" i="1" s="1"/>
  <c r="G191" i="1" s="1"/>
  <c r="I191" i="1" s="1"/>
  <c r="E190" i="1"/>
  <c r="F190" i="1" s="1"/>
  <c r="G190" i="1" s="1"/>
  <c r="I190" i="1" s="1"/>
  <c r="E189" i="1"/>
  <c r="E704" i="2" s="1"/>
  <c r="E188" i="1"/>
  <c r="F188" i="1" s="1"/>
  <c r="G188" i="1" s="1"/>
  <c r="I188" i="1" s="1"/>
  <c r="E187" i="1"/>
  <c r="F187" i="1" s="1"/>
  <c r="G187" i="1" s="1"/>
  <c r="I187" i="1" s="1"/>
  <c r="E186" i="1"/>
  <c r="E702" i="2" s="1"/>
  <c r="F186" i="1"/>
  <c r="G186" i="1" s="1"/>
  <c r="I186" i="1" s="1"/>
  <c r="E185" i="1"/>
  <c r="F185" i="1" s="1"/>
  <c r="G185" i="1" s="1"/>
  <c r="I185" i="1" s="1"/>
  <c r="E184" i="1"/>
  <c r="E183" i="1"/>
  <c r="F183" i="1" s="1"/>
  <c r="G183" i="1" s="1"/>
  <c r="I183" i="1" s="1"/>
  <c r="E182" i="1"/>
  <c r="E181" i="1"/>
  <c r="E180" i="1"/>
  <c r="F180" i="1" s="1"/>
  <c r="G180" i="1" s="1"/>
  <c r="I180" i="1" s="1"/>
  <c r="E179" i="1"/>
  <c r="E28" i="2" s="1"/>
  <c r="E178" i="1"/>
  <c r="F178" i="1" s="1"/>
  <c r="E177" i="1"/>
  <c r="F177" i="1" s="1"/>
  <c r="G177" i="1" s="1"/>
  <c r="I177" i="1" s="1"/>
  <c r="E176" i="1"/>
  <c r="E175" i="1"/>
  <c r="F175" i="1" s="1"/>
  <c r="G175" i="1" s="1"/>
  <c r="I175" i="1" s="1"/>
  <c r="E174" i="1"/>
  <c r="F174" i="1" s="1"/>
  <c r="G174" i="1" s="1"/>
  <c r="I174" i="1" s="1"/>
  <c r="E25" i="2"/>
  <c r="E173" i="1"/>
  <c r="F173" i="1" s="1"/>
  <c r="G173" i="1" s="1"/>
  <c r="I173" i="1" s="1"/>
  <c r="E172" i="1"/>
  <c r="E23" i="2" s="1"/>
  <c r="E171" i="1"/>
  <c r="F171" i="1" s="1"/>
  <c r="G171" i="1" s="1"/>
  <c r="I171" i="1" s="1"/>
  <c r="E170" i="1"/>
  <c r="F170" i="1" s="1"/>
  <c r="G170" i="1" s="1"/>
  <c r="I170" i="1" s="1"/>
  <c r="E169" i="1"/>
  <c r="E21" i="2" s="1"/>
  <c r="E168" i="1"/>
  <c r="E698" i="2" s="1"/>
  <c r="E167" i="1"/>
  <c r="E19" i="2" s="1"/>
  <c r="E166" i="1"/>
  <c r="F166" i="1" s="1"/>
  <c r="G166" i="1" s="1"/>
  <c r="I166" i="1" s="1"/>
  <c r="E165" i="1"/>
  <c r="E17" i="2" s="1"/>
  <c r="E164" i="1"/>
  <c r="E163" i="1"/>
  <c r="F163" i="1" s="1"/>
  <c r="G163" i="1" s="1"/>
  <c r="I163" i="1" s="1"/>
  <c r="E162" i="1"/>
  <c r="E161" i="1"/>
  <c r="F161" i="1" s="1"/>
  <c r="G161" i="1" s="1"/>
  <c r="I161" i="1" s="1"/>
  <c r="E160" i="1"/>
  <c r="E159" i="1"/>
  <c r="E158" i="1"/>
  <c r="F158" i="1" s="1"/>
  <c r="G158" i="1" s="1"/>
  <c r="I158" i="1" s="1"/>
  <c r="E157" i="1"/>
  <c r="F157" i="1" s="1"/>
  <c r="G157" i="1" s="1"/>
  <c r="I157" i="1" s="1"/>
  <c r="F189" i="1"/>
  <c r="G189" i="1" s="1"/>
  <c r="I189" i="1" s="1"/>
  <c r="E709" i="2"/>
  <c r="F194" i="1"/>
  <c r="G194" i="1" s="1"/>
  <c r="I194" i="1" s="1"/>
  <c r="E13" i="2"/>
  <c r="E11" i="2"/>
  <c r="E947" i="1"/>
  <c r="E559" i="2" s="1"/>
  <c r="E936" i="1"/>
  <c r="E553" i="2" s="1"/>
  <c r="E944" i="1"/>
  <c r="F944" i="1" s="1"/>
  <c r="G944" i="1" s="1"/>
  <c r="K944" i="1" s="1"/>
  <c r="E952" i="1"/>
  <c r="F952" i="1" s="1"/>
  <c r="G952" i="1" s="1"/>
  <c r="K952" i="1" s="1"/>
  <c r="E829" i="1"/>
  <c r="E846" i="2" s="1"/>
  <c r="E837" i="1"/>
  <c r="E845" i="1"/>
  <c r="F845" i="1" s="1"/>
  <c r="G845" i="1" s="1"/>
  <c r="I845" i="1" s="1"/>
  <c r="E853" i="1"/>
  <c r="F853" i="1" s="1"/>
  <c r="G853" i="1" s="1"/>
  <c r="I853" i="1" s="1"/>
  <c r="E861" i="1"/>
  <c r="E857" i="2" s="1"/>
  <c r="E869" i="1"/>
  <c r="E864" i="2" s="1"/>
  <c r="E877" i="1"/>
  <c r="F877" i="1" s="1"/>
  <c r="G877" i="1" s="1"/>
  <c r="I877" i="1" s="1"/>
  <c r="E885" i="1"/>
  <c r="F885" i="1" s="1"/>
  <c r="G885" i="1" s="1"/>
  <c r="I885" i="1" s="1"/>
  <c r="E893" i="1"/>
  <c r="E901" i="1"/>
  <c r="E896" i="2" s="1"/>
  <c r="E909" i="1"/>
  <c r="E902" i="2" s="1"/>
  <c r="E919" i="1"/>
  <c r="E549" i="2" s="1"/>
  <c r="E927" i="1"/>
  <c r="E912" i="2" s="1"/>
  <c r="E912" i="1"/>
  <c r="E547" i="2" s="1"/>
  <c r="E950" i="1"/>
  <c r="F950" i="1" s="1"/>
  <c r="G950" i="1" s="1"/>
  <c r="K950" i="1" s="1"/>
  <c r="E827" i="1"/>
  <c r="E521" i="2" s="1"/>
  <c r="E835" i="1"/>
  <c r="E522" i="2" s="1"/>
  <c r="E843" i="1"/>
  <c r="F843" i="1" s="1"/>
  <c r="G843" i="1" s="1"/>
  <c r="J843" i="1" s="1"/>
  <c r="E851" i="1"/>
  <c r="F851" i="1" s="1"/>
  <c r="E859" i="1"/>
  <c r="F859" i="1" s="1"/>
  <c r="G859" i="1" s="1"/>
  <c r="I859" i="1" s="1"/>
  <c r="E867" i="1"/>
  <c r="F867" i="1" s="1"/>
  <c r="G867" i="1" s="1"/>
  <c r="I867" i="1" s="1"/>
  <c r="E875" i="1"/>
  <c r="F875" i="1" s="1"/>
  <c r="G875" i="1" s="1"/>
  <c r="I875" i="1" s="1"/>
  <c r="E883" i="1"/>
  <c r="E878" i="2" s="1"/>
  <c r="E891" i="1"/>
  <c r="F891" i="1" s="1"/>
  <c r="G891" i="1" s="1"/>
  <c r="I891" i="1" s="1"/>
  <c r="E899" i="1"/>
  <c r="F899" i="1" s="1"/>
  <c r="G899" i="1" s="1"/>
  <c r="I899" i="1" s="1"/>
  <c r="E907" i="1"/>
  <c r="F907" i="1" s="1"/>
  <c r="G907" i="1" s="1"/>
  <c r="I907" i="1" s="1"/>
  <c r="E916" i="1"/>
  <c r="E907" i="2" s="1"/>
  <c r="E925" i="1"/>
  <c r="F925" i="1" s="1"/>
  <c r="G925" i="1" s="1"/>
  <c r="I925" i="1" s="1"/>
  <c r="E933" i="1"/>
  <c r="F933" i="1" s="1"/>
  <c r="G933" i="1" s="1"/>
  <c r="I933" i="1" s="1"/>
  <c r="E917" i="1"/>
  <c r="F917" i="1" s="1"/>
  <c r="E945" i="1"/>
  <c r="F945" i="1" s="1"/>
  <c r="G945" i="1" s="1"/>
  <c r="I945" i="1" s="1"/>
  <c r="E953" i="1"/>
  <c r="F953" i="1" s="1"/>
  <c r="G953" i="1" s="1"/>
  <c r="K953" i="1" s="1"/>
  <c r="E830" i="1"/>
  <c r="F830" i="1" s="1"/>
  <c r="G830" i="1" s="1"/>
  <c r="J830" i="1" s="1"/>
  <c r="E838" i="1"/>
  <c r="E846" i="1"/>
  <c r="E854" i="1"/>
  <c r="F854" i="1" s="1"/>
  <c r="G854" i="1" s="1"/>
  <c r="I854" i="1" s="1"/>
  <c r="E862" i="1"/>
  <c r="E858" i="2" s="1"/>
  <c r="E870" i="1"/>
  <c r="F870" i="1" s="1"/>
  <c r="G870" i="1" s="1"/>
  <c r="I870" i="1" s="1"/>
  <c r="E878" i="1"/>
  <c r="E873" i="2" s="1"/>
  <c r="E886" i="1"/>
  <c r="E881" i="2" s="1"/>
  <c r="E894" i="1"/>
  <c r="E889" i="2" s="1"/>
  <c r="E902" i="1"/>
  <c r="F902" i="1" s="1"/>
  <c r="G902" i="1" s="1"/>
  <c r="I902" i="1" s="1"/>
  <c r="E910" i="1"/>
  <c r="F910" i="1" s="1"/>
  <c r="G910" i="1" s="1"/>
  <c r="I910" i="1" s="1"/>
  <c r="E920" i="1"/>
  <c r="E928" i="1"/>
  <c r="E913" i="2" s="1"/>
  <c r="E199" i="1"/>
  <c r="E201" i="1"/>
  <c r="F201" i="1" s="1"/>
  <c r="G201" i="1" s="1"/>
  <c r="I201" i="1" s="1"/>
  <c r="E203" i="1"/>
  <c r="E43" i="2" s="1"/>
  <c r="E205" i="1"/>
  <c r="E45" i="2" s="1"/>
  <c r="E207" i="1"/>
  <c r="F207" i="1" s="1"/>
  <c r="G207" i="1" s="1"/>
  <c r="I207" i="1" s="1"/>
  <c r="E209" i="1"/>
  <c r="E47" i="2" s="1"/>
  <c r="E212" i="1"/>
  <c r="E48" i="2" s="1"/>
  <c r="E214" i="1"/>
  <c r="F214" i="1" s="1"/>
  <c r="G214" i="1" s="1"/>
  <c r="I214" i="1" s="1"/>
  <c r="E948" i="1"/>
  <c r="F948" i="1" s="1"/>
  <c r="G948" i="1" s="1"/>
  <c r="J948" i="1" s="1"/>
  <c r="E957" i="1"/>
  <c r="F957" i="1" s="1"/>
  <c r="G957" i="1" s="1"/>
  <c r="K957" i="1" s="1"/>
  <c r="E825" i="1"/>
  <c r="E833" i="1"/>
  <c r="F833" i="1" s="1"/>
  <c r="G833" i="1" s="1"/>
  <c r="J833" i="1" s="1"/>
  <c r="E841" i="1"/>
  <c r="F841" i="1" s="1"/>
  <c r="E849" i="1"/>
  <c r="F849" i="1" s="1"/>
  <c r="G849" i="1" s="1"/>
  <c r="I849" i="1" s="1"/>
  <c r="E857" i="1"/>
  <c r="F857" i="1" s="1"/>
  <c r="G857" i="1" s="1"/>
  <c r="I857" i="1" s="1"/>
  <c r="E865" i="1"/>
  <c r="F865" i="1" s="1"/>
  <c r="G865" i="1" s="1"/>
  <c r="I865" i="1" s="1"/>
  <c r="E873" i="1"/>
  <c r="F873" i="1" s="1"/>
  <c r="G873" i="1" s="1"/>
  <c r="J873" i="1" s="1"/>
  <c r="E881" i="1"/>
  <c r="F881" i="1" s="1"/>
  <c r="G881" i="1" s="1"/>
  <c r="I881" i="1" s="1"/>
  <c r="E889" i="1"/>
  <c r="F889" i="1"/>
  <c r="G889" i="1" s="1"/>
  <c r="I889" i="1" s="1"/>
  <c r="E897" i="1"/>
  <c r="E892" i="2" s="1"/>
  <c r="E905" i="1"/>
  <c r="E898" i="2" s="1"/>
  <c r="E914" i="1"/>
  <c r="E923" i="1"/>
  <c r="F923" i="1" s="1"/>
  <c r="G923" i="1" s="1"/>
  <c r="I923" i="1" s="1"/>
  <c r="E931" i="1"/>
  <c r="E916" i="2" s="1"/>
  <c r="E938" i="1"/>
  <c r="E921" i="2" s="1"/>
  <c r="E946" i="1"/>
  <c r="E955" i="1"/>
  <c r="F955" i="1" s="1"/>
  <c r="G955" i="1" s="1"/>
  <c r="K955" i="1" s="1"/>
  <c r="E831" i="1"/>
  <c r="E848" i="2" s="1"/>
  <c r="E839" i="1"/>
  <c r="F839" i="1" s="1"/>
  <c r="E847" i="1"/>
  <c r="E533" i="2" s="1"/>
  <c r="E855" i="1"/>
  <c r="E863" i="1"/>
  <c r="E871" i="1"/>
  <c r="F871" i="1" s="1"/>
  <c r="G871" i="1" s="1"/>
  <c r="I871" i="1" s="1"/>
  <c r="E879" i="1"/>
  <c r="E887" i="1"/>
  <c r="F887" i="1" s="1"/>
  <c r="G887" i="1" s="1"/>
  <c r="I887" i="1" s="1"/>
  <c r="E895" i="1"/>
  <c r="E890" i="2" s="1"/>
  <c r="E903" i="1"/>
  <c r="E545" i="2" s="1"/>
  <c r="E911" i="1"/>
  <c r="F911" i="1" s="1"/>
  <c r="G911" i="1" s="1"/>
  <c r="I911" i="1" s="1"/>
  <c r="E921" i="1"/>
  <c r="F921" i="1" s="1"/>
  <c r="G921" i="1" s="1"/>
  <c r="I921" i="1" s="1"/>
  <c r="E929" i="1"/>
  <c r="E914" i="2" s="1"/>
  <c r="E941" i="1"/>
  <c r="E923" i="2" s="1"/>
  <c r="E949" i="1"/>
  <c r="F949" i="1" s="1"/>
  <c r="G949" i="1" s="1"/>
  <c r="I949" i="1" s="1"/>
  <c r="E958" i="1"/>
  <c r="F958" i="1" s="1"/>
  <c r="G958" i="1" s="1"/>
  <c r="K958" i="1" s="1"/>
  <c r="E826" i="1"/>
  <c r="F826" i="1" s="1"/>
  <c r="G826" i="1" s="1"/>
  <c r="I826" i="1" s="1"/>
  <c r="E834" i="1"/>
  <c r="F834" i="1" s="1"/>
  <c r="G834" i="1" s="1"/>
  <c r="J834" i="1" s="1"/>
  <c r="E842" i="1"/>
  <c r="F842" i="1" s="1"/>
  <c r="G842" i="1" s="1"/>
  <c r="I842" i="1" s="1"/>
  <c r="E850" i="1"/>
  <c r="E858" i="1"/>
  <c r="F858" i="1" s="1"/>
  <c r="G858" i="1" s="1"/>
  <c r="I858" i="1" s="1"/>
  <c r="E866" i="1"/>
  <c r="E861" i="2" s="1"/>
  <c r="E874" i="1"/>
  <c r="F874" i="1" s="1"/>
  <c r="G874" i="1" s="1"/>
  <c r="I874" i="1" s="1"/>
  <c r="E882" i="1"/>
  <c r="E877" i="2" s="1"/>
  <c r="E890" i="1"/>
  <c r="F890" i="1" s="1"/>
  <c r="G890" i="1" s="1"/>
  <c r="I890" i="1" s="1"/>
  <c r="E898" i="1"/>
  <c r="F898" i="1" s="1"/>
  <c r="E906" i="1"/>
  <c r="E899" i="2" s="1"/>
  <c r="F906" i="1"/>
  <c r="G906" i="1" s="1"/>
  <c r="I906" i="1" s="1"/>
  <c r="E915" i="1"/>
  <c r="E906" i="2" s="1"/>
  <c r="E924" i="1"/>
  <c r="F924" i="1" s="1"/>
  <c r="G924" i="1" s="1"/>
  <c r="I924" i="1" s="1"/>
  <c r="E932" i="1"/>
  <c r="E917" i="2" s="1"/>
  <c r="E198" i="1"/>
  <c r="E200" i="1"/>
  <c r="E40" i="2" s="1"/>
  <c r="E202" i="1"/>
  <c r="E42" i="2" s="1"/>
  <c r="E204" i="1"/>
  <c r="E44" i="2" s="1"/>
  <c r="F204" i="1"/>
  <c r="G204" i="1" s="1"/>
  <c r="I204" i="1" s="1"/>
  <c r="E206" i="1"/>
  <c r="E208" i="1"/>
  <c r="E46" i="2" s="1"/>
  <c r="E210" i="1"/>
  <c r="F210" i="1" s="1"/>
  <c r="G210" i="1" s="1"/>
  <c r="I210" i="1" s="1"/>
  <c r="E213" i="1"/>
  <c r="F213" i="1" s="1"/>
  <c r="G213" i="1" s="1"/>
  <c r="I213" i="1" s="1"/>
  <c r="E215" i="1"/>
  <c r="E51" i="2" s="1"/>
  <c r="E217" i="1"/>
  <c r="F217" i="1" s="1"/>
  <c r="G217" i="1" s="1"/>
  <c r="I217" i="1" s="1"/>
  <c r="E219" i="1"/>
  <c r="E223" i="1"/>
  <c r="E57" i="2" s="1"/>
  <c r="E225" i="1"/>
  <c r="F225" i="1" s="1"/>
  <c r="G225" i="1" s="1"/>
  <c r="I225" i="1" s="1"/>
  <c r="E228" i="1"/>
  <c r="E63" i="2" s="1"/>
  <c r="E230" i="1"/>
  <c r="E65" i="2" s="1"/>
  <c r="E232" i="1"/>
  <c r="F232" i="1" s="1"/>
  <c r="G232" i="1" s="1"/>
  <c r="I232" i="1" s="1"/>
  <c r="E234" i="1"/>
  <c r="F234" i="1" s="1"/>
  <c r="G234" i="1" s="1"/>
  <c r="I234" i="1" s="1"/>
  <c r="E236" i="1"/>
  <c r="E71" i="2" s="1"/>
  <c r="E240" i="1"/>
  <c r="F240" i="1" s="1"/>
  <c r="G240" i="1" s="1"/>
  <c r="I240" i="1" s="1"/>
  <c r="E245" i="1"/>
  <c r="F245" i="1" s="1"/>
  <c r="G245" i="1" s="1"/>
  <c r="I245" i="1" s="1"/>
  <c r="E247" i="1"/>
  <c r="E78" i="2" s="1"/>
  <c r="E249" i="1"/>
  <c r="E80" i="2" s="1"/>
  <c r="E251" i="1"/>
  <c r="F251" i="1" s="1"/>
  <c r="G251" i="1" s="1"/>
  <c r="I251" i="1" s="1"/>
  <c r="E253" i="1"/>
  <c r="F253" i="1" s="1"/>
  <c r="G253" i="1" s="1"/>
  <c r="I253" i="1" s="1"/>
  <c r="E255" i="1"/>
  <c r="E257" i="1"/>
  <c r="E88" i="2" s="1"/>
  <c r="E259" i="1"/>
  <c r="F259" i="1" s="1"/>
  <c r="G259" i="1" s="1"/>
  <c r="I259" i="1" s="1"/>
  <c r="E261" i="1"/>
  <c r="E89" i="2" s="1"/>
  <c r="E263" i="1"/>
  <c r="F263" i="1" s="1"/>
  <c r="G263" i="1" s="1"/>
  <c r="I263" i="1" s="1"/>
  <c r="E266" i="1"/>
  <c r="E92" i="2" s="1"/>
  <c r="E269" i="1"/>
  <c r="E271" i="1"/>
  <c r="E728" i="2" s="1"/>
  <c r="E273" i="1"/>
  <c r="E828" i="1"/>
  <c r="E845" i="2" s="1"/>
  <c r="E943" i="1"/>
  <c r="E556" i="2" s="1"/>
  <c r="E954" i="1"/>
  <c r="F954" i="1" s="1"/>
  <c r="G954" i="1" s="1"/>
  <c r="K954" i="1" s="1"/>
  <c r="E940" i="1"/>
  <c r="F940" i="1" s="1"/>
  <c r="G940" i="1" s="1"/>
  <c r="K940" i="1" s="1"/>
  <c r="E937" i="1"/>
  <c r="E554" i="2" s="1"/>
  <c r="E942" i="1"/>
  <c r="F942" i="1" s="1"/>
  <c r="E851" i="2"/>
  <c r="F931" i="1"/>
  <c r="G931" i="1" s="1"/>
  <c r="I931" i="1" s="1"/>
  <c r="F861" i="1"/>
  <c r="G861" i="1" s="1"/>
  <c r="J861" i="1" s="1"/>
  <c r="F947" i="1"/>
  <c r="G947" i="1" s="1"/>
  <c r="J947" i="1" s="1"/>
  <c r="G851" i="1"/>
  <c r="I851" i="1" s="1"/>
  <c r="E537" i="2"/>
  <c r="G841" i="1"/>
  <c r="I841" i="1" s="1"/>
  <c r="F837" i="1"/>
  <c r="G837" i="1" s="1"/>
  <c r="I837" i="1" s="1"/>
  <c r="E524" i="2"/>
  <c r="E542" i="2"/>
  <c r="E850" i="2"/>
  <c r="F205" i="1"/>
  <c r="G205" i="1" s="1"/>
  <c r="I205" i="1" s="1"/>
  <c r="F829" i="1"/>
  <c r="G829" i="1" s="1"/>
  <c r="J829" i="1" s="1"/>
  <c r="E539" i="2"/>
  <c r="F825" i="1"/>
  <c r="G825" i="1"/>
  <c r="J825" i="1" s="1"/>
  <c r="E843" i="2"/>
  <c r="F203" i="1"/>
  <c r="G203" i="1" s="1"/>
  <c r="I203" i="1" s="1"/>
  <c r="E884" i="2"/>
  <c r="E69" i="2"/>
  <c r="G942" i="1"/>
  <c r="I942" i="1" s="1"/>
  <c r="E926" i="2"/>
  <c r="E557" i="2"/>
  <c r="E847" i="2"/>
  <c r="E526" i="2"/>
  <c r="G839" i="1"/>
  <c r="I839" i="1" s="1"/>
  <c r="E849" i="2"/>
  <c r="E37" i="2"/>
  <c r="G898" i="1"/>
  <c r="I898" i="1" s="1"/>
  <c r="E893" i="2"/>
  <c r="E535" i="2"/>
  <c r="F886" i="1"/>
  <c r="G886" i="1" s="1"/>
  <c r="I886" i="1" s="1"/>
  <c r="F271" i="1"/>
  <c r="G271" i="1" s="1"/>
  <c r="I271" i="1" s="1"/>
  <c r="F206" i="1"/>
  <c r="G206" i="1" s="1"/>
  <c r="I206" i="1" s="1"/>
  <c r="E711" i="2"/>
  <c r="F912" i="1"/>
  <c r="E22" i="2"/>
  <c r="G178" i="1"/>
  <c r="I178" i="1" s="1"/>
  <c r="E701" i="2"/>
  <c r="E699" i="2"/>
  <c r="E961" i="1"/>
  <c r="F961" i="1" s="1"/>
  <c r="G961" i="1" s="1"/>
  <c r="K961" i="1" s="1"/>
  <c r="E220" i="2" l="1"/>
  <c r="E814" i="2"/>
  <c r="E860" i="2"/>
  <c r="E469" i="2"/>
  <c r="F869" i="1"/>
  <c r="G869" i="1" s="1"/>
  <c r="J869" i="1" s="1"/>
  <c r="E18" i="2"/>
  <c r="E681" i="2"/>
  <c r="E128" i="2"/>
  <c r="F919" i="1"/>
  <c r="G919" i="1" s="1"/>
  <c r="I919" i="1" s="1"/>
  <c r="E552" i="2"/>
  <c r="F936" i="1"/>
  <c r="G936" i="1" s="1"/>
  <c r="K936" i="1" s="1"/>
  <c r="E144" i="2"/>
  <c r="E784" i="2"/>
  <c r="E361" i="2"/>
  <c r="E692" i="2"/>
  <c r="F261" i="1"/>
  <c r="G261" i="1" s="1"/>
  <c r="I261" i="1" s="1"/>
  <c r="E315" i="2"/>
  <c r="E903" i="2"/>
  <c r="E449" i="2"/>
  <c r="E41" i="2"/>
  <c r="F866" i="1"/>
  <c r="G866" i="1" s="1"/>
  <c r="I866" i="1" s="1"/>
  <c r="E880" i="2"/>
  <c r="F909" i="1"/>
  <c r="G909" i="1" s="1"/>
  <c r="J909" i="1" s="1"/>
  <c r="E868" i="2"/>
  <c r="F828" i="1"/>
  <c r="G828" i="1" s="1"/>
  <c r="J828" i="1" s="1"/>
  <c r="E35" i="2"/>
  <c r="E842" i="2"/>
  <c r="E872" i="2"/>
  <c r="F941" i="1"/>
  <c r="G941" i="1" s="1"/>
  <c r="I941" i="1" s="1"/>
  <c r="E703" i="2"/>
  <c r="E120" i="2"/>
  <c r="E320" i="2"/>
  <c r="E36" i="2"/>
  <c r="F168" i="1"/>
  <c r="G168" i="1" s="1"/>
  <c r="I168" i="1" s="1"/>
  <c r="E560" i="2"/>
  <c r="E876" i="2"/>
  <c r="E541" i="2"/>
  <c r="E59" i="2"/>
  <c r="F156" i="1"/>
  <c r="G156" i="1" s="1"/>
  <c r="I156" i="1" s="1"/>
  <c r="E202" i="2"/>
  <c r="E812" i="2"/>
  <c r="F895" i="1"/>
  <c r="G895" i="1" s="1"/>
  <c r="I895" i="1" s="1"/>
  <c r="E886" i="2"/>
  <c r="F929" i="1"/>
  <c r="G929" i="1" s="1"/>
  <c r="I929" i="1" s="1"/>
  <c r="F236" i="1"/>
  <c r="G236" i="1" s="1"/>
  <c r="I236" i="1" s="1"/>
  <c r="F831" i="1"/>
  <c r="G831" i="1" s="1"/>
  <c r="I831" i="1" s="1"/>
  <c r="E32" i="2"/>
  <c r="E507" i="2"/>
  <c r="E869" i="2"/>
  <c r="E713" i="2"/>
  <c r="E662" i="2"/>
  <c r="E50" i="2"/>
  <c r="F223" i="1"/>
  <c r="G223" i="1" s="1"/>
  <c r="I223" i="1" s="1"/>
  <c r="E20" i="2"/>
  <c r="F169" i="1"/>
  <c r="G169" i="1" s="1"/>
  <c r="I169" i="1" s="1"/>
  <c r="E76" i="2"/>
  <c r="E700" i="2"/>
  <c r="F172" i="1"/>
  <c r="G172" i="1" s="1"/>
  <c r="I172" i="1" s="1"/>
  <c r="E705" i="2"/>
  <c r="E299" i="2"/>
  <c r="E499" i="2"/>
  <c r="F901" i="1"/>
  <c r="G901" i="1" s="1"/>
  <c r="I901" i="1" s="1"/>
  <c r="E528" i="2"/>
  <c r="E866" i="2"/>
  <c r="F897" i="1"/>
  <c r="G897" i="1" s="1"/>
  <c r="I897" i="1" s="1"/>
  <c r="F883" i="1"/>
  <c r="G883" i="1" s="1"/>
  <c r="I883" i="1" s="1"/>
  <c r="F827" i="1"/>
  <c r="G827" i="1" s="1"/>
  <c r="I827" i="1" s="1"/>
  <c r="E706" i="2"/>
  <c r="F165" i="1"/>
  <c r="G165" i="1" s="1"/>
  <c r="I165" i="1" s="1"/>
  <c r="F179" i="1"/>
  <c r="G179" i="1" s="1"/>
  <c r="I179" i="1" s="1"/>
  <c r="E693" i="2"/>
  <c r="F84" i="1"/>
  <c r="G84" i="1" s="1"/>
  <c r="I84" i="1" s="1"/>
  <c r="E624" i="2"/>
  <c r="E865" i="2"/>
  <c r="E918" i="2"/>
  <c r="F903" i="1"/>
  <c r="G903" i="1" s="1"/>
  <c r="J903" i="1" s="1"/>
  <c r="E885" i="2"/>
  <c r="F209" i="1"/>
  <c r="G209" i="1" s="1"/>
  <c r="I209" i="1" s="1"/>
  <c r="F927" i="1"/>
  <c r="G927" i="1" s="1"/>
  <c r="I927" i="1" s="1"/>
  <c r="F230" i="1"/>
  <c r="G230" i="1" s="1"/>
  <c r="I230" i="1" s="1"/>
  <c r="F200" i="1"/>
  <c r="G200" i="1" s="1"/>
  <c r="I200" i="1" s="1"/>
  <c r="F228" i="1"/>
  <c r="G228" i="1" s="1"/>
  <c r="I228" i="1" s="1"/>
  <c r="E546" i="2"/>
  <c r="F208" i="1"/>
  <c r="G208" i="1" s="1"/>
  <c r="I208" i="1" s="1"/>
  <c r="E910" i="2"/>
  <c r="E924" i="2"/>
  <c r="F202" i="1"/>
  <c r="G202" i="1" s="1"/>
  <c r="I202" i="1" s="1"/>
  <c r="F928" i="1"/>
  <c r="G928" i="1" s="1"/>
  <c r="I928" i="1" s="1"/>
  <c r="F943" i="1"/>
  <c r="G943" i="1" s="1"/>
  <c r="J943" i="1" s="1"/>
  <c r="E908" i="2"/>
  <c r="E696" i="2"/>
  <c r="E625" i="2"/>
  <c r="E685" i="2"/>
  <c r="F145" i="1"/>
  <c r="G145" i="1" s="1"/>
  <c r="I145" i="1" s="1"/>
  <c r="E529" i="2"/>
  <c r="E853" i="2"/>
  <c r="F257" i="1"/>
  <c r="G257" i="1" s="1"/>
  <c r="I257" i="1" s="1"/>
  <c r="F247" i="1"/>
  <c r="G247" i="1" s="1"/>
  <c r="I247" i="1" s="1"/>
  <c r="F603" i="1"/>
  <c r="G603" i="1" s="1"/>
  <c r="J603" i="1" s="1"/>
  <c r="E331" i="2"/>
  <c r="F266" i="1"/>
  <c r="G266" i="1" s="1"/>
  <c r="I266" i="1" s="1"/>
  <c r="E29" i="2"/>
  <c r="E544" i="2"/>
  <c r="E26" i="2"/>
  <c r="E82" i="2"/>
  <c r="F882" i="1"/>
  <c r="G882" i="1" s="1"/>
  <c r="I882" i="1" s="1"/>
  <c r="E719" i="2"/>
  <c r="E753" i="2"/>
  <c r="E164" i="2"/>
  <c r="E799" i="1"/>
  <c r="F799" i="1" s="1"/>
  <c r="E427" i="1"/>
  <c r="F427" i="1" s="1"/>
  <c r="G427" i="1" s="1"/>
  <c r="I427" i="1" s="1"/>
  <c r="E791" i="1"/>
  <c r="F791" i="1" s="1"/>
  <c r="G791" i="1" s="1"/>
  <c r="J791" i="1" s="1"/>
  <c r="E634" i="1"/>
  <c r="F634" i="1" s="1"/>
  <c r="G634" i="1" s="1"/>
  <c r="J634" i="1" s="1"/>
  <c r="E519" i="1"/>
  <c r="F519" i="1" s="1"/>
  <c r="G519" i="1" s="1"/>
  <c r="J519" i="1" s="1"/>
  <c r="E359" i="1"/>
  <c r="E323" i="1"/>
  <c r="E265" i="1"/>
  <c r="F265" i="1" s="1"/>
  <c r="G265" i="1" s="1"/>
  <c r="J265" i="1" s="1"/>
  <c r="E686" i="1"/>
  <c r="F686" i="1" s="1"/>
  <c r="G686" i="1" s="1"/>
  <c r="J686" i="1" s="1"/>
  <c r="E151" i="1"/>
  <c r="E133" i="1"/>
  <c r="E90" i="1"/>
  <c r="F90" i="1" s="1"/>
  <c r="G90" i="1" s="1"/>
  <c r="I90" i="1" s="1"/>
  <c r="E47" i="1"/>
  <c r="F47" i="1" s="1"/>
  <c r="G47" i="1" s="1"/>
  <c r="I47" i="1" s="1"/>
  <c r="E809" i="1"/>
  <c r="F809" i="1" s="1"/>
  <c r="G809" i="1" s="1"/>
  <c r="I809" i="1" s="1"/>
  <c r="E782" i="1"/>
  <c r="E734" i="1"/>
  <c r="E693" i="1"/>
  <c r="F693" i="1" s="1"/>
  <c r="G693" i="1" s="1"/>
  <c r="I693" i="1" s="1"/>
  <c r="E643" i="1"/>
  <c r="F643" i="1" s="1"/>
  <c r="G643" i="1" s="1"/>
  <c r="I643" i="1" s="1"/>
  <c r="E585" i="1"/>
  <c r="F585" i="1" s="1"/>
  <c r="G585" i="1" s="1"/>
  <c r="I585" i="1" s="1"/>
  <c r="E532" i="1"/>
  <c r="F532" i="1" s="1"/>
  <c r="G532" i="1" s="1"/>
  <c r="I532" i="1" s="1"/>
  <c r="E470" i="1"/>
  <c r="F470" i="1" s="1"/>
  <c r="G470" i="1" s="1"/>
  <c r="I470" i="1" s="1"/>
  <c r="E418" i="1"/>
  <c r="F418" i="1" s="1"/>
  <c r="G418" i="1" s="1"/>
  <c r="I418" i="1" s="1"/>
  <c r="E580" i="2"/>
  <c r="E309" i="2"/>
  <c r="E795" i="1"/>
  <c r="F795" i="1" s="1"/>
  <c r="E822" i="1"/>
  <c r="E659" i="1"/>
  <c r="F659" i="1" s="1"/>
  <c r="G659" i="1" s="1"/>
  <c r="J659" i="1" s="1"/>
  <c r="E588" i="1"/>
  <c r="F588" i="1" s="1"/>
  <c r="G588" i="1" s="1"/>
  <c r="J588" i="1" s="1"/>
  <c r="E406" i="1"/>
  <c r="E329" i="1"/>
  <c r="F329" i="1" s="1"/>
  <c r="G329" i="1" s="1"/>
  <c r="J329" i="1" s="1"/>
  <c r="E317" i="1"/>
  <c r="E221" i="1"/>
  <c r="F221" i="1" s="1"/>
  <c r="G221" i="1" s="1"/>
  <c r="J221" i="1" s="1"/>
  <c r="E434" i="1"/>
  <c r="F434" i="1" s="1"/>
  <c r="G434" i="1" s="1"/>
  <c r="J434" i="1" s="1"/>
  <c r="E335" i="1"/>
  <c r="E238" i="1"/>
  <c r="E149" i="1"/>
  <c r="E144" i="1"/>
  <c r="F144" i="1" s="1"/>
  <c r="G144" i="1" s="1"/>
  <c r="I144" i="1" s="1"/>
  <c r="E74" i="1"/>
  <c r="F74" i="1" s="1"/>
  <c r="G74" i="1" s="1"/>
  <c r="I74" i="1" s="1"/>
  <c r="E28" i="1"/>
  <c r="E764" i="1"/>
  <c r="F764" i="1" s="1"/>
  <c r="G764" i="1" s="1"/>
  <c r="I764" i="1" s="1"/>
  <c r="E718" i="1"/>
  <c r="F718" i="1" s="1"/>
  <c r="G718" i="1" s="1"/>
  <c r="I718" i="1" s="1"/>
  <c r="E675" i="1"/>
  <c r="F675" i="1" s="1"/>
  <c r="G675" i="1" s="1"/>
  <c r="I675" i="1" s="1"/>
  <c r="E507" i="1"/>
  <c r="F507" i="1" s="1"/>
  <c r="G507" i="1" s="1"/>
  <c r="I507" i="1" s="1"/>
  <c r="E930" i="1"/>
  <c r="E668" i="2"/>
  <c r="E327" i="1"/>
  <c r="F327" i="1" s="1"/>
  <c r="G327" i="1" s="1"/>
  <c r="J327" i="1" s="1"/>
  <c r="E220" i="1"/>
  <c r="E334" i="1"/>
  <c r="E143" i="1"/>
  <c r="E68" i="1"/>
  <c r="E22" i="1"/>
  <c r="E757" i="1"/>
  <c r="F757" i="1" s="1"/>
  <c r="G757" i="1" s="1"/>
  <c r="I757" i="1" s="1"/>
  <c r="E711" i="1"/>
  <c r="E669" i="1"/>
  <c r="F669" i="1" s="1"/>
  <c r="G669" i="1" s="1"/>
  <c r="I669" i="1" s="1"/>
  <c r="E561" i="1"/>
  <c r="F561" i="1" s="1"/>
  <c r="G561" i="1" s="1"/>
  <c r="I561" i="1" s="1"/>
  <c r="E500" i="1"/>
  <c r="F500" i="1" s="1"/>
  <c r="G500" i="1" s="1"/>
  <c r="I500" i="1" s="1"/>
  <c r="E445" i="1"/>
  <c r="F445" i="1" s="1"/>
  <c r="G445" i="1" s="1"/>
  <c r="I445" i="1" s="1"/>
  <c r="E690" i="2"/>
  <c r="E788" i="2"/>
  <c r="E440" i="2"/>
  <c r="E506" i="2"/>
  <c r="E710" i="1"/>
  <c r="F710" i="1" s="1"/>
  <c r="E654" i="1"/>
  <c r="F654" i="1" s="1"/>
  <c r="G654" i="1" s="1"/>
  <c r="J654" i="1" s="1"/>
  <c r="E540" i="1"/>
  <c r="F540" i="1" s="1"/>
  <c r="G540" i="1" s="1"/>
  <c r="J540" i="1" s="1"/>
  <c r="E364" i="1"/>
  <c r="F364" i="1" s="1"/>
  <c r="G364" i="1" s="1"/>
  <c r="J364" i="1" s="1"/>
  <c r="E299" i="1"/>
  <c r="F299" i="1" s="1"/>
  <c r="G299" i="1" s="1"/>
  <c r="J299" i="1" s="1"/>
  <c r="E428" i="1"/>
  <c r="F428" i="1" s="1"/>
  <c r="G428" i="1" s="1"/>
  <c r="J428" i="1" s="1"/>
  <c r="E322" i="1"/>
  <c r="F322" i="1" s="1"/>
  <c r="G322" i="1" s="1"/>
  <c r="J322" i="1" s="1"/>
  <c r="E237" i="1"/>
  <c r="E148" i="1"/>
  <c r="F148" i="1" s="1"/>
  <c r="G148" i="1" s="1"/>
  <c r="I148" i="1" s="1"/>
  <c r="E142" i="1"/>
  <c r="E107" i="1"/>
  <c r="E794" i="1"/>
  <c r="F794" i="1" s="1"/>
  <c r="G794" i="1" s="1"/>
  <c r="I794" i="1" s="1"/>
  <c r="E751" i="1"/>
  <c r="F751" i="1" s="1"/>
  <c r="G751" i="1" s="1"/>
  <c r="I751" i="1" s="1"/>
  <c r="E664" i="1"/>
  <c r="F664" i="1" s="1"/>
  <c r="G664" i="1" s="1"/>
  <c r="I664" i="1" s="1"/>
  <c r="E612" i="1"/>
  <c r="E553" i="1"/>
  <c r="F553" i="1" s="1"/>
  <c r="G553" i="1" s="1"/>
  <c r="I553" i="1" s="1"/>
  <c r="E213" i="2"/>
  <c r="E280" i="2"/>
  <c r="E393" i="2"/>
  <c r="E424" i="1"/>
  <c r="E439" i="1"/>
  <c r="F439" i="1" s="1"/>
  <c r="G439" i="1" s="1"/>
  <c r="I439" i="1" s="1"/>
  <c r="E446" i="1"/>
  <c r="F446" i="1" s="1"/>
  <c r="G446" i="1" s="1"/>
  <c r="I446" i="1" s="1"/>
  <c r="E456" i="1"/>
  <c r="F456" i="1" s="1"/>
  <c r="G456" i="1" s="1"/>
  <c r="I456" i="1" s="1"/>
  <c r="E463" i="1"/>
  <c r="F463" i="1" s="1"/>
  <c r="G463" i="1" s="1"/>
  <c r="I463" i="1" s="1"/>
  <c r="E471" i="1"/>
  <c r="F471" i="1" s="1"/>
  <c r="G471" i="1" s="1"/>
  <c r="I471" i="1" s="1"/>
  <c r="E479" i="1"/>
  <c r="F479" i="1" s="1"/>
  <c r="G479" i="1" s="1"/>
  <c r="I479" i="1" s="1"/>
  <c r="E486" i="1"/>
  <c r="F486" i="1" s="1"/>
  <c r="G486" i="1" s="1"/>
  <c r="I486" i="1" s="1"/>
  <c r="E494" i="1"/>
  <c r="F494" i="1" s="1"/>
  <c r="G494" i="1" s="1"/>
  <c r="I494" i="1" s="1"/>
  <c r="E501" i="1"/>
  <c r="F501" i="1" s="1"/>
  <c r="G501" i="1" s="1"/>
  <c r="I501" i="1" s="1"/>
  <c r="E508" i="1"/>
  <c r="F508" i="1" s="1"/>
  <c r="G508" i="1" s="1"/>
  <c r="I508" i="1" s="1"/>
  <c r="E516" i="1"/>
  <c r="F516" i="1" s="1"/>
  <c r="G516" i="1" s="1"/>
  <c r="I516" i="1" s="1"/>
  <c r="E526" i="1"/>
  <c r="F526" i="1" s="1"/>
  <c r="G526" i="1" s="1"/>
  <c r="I526" i="1" s="1"/>
  <c r="E533" i="1"/>
  <c r="F533" i="1" s="1"/>
  <c r="G533" i="1" s="1"/>
  <c r="I533" i="1" s="1"/>
  <c r="E541" i="1"/>
  <c r="E548" i="1"/>
  <c r="F548" i="1" s="1"/>
  <c r="G548" i="1" s="1"/>
  <c r="I548" i="1" s="1"/>
  <c r="E554" i="1"/>
  <c r="F554" i="1" s="1"/>
  <c r="G554" i="1" s="1"/>
  <c r="I554" i="1" s="1"/>
  <c r="E563" i="1"/>
  <c r="F563" i="1" s="1"/>
  <c r="G563" i="1" s="1"/>
  <c r="I563" i="1" s="1"/>
  <c r="E569" i="1"/>
  <c r="F569" i="1" s="1"/>
  <c r="G569" i="1" s="1"/>
  <c r="I569" i="1" s="1"/>
  <c r="E577" i="1"/>
  <c r="F577" i="1" s="1"/>
  <c r="G577" i="1" s="1"/>
  <c r="I577" i="1" s="1"/>
  <c r="E586" i="1"/>
  <c r="F586" i="1" s="1"/>
  <c r="G586" i="1" s="1"/>
  <c r="I586" i="1" s="1"/>
  <c r="E596" i="1"/>
  <c r="F596" i="1" s="1"/>
  <c r="G596" i="1" s="1"/>
  <c r="I596" i="1" s="1"/>
  <c r="E605" i="1"/>
  <c r="F605" i="1" s="1"/>
  <c r="G605" i="1" s="1"/>
  <c r="I605" i="1" s="1"/>
  <c r="E613" i="1"/>
  <c r="F613" i="1" s="1"/>
  <c r="G613" i="1" s="1"/>
  <c r="I613" i="1" s="1"/>
  <c r="E619" i="1"/>
  <c r="F619" i="1" s="1"/>
  <c r="G619" i="1" s="1"/>
  <c r="I619" i="1" s="1"/>
  <c r="E624" i="1"/>
  <c r="F624" i="1" s="1"/>
  <c r="G624" i="1" s="1"/>
  <c r="I624" i="1" s="1"/>
  <c r="E638" i="1"/>
  <c r="F638" i="1" s="1"/>
  <c r="G638" i="1" s="1"/>
  <c r="I638" i="1" s="1"/>
  <c r="E644" i="1"/>
  <c r="F644" i="1" s="1"/>
  <c r="G644" i="1" s="1"/>
  <c r="I644" i="1" s="1"/>
  <c r="E650" i="1"/>
  <c r="F650" i="1" s="1"/>
  <c r="G650" i="1" s="1"/>
  <c r="I650" i="1" s="1"/>
  <c r="E658" i="1"/>
  <c r="F658" i="1" s="1"/>
  <c r="G658" i="1" s="1"/>
  <c r="I658" i="1" s="1"/>
  <c r="E676" i="1"/>
  <c r="F676" i="1" s="1"/>
  <c r="G676" i="1" s="1"/>
  <c r="I676" i="1" s="1"/>
  <c r="E681" i="1"/>
  <c r="F681" i="1" s="1"/>
  <c r="G681" i="1" s="1"/>
  <c r="I681" i="1" s="1"/>
  <c r="E687" i="1"/>
  <c r="F687" i="1" s="1"/>
  <c r="G687" i="1" s="1"/>
  <c r="I687" i="1" s="1"/>
  <c r="E699" i="1"/>
  <c r="F699" i="1" s="1"/>
  <c r="G699" i="1" s="1"/>
  <c r="I699" i="1" s="1"/>
  <c r="E705" i="1"/>
  <c r="F705" i="1" s="1"/>
  <c r="G705" i="1" s="1"/>
  <c r="I705" i="1" s="1"/>
  <c r="E712" i="1"/>
  <c r="F712" i="1" s="1"/>
  <c r="G712" i="1" s="1"/>
  <c r="I712" i="1" s="1"/>
  <c r="E719" i="1"/>
  <c r="F719" i="1" s="1"/>
  <c r="G719" i="1" s="1"/>
  <c r="I719" i="1" s="1"/>
  <c r="E724" i="1"/>
  <c r="F724" i="1" s="1"/>
  <c r="G724" i="1" s="1"/>
  <c r="I724" i="1" s="1"/>
  <c r="E735" i="1"/>
  <c r="F735" i="1" s="1"/>
  <c r="G735" i="1" s="1"/>
  <c r="I735" i="1" s="1"/>
  <c r="E740" i="1"/>
  <c r="F740" i="1" s="1"/>
  <c r="G740" i="1" s="1"/>
  <c r="I740" i="1" s="1"/>
  <c r="E752" i="1"/>
  <c r="F752" i="1" s="1"/>
  <c r="G752" i="1" s="1"/>
  <c r="I752" i="1" s="1"/>
  <c r="E758" i="1"/>
  <c r="F758" i="1" s="1"/>
  <c r="G758" i="1" s="1"/>
  <c r="I758" i="1" s="1"/>
  <c r="E765" i="1"/>
  <c r="F765" i="1" s="1"/>
  <c r="G765" i="1" s="1"/>
  <c r="I765" i="1" s="1"/>
  <c r="E771" i="1"/>
  <c r="F771" i="1" s="1"/>
  <c r="G771" i="1" s="1"/>
  <c r="I771" i="1" s="1"/>
  <c r="E776" i="1"/>
  <c r="F776" i="1" s="1"/>
  <c r="G776" i="1" s="1"/>
  <c r="I776" i="1" s="1"/>
  <c r="E802" i="1"/>
  <c r="F802" i="1" s="1"/>
  <c r="G802" i="1" s="1"/>
  <c r="I802" i="1" s="1"/>
  <c r="E815" i="1"/>
  <c r="F815" i="1" s="1"/>
  <c r="G815" i="1" s="1"/>
  <c r="I815" i="1" s="1"/>
  <c r="E34" i="1"/>
  <c r="F34" i="1" s="1"/>
  <c r="G34" i="1" s="1"/>
  <c r="I34" i="1" s="1"/>
  <c r="E41" i="1"/>
  <c r="F41" i="1" s="1"/>
  <c r="G41" i="1" s="1"/>
  <c r="I41" i="1" s="1"/>
  <c r="E48" i="1"/>
  <c r="F48" i="1" s="1"/>
  <c r="G48" i="1" s="1"/>
  <c r="I48" i="1" s="1"/>
  <c r="E53" i="1"/>
  <c r="E64" i="1"/>
  <c r="F64" i="1" s="1"/>
  <c r="G64" i="1" s="1"/>
  <c r="I64" i="1" s="1"/>
  <c r="E69" i="1"/>
  <c r="E80" i="1"/>
  <c r="F80" i="1" s="1"/>
  <c r="G80" i="1" s="1"/>
  <c r="I80" i="1" s="1"/>
  <c r="E85" i="1"/>
  <c r="F85" i="1" s="1"/>
  <c r="G85" i="1" s="1"/>
  <c r="I85" i="1" s="1"/>
  <c r="E95" i="1"/>
  <c r="E102" i="1"/>
  <c r="E113" i="1"/>
  <c r="F113" i="1" s="1"/>
  <c r="G113" i="1" s="1"/>
  <c r="I113" i="1" s="1"/>
  <c r="E118" i="1"/>
  <c r="E123" i="1"/>
  <c r="E138" i="1"/>
  <c r="F138" i="1" s="1"/>
  <c r="G138" i="1" s="1"/>
  <c r="I138" i="1" s="1"/>
  <c r="E419" i="1"/>
  <c r="F419" i="1" s="1"/>
  <c r="G419" i="1" s="1"/>
  <c r="I419" i="1" s="1"/>
  <c r="E431" i="1"/>
  <c r="F431" i="1" s="1"/>
  <c r="G431" i="1" s="1"/>
  <c r="I431" i="1" s="1"/>
  <c r="E447" i="1"/>
  <c r="F447" i="1" s="1"/>
  <c r="G447" i="1" s="1"/>
  <c r="I447" i="1" s="1"/>
  <c r="E457" i="1"/>
  <c r="F457" i="1" s="1"/>
  <c r="G457" i="1" s="1"/>
  <c r="I457" i="1" s="1"/>
  <c r="E472" i="1"/>
  <c r="E480" i="1"/>
  <c r="F480" i="1" s="1"/>
  <c r="G480" i="1" s="1"/>
  <c r="I480" i="1" s="1"/>
  <c r="E487" i="1"/>
  <c r="F487" i="1" s="1"/>
  <c r="G487" i="1" s="1"/>
  <c r="I487" i="1" s="1"/>
  <c r="E495" i="1"/>
  <c r="F495" i="1" s="1"/>
  <c r="G495" i="1" s="1"/>
  <c r="I495" i="1" s="1"/>
  <c r="E502" i="1"/>
  <c r="F502" i="1" s="1"/>
  <c r="G502" i="1" s="1"/>
  <c r="I502" i="1" s="1"/>
  <c r="E509" i="1"/>
  <c r="F509" i="1" s="1"/>
  <c r="G509" i="1" s="1"/>
  <c r="I509" i="1" s="1"/>
  <c r="E517" i="1"/>
  <c r="F517" i="1" s="1"/>
  <c r="G517" i="1" s="1"/>
  <c r="I517" i="1" s="1"/>
  <c r="E527" i="1"/>
  <c r="F527" i="1" s="1"/>
  <c r="G527" i="1" s="1"/>
  <c r="I527" i="1" s="1"/>
  <c r="E542" i="1"/>
  <c r="F542" i="1" s="1"/>
  <c r="G542" i="1" s="1"/>
  <c r="I542" i="1" s="1"/>
  <c r="E555" i="1"/>
  <c r="F555" i="1" s="1"/>
  <c r="G555" i="1" s="1"/>
  <c r="I555" i="1" s="1"/>
  <c r="E570" i="1"/>
  <c r="F570" i="1" s="1"/>
  <c r="G570" i="1" s="1"/>
  <c r="I570" i="1" s="1"/>
  <c r="E578" i="1"/>
  <c r="F578" i="1" s="1"/>
  <c r="G578" i="1" s="1"/>
  <c r="I578" i="1" s="1"/>
  <c r="E587" i="1"/>
  <c r="F587" i="1" s="1"/>
  <c r="G587" i="1" s="1"/>
  <c r="I587" i="1" s="1"/>
  <c r="E597" i="1"/>
  <c r="F597" i="1" s="1"/>
  <c r="G597" i="1" s="1"/>
  <c r="I597" i="1" s="1"/>
  <c r="E606" i="1"/>
  <c r="F606" i="1" s="1"/>
  <c r="G606" i="1" s="1"/>
  <c r="I606" i="1" s="1"/>
  <c r="E614" i="1"/>
  <c r="F614" i="1" s="1"/>
  <c r="G614" i="1" s="1"/>
  <c r="I614" i="1" s="1"/>
  <c r="E625" i="1"/>
  <c r="F625" i="1" s="1"/>
  <c r="G625" i="1" s="1"/>
  <c r="I625" i="1" s="1"/>
  <c r="E631" i="1"/>
  <c r="E639" i="1"/>
  <c r="F639" i="1" s="1"/>
  <c r="G639" i="1" s="1"/>
  <c r="I639" i="1" s="1"/>
  <c r="E645" i="1"/>
  <c r="E651" i="1"/>
  <c r="F651" i="1" s="1"/>
  <c r="G651" i="1" s="1"/>
  <c r="I651" i="1" s="1"/>
  <c r="E665" i="1"/>
  <c r="F665" i="1" s="1"/>
  <c r="G665" i="1" s="1"/>
  <c r="I665" i="1" s="1"/>
  <c r="E688" i="1"/>
  <c r="F688" i="1" s="1"/>
  <c r="G688" i="1" s="1"/>
  <c r="I688" i="1" s="1"/>
  <c r="E694" i="1"/>
  <c r="F694" i="1" s="1"/>
  <c r="G694" i="1" s="1"/>
  <c r="I694" i="1" s="1"/>
  <c r="E700" i="1"/>
  <c r="F700" i="1" s="1"/>
  <c r="G700" i="1" s="1"/>
  <c r="I700" i="1" s="1"/>
  <c r="E706" i="1"/>
  <c r="F706" i="1" s="1"/>
  <c r="G706" i="1" s="1"/>
  <c r="I706" i="1" s="1"/>
  <c r="E713" i="1"/>
  <c r="F713" i="1" s="1"/>
  <c r="G713" i="1" s="1"/>
  <c r="I713" i="1" s="1"/>
  <c r="E720" i="1"/>
  <c r="F720" i="1" s="1"/>
  <c r="G720" i="1" s="1"/>
  <c r="I720" i="1" s="1"/>
  <c r="E725" i="1"/>
  <c r="F725" i="1" s="1"/>
  <c r="G725" i="1" s="1"/>
  <c r="I725" i="1" s="1"/>
  <c r="E730" i="1"/>
  <c r="E736" i="1"/>
  <c r="F736" i="1" s="1"/>
  <c r="G736" i="1" s="1"/>
  <c r="I736" i="1" s="1"/>
  <c r="E741" i="1"/>
  <c r="F741" i="1" s="1"/>
  <c r="G741" i="1" s="1"/>
  <c r="I741" i="1" s="1"/>
  <c r="E747" i="1"/>
  <c r="E753" i="1"/>
  <c r="F753" i="1" s="1"/>
  <c r="G753" i="1" s="1"/>
  <c r="I753" i="1" s="1"/>
  <c r="E777" i="1"/>
  <c r="F777" i="1" s="1"/>
  <c r="G777" i="1" s="1"/>
  <c r="I777" i="1" s="1"/>
  <c r="E783" i="1"/>
  <c r="F783" i="1" s="1"/>
  <c r="G783" i="1" s="1"/>
  <c r="I783" i="1" s="1"/>
  <c r="E788" i="1"/>
  <c r="F788" i="1" s="1"/>
  <c r="G788" i="1" s="1"/>
  <c r="I788" i="1" s="1"/>
  <c r="E803" i="1"/>
  <c r="E811" i="1"/>
  <c r="F811" i="1" s="1"/>
  <c r="G811" i="1" s="1"/>
  <c r="I811" i="1" s="1"/>
  <c r="E816" i="1"/>
  <c r="F816" i="1" s="1"/>
  <c r="G816" i="1" s="1"/>
  <c r="I816" i="1" s="1"/>
  <c r="E821" i="1"/>
  <c r="F821" i="1" s="1"/>
  <c r="G821" i="1" s="1"/>
  <c r="I821" i="1" s="1"/>
  <c r="E23" i="1"/>
  <c r="F23" i="1" s="1"/>
  <c r="G23" i="1" s="1"/>
  <c r="I23" i="1" s="1"/>
  <c r="E29" i="1"/>
  <c r="E42" i="1"/>
  <c r="F42" i="1" s="1"/>
  <c r="G42" i="1" s="1"/>
  <c r="I42" i="1" s="1"/>
  <c r="E49" i="1"/>
  <c r="E54" i="1"/>
  <c r="F54" i="1" s="1"/>
  <c r="G54" i="1" s="1"/>
  <c r="I54" i="1" s="1"/>
  <c r="E59" i="1"/>
  <c r="E65" i="1"/>
  <c r="E70" i="1"/>
  <c r="E75" i="1"/>
  <c r="E81" i="1"/>
  <c r="E86" i="1"/>
  <c r="F86" i="1" s="1"/>
  <c r="G86" i="1" s="1"/>
  <c r="I86" i="1" s="1"/>
  <c r="E91" i="1"/>
  <c r="E96" i="1"/>
  <c r="F96" i="1" s="1"/>
  <c r="G96" i="1" s="1"/>
  <c r="I96" i="1" s="1"/>
  <c r="E103" i="1"/>
  <c r="E108" i="1"/>
  <c r="E119" i="1"/>
  <c r="F119" i="1" s="1"/>
  <c r="G119" i="1" s="1"/>
  <c r="I119" i="1" s="1"/>
  <c r="E124" i="1"/>
  <c r="F124" i="1" s="1"/>
  <c r="G124" i="1" s="1"/>
  <c r="I124" i="1" s="1"/>
  <c r="E129" i="1"/>
  <c r="E134" i="1"/>
  <c r="E139" i="1"/>
  <c r="F139" i="1" s="1"/>
  <c r="G139" i="1" s="1"/>
  <c r="I139" i="1" s="1"/>
  <c r="E432" i="1"/>
  <c r="F432" i="1" s="1"/>
  <c r="G432" i="1" s="1"/>
  <c r="I432" i="1" s="1"/>
  <c r="E441" i="1"/>
  <c r="F441" i="1" s="1"/>
  <c r="G441" i="1" s="1"/>
  <c r="I441" i="1" s="1"/>
  <c r="E450" i="1"/>
  <c r="F450" i="1" s="1"/>
  <c r="G450" i="1" s="1"/>
  <c r="E458" i="1"/>
  <c r="E464" i="1"/>
  <c r="F464" i="1" s="1"/>
  <c r="G464" i="1" s="1"/>
  <c r="I464" i="1" s="1"/>
  <c r="E473" i="1"/>
  <c r="E488" i="1"/>
  <c r="F488" i="1" s="1"/>
  <c r="G488" i="1" s="1"/>
  <c r="I488" i="1" s="1"/>
  <c r="E496" i="1"/>
  <c r="F496" i="1" s="1"/>
  <c r="G496" i="1" s="1"/>
  <c r="I496" i="1" s="1"/>
  <c r="E503" i="1"/>
  <c r="F503" i="1" s="1"/>
  <c r="G503" i="1" s="1"/>
  <c r="I503" i="1" s="1"/>
  <c r="E510" i="1"/>
  <c r="F510" i="1" s="1"/>
  <c r="G510" i="1" s="1"/>
  <c r="I510" i="1" s="1"/>
  <c r="E518" i="1"/>
  <c r="F518" i="1" s="1"/>
  <c r="G518" i="1" s="1"/>
  <c r="I518" i="1" s="1"/>
  <c r="E528" i="1"/>
  <c r="F528" i="1" s="1"/>
  <c r="G528" i="1" s="1"/>
  <c r="I528" i="1" s="1"/>
  <c r="E534" i="1"/>
  <c r="F534" i="1" s="1"/>
  <c r="G534" i="1" s="1"/>
  <c r="I534" i="1" s="1"/>
  <c r="E549" i="1"/>
  <c r="F549" i="1" s="1"/>
  <c r="G549" i="1" s="1"/>
  <c r="I549" i="1" s="1"/>
  <c r="E556" i="1"/>
  <c r="F556" i="1" s="1"/>
  <c r="G556" i="1" s="1"/>
  <c r="I556" i="1" s="1"/>
  <c r="E564" i="1"/>
  <c r="F564" i="1" s="1"/>
  <c r="G564" i="1" s="1"/>
  <c r="I564" i="1" s="1"/>
  <c r="E571" i="1"/>
  <c r="E579" i="1"/>
  <c r="F579" i="1" s="1"/>
  <c r="G579" i="1" s="1"/>
  <c r="I579" i="1" s="1"/>
  <c r="E590" i="1"/>
  <c r="F590" i="1" s="1"/>
  <c r="G590" i="1" s="1"/>
  <c r="I590" i="1" s="1"/>
  <c r="E598" i="1"/>
  <c r="F598" i="1" s="1"/>
  <c r="G598" i="1" s="1"/>
  <c r="I598" i="1" s="1"/>
  <c r="E607" i="1"/>
  <c r="E620" i="1"/>
  <c r="F620" i="1" s="1"/>
  <c r="G620" i="1" s="1"/>
  <c r="I620" i="1" s="1"/>
  <c r="E626" i="1"/>
  <c r="F626" i="1" s="1"/>
  <c r="G626" i="1" s="1"/>
  <c r="I626" i="1" s="1"/>
  <c r="E632" i="1"/>
  <c r="F632" i="1" s="1"/>
  <c r="G632" i="1" s="1"/>
  <c r="I632" i="1" s="1"/>
  <c r="E640" i="1"/>
  <c r="E652" i="1"/>
  <c r="F652" i="1" s="1"/>
  <c r="G652" i="1" s="1"/>
  <c r="I652" i="1" s="1"/>
  <c r="E660" i="1"/>
  <c r="F660" i="1" s="1"/>
  <c r="G660" i="1" s="1"/>
  <c r="I660" i="1" s="1"/>
  <c r="E670" i="1"/>
  <c r="E677" i="1"/>
  <c r="F677" i="1" s="1"/>
  <c r="G677" i="1" s="1"/>
  <c r="I677" i="1" s="1"/>
  <c r="E682" i="1"/>
  <c r="E689" i="1"/>
  <c r="F689" i="1" s="1"/>
  <c r="G689" i="1" s="1"/>
  <c r="I689" i="1" s="1"/>
  <c r="E707" i="1"/>
  <c r="F707" i="1" s="1"/>
  <c r="G707" i="1" s="1"/>
  <c r="I707" i="1" s="1"/>
  <c r="E714" i="1"/>
  <c r="E426" i="2" s="1"/>
  <c r="E731" i="1"/>
  <c r="F731" i="1" s="1"/>
  <c r="G731" i="1" s="1"/>
  <c r="I731" i="1" s="1"/>
  <c r="E748" i="1"/>
  <c r="F748" i="1" s="1"/>
  <c r="G748" i="1" s="1"/>
  <c r="I748" i="1" s="1"/>
  <c r="E759" i="1"/>
  <c r="F759" i="1" s="1"/>
  <c r="G759" i="1" s="1"/>
  <c r="I759" i="1" s="1"/>
  <c r="E767" i="1"/>
  <c r="F767" i="1" s="1"/>
  <c r="G767" i="1" s="1"/>
  <c r="I767" i="1" s="1"/>
  <c r="E772" i="1"/>
  <c r="F772" i="1" s="1"/>
  <c r="G772" i="1" s="1"/>
  <c r="I772" i="1" s="1"/>
  <c r="E778" i="1"/>
  <c r="F778" i="1" s="1"/>
  <c r="G778" i="1" s="1"/>
  <c r="I778" i="1" s="1"/>
  <c r="E784" i="1"/>
  <c r="F784" i="1" s="1"/>
  <c r="G784" i="1" s="1"/>
  <c r="I784" i="1" s="1"/>
  <c r="E796" i="1"/>
  <c r="F796" i="1" s="1"/>
  <c r="G796" i="1" s="1"/>
  <c r="I796" i="1" s="1"/>
  <c r="E804" i="1"/>
  <c r="F804" i="1" s="1"/>
  <c r="G804" i="1" s="1"/>
  <c r="I804" i="1" s="1"/>
  <c r="E817" i="1"/>
  <c r="F817" i="1" s="1"/>
  <c r="G817" i="1" s="1"/>
  <c r="I817" i="1" s="1"/>
  <c r="E24" i="1"/>
  <c r="F24" i="1" s="1"/>
  <c r="G24" i="1" s="1"/>
  <c r="I24" i="1" s="1"/>
  <c r="E35" i="1"/>
  <c r="E43" i="1"/>
  <c r="E55" i="1"/>
  <c r="E71" i="1"/>
  <c r="E87" i="1"/>
  <c r="E97" i="1"/>
  <c r="F97" i="1" s="1"/>
  <c r="G97" i="1" s="1"/>
  <c r="I97" i="1" s="1"/>
  <c r="E114" i="1"/>
  <c r="F114" i="1" s="1"/>
  <c r="G114" i="1" s="1"/>
  <c r="I114" i="1" s="1"/>
  <c r="E135" i="1"/>
  <c r="F135" i="1" s="1"/>
  <c r="G135" i="1" s="1"/>
  <c r="I135" i="1" s="1"/>
  <c r="E140" i="1"/>
  <c r="E864" i="1"/>
  <c r="F864" i="1" s="1"/>
  <c r="E414" i="1"/>
  <c r="F414" i="1" s="1"/>
  <c r="G414" i="1" s="1"/>
  <c r="I414" i="1" s="1"/>
  <c r="E425" i="1"/>
  <c r="F425" i="1" s="1"/>
  <c r="G425" i="1" s="1"/>
  <c r="I425" i="1" s="1"/>
  <c r="E433" i="1"/>
  <c r="F433" i="1" s="1"/>
  <c r="G433" i="1" s="1"/>
  <c r="I433" i="1" s="1"/>
  <c r="E442" i="1"/>
  <c r="F442" i="1" s="1"/>
  <c r="G442" i="1" s="1"/>
  <c r="I442" i="1" s="1"/>
  <c r="E459" i="1"/>
  <c r="F459" i="1" s="1"/>
  <c r="G459" i="1" s="1"/>
  <c r="I459" i="1" s="1"/>
  <c r="E465" i="1"/>
  <c r="E474" i="1"/>
  <c r="F474" i="1" s="1"/>
  <c r="G474" i="1" s="1"/>
  <c r="I474" i="1" s="1"/>
  <c r="E481" i="1"/>
  <c r="F481" i="1" s="1"/>
  <c r="G481" i="1" s="1"/>
  <c r="I481" i="1" s="1"/>
  <c r="E489" i="1"/>
  <c r="F489" i="1" s="1"/>
  <c r="G489" i="1" s="1"/>
  <c r="I489" i="1" s="1"/>
  <c r="E497" i="1"/>
  <c r="F497" i="1" s="1"/>
  <c r="G497" i="1" s="1"/>
  <c r="I497" i="1" s="1"/>
  <c r="E504" i="1"/>
  <c r="F504" i="1" s="1"/>
  <c r="G504" i="1" s="1"/>
  <c r="I504" i="1" s="1"/>
  <c r="E511" i="1"/>
  <c r="F511" i="1" s="1"/>
  <c r="G511" i="1" s="1"/>
  <c r="I511" i="1" s="1"/>
  <c r="E529" i="1"/>
  <c r="E535" i="1"/>
  <c r="F535" i="1" s="1"/>
  <c r="G535" i="1" s="1"/>
  <c r="I535" i="1" s="1"/>
  <c r="E543" i="1"/>
  <c r="F543" i="1" s="1"/>
  <c r="G543" i="1" s="1"/>
  <c r="I543" i="1" s="1"/>
  <c r="E550" i="1"/>
  <c r="E557" i="1"/>
  <c r="F557" i="1" s="1"/>
  <c r="G557" i="1" s="1"/>
  <c r="I557" i="1" s="1"/>
  <c r="E565" i="1"/>
  <c r="E572" i="1"/>
  <c r="F572" i="1" s="1"/>
  <c r="G572" i="1" s="1"/>
  <c r="I572" i="1" s="1"/>
  <c r="E580" i="1"/>
  <c r="E591" i="1"/>
  <c r="E599" i="1"/>
  <c r="E608" i="1"/>
  <c r="F608" i="1" s="1"/>
  <c r="G608" i="1" s="1"/>
  <c r="I608" i="1" s="1"/>
  <c r="E615" i="1"/>
  <c r="E621" i="1"/>
  <c r="F621" i="1" s="1"/>
  <c r="G621" i="1" s="1"/>
  <c r="I621" i="1" s="1"/>
  <c r="E627" i="1"/>
  <c r="F627" i="1" s="1"/>
  <c r="G627" i="1" s="1"/>
  <c r="I627" i="1" s="1"/>
  <c r="E633" i="1"/>
  <c r="F633" i="1" s="1"/>
  <c r="G633" i="1" s="1"/>
  <c r="I633" i="1" s="1"/>
  <c r="E646" i="1"/>
  <c r="F646" i="1" s="1"/>
  <c r="G646" i="1" s="1"/>
  <c r="I646" i="1" s="1"/>
  <c r="E666" i="1"/>
  <c r="E671" i="1"/>
  <c r="F671" i="1" s="1"/>
  <c r="G671" i="1" s="1"/>
  <c r="I671" i="1" s="1"/>
  <c r="E690" i="1"/>
  <c r="E695" i="1"/>
  <c r="F695" i="1" s="1"/>
  <c r="G695" i="1" s="1"/>
  <c r="I695" i="1" s="1"/>
  <c r="E701" i="1"/>
  <c r="F701" i="1" s="1"/>
  <c r="G701" i="1" s="1"/>
  <c r="I701" i="1" s="1"/>
  <c r="E708" i="1"/>
  <c r="F708" i="1" s="1"/>
  <c r="G708" i="1" s="1"/>
  <c r="I708" i="1" s="1"/>
  <c r="E715" i="1"/>
  <c r="F715" i="1" s="1"/>
  <c r="G715" i="1" s="1"/>
  <c r="I715" i="1" s="1"/>
  <c r="E721" i="1"/>
  <c r="F721" i="1" s="1"/>
  <c r="G721" i="1" s="1"/>
  <c r="I721" i="1" s="1"/>
  <c r="E726" i="1"/>
  <c r="F726" i="1" s="1"/>
  <c r="G726" i="1" s="1"/>
  <c r="I726" i="1" s="1"/>
  <c r="E732" i="1"/>
  <c r="F732" i="1" s="1"/>
  <c r="G732" i="1" s="1"/>
  <c r="I732" i="1" s="1"/>
  <c r="E737" i="1"/>
  <c r="F737" i="1" s="1"/>
  <c r="G737" i="1" s="1"/>
  <c r="I737" i="1" s="1"/>
  <c r="E742" i="1"/>
  <c r="F742" i="1" s="1"/>
  <c r="G742" i="1" s="1"/>
  <c r="I742" i="1" s="1"/>
  <c r="E749" i="1"/>
  <c r="F749" i="1" s="1"/>
  <c r="G749" i="1" s="1"/>
  <c r="I749" i="1" s="1"/>
  <c r="E754" i="1"/>
  <c r="F754" i="1" s="1"/>
  <c r="G754" i="1" s="1"/>
  <c r="I754" i="1" s="1"/>
  <c r="E760" i="1"/>
  <c r="F760" i="1" s="1"/>
  <c r="G760" i="1" s="1"/>
  <c r="I760" i="1" s="1"/>
  <c r="E768" i="1"/>
  <c r="F768" i="1" s="1"/>
  <c r="G768" i="1" s="1"/>
  <c r="I768" i="1" s="1"/>
  <c r="E773" i="1"/>
  <c r="F773" i="1" s="1"/>
  <c r="G773" i="1" s="1"/>
  <c r="I773" i="1" s="1"/>
  <c r="E779" i="1"/>
  <c r="F779" i="1" s="1"/>
  <c r="G779" i="1" s="1"/>
  <c r="I779" i="1" s="1"/>
  <c r="E790" i="1"/>
  <c r="F790" i="1" s="1"/>
  <c r="G790" i="1" s="1"/>
  <c r="I790" i="1" s="1"/>
  <c r="E806" i="1"/>
  <c r="E812" i="1"/>
  <c r="F812" i="1" s="1"/>
  <c r="G812" i="1" s="1"/>
  <c r="I812" i="1" s="1"/>
  <c r="E818" i="1"/>
  <c r="F818" i="1" s="1"/>
  <c r="G818" i="1" s="1"/>
  <c r="I818" i="1" s="1"/>
  <c r="E823" i="1"/>
  <c r="F823" i="1" s="1"/>
  <c r="G823" i="1" s="1"/>
  <c r="I823" i="1" s="1"/>
  <c r="E25" i="1"/>
  <c r="F25" i="1" s="1"/>
  <c r="G25" i="1" s="1"/>
  <c r="I25" i="1" s="1"/>
  <c r="E30" i="1"/>
  <c r="E36" i="1"/>
  <c r="E50" i="1"/>
  <c r="F50" i="1" s="1"/>
  <c r="G50" i="1" s="1"/>
  <c r="I50" i="1" s="1"/>
  <c r="E60" i="1"/>
  <c r="E66" i="1"/>
  <c r="F66" i="1" s="1"/>
  <c r="G66" i="1" s="1"/>
  <c r="I66" i="1" s="1"/>
  <c r="E76" i="1"/>
  <c r="E82" i="1"/>
  <c r="F82" i="1" s="1"/>
  <c r="G82" i="1" s="1"/>
  <c r="I82" i="1" s="1"/>
  <c r="E92" i="1"/>
  <c r="F92" i="1" s="1"/>
  <c r="G92" i="1" s="1"/>
  <c r="I92" i="1" s="1"/>
  <c r="E98" i="1"/>
  <c r="F98" i="1" s="1"/>
  <c r="G98" i="1" s="1"/>
  <c r="I98" i="1" s="1"/>
  <c r="E104" i="1"/>
  <c r="F104" i="1" s="1"/>
  <c r="G104" i="1" s="1"/>
  <c r="I104" i="1" s="1"/>
  <c r="E109" i="1"/>
  <c r="E115" i="1"/>
  <c r="F115" i="1" s="1"/>
  <c r="G115" i="1" s="1"/>
  <c r="I115" i="1" s="1"/>
  <c r="E120" i="1"/>
  <c r="F120" i="1" s="1"/>
  <c r="G120" i="1" s="1"/>
  <c r="I120" i="1" s="1"/>
  <c r="E125" i="1"/>
  <c r="F125" i="1" s="1"/>
  <c r="G125" i="1" s="1"/>
  <c r="I125" i="1" s="1"/>
  <c r="E130" i="1"/>
  <c r="F130" i="1" s="1"/>
  <c r="G130" i="1" s="1"/>
  <c r="I130" i="1" s="1"/>
  <c r="E435" i="1"/>
  <c r="F435" i="1" s="1"/>
  <c r="G435" i="1" s="1"/>
  <c r="I435" i="1" s="1"/>
  <c r="E452" i="1"/>
  <c r="F452" i="1" s="1"/>
  <c r="G452" i="1" s="1"/>
  <c r="I452" i="1" s="1"/>
  <c r="E466" i="1"/>
  <c r="F466" i="1" s="1"/>
  <c r="G466" i="1" s="1"/>
  <c r="I466" i="1" s="1"/>
  <c r="E475" i="1"/>
  <c r="F475" i="1" s="1"/>
  <c r="G475" i="1" s="1"/>
  <c r="I475" i="1" s="1"/>
  <c r="E482" i="1"/>
  <c r="F482" i="1" s="1"/>
  <c r="G482" i="1" s="1"/>
  <c r="I482" i="1" s="1"/>
  <c r="E490" i="1"/>
  <c r="F490" i="1" s="1"/>
  <c r="G490" i="1" s="1"/>
  <c r="I490" i="1" s="1"/>
  <c r="E505" i="1"/>
  <c r="F505" i="1" s="1"/>
  <c r="G505" i="1" s="1"/>
  <c r="I505" i="1" s="1"/>
  <c r="E520" i="1"/>
  <c r="F520" i="1" s="1"/>
  <c r="G520" i="1" s="1"/>
  <c r="I520" i="1" s="1"/>
  <c r="E536" i="1"/>
  <c r="F536" i="1" s="1"/>
  <c r="G536" i="1" s="1"/>
  <c r="I536" i="1" s="1"/>
  <c r="E544" i="1"/>
  <c r="F544" i="1" s="1"/>
  <c r="G544" i="1" s="1"/>
  <c r="I544" i="1" s="1"/>
  <c r="E551" i="1"/>
  <c r="F551" i="1" s="1"/>
  <c r="G551" i="1" s="1"/>
  <c r="I551" i="1" s="1"/>
  <c r="E558" i="1"/>
  <c r="E566" i="1"/>
  <c r="F566" i="1" s="1"/>
  <c r="G566" i="1" s="1"/>
  <c r="I566" i="1" s="1"/>
  <c r="E573" i="1"/>
  <c r="F573" i="1" s="1"/>
  <c r="G573" i="1" s="1"/>
  <c r="I573" i="1" s="1"/>
  <c r="E581" i="1"/>
  <c r="F581" i="1" s="1"/>
  <c r="G581" i="1" s="1"/>
  <c r="I581" i="1" s="1"/>
  <c r="E592" i="1"/>
  <c r="F592" i="1" s="1"/>
  <c r="G592" i="1" s="1"/>
  <c r="I592" i="1" s="1"/>
  <c r="E600" i="1"/>
  <c r="F600" i="1" s="1"/>
  <c r="G600" i="1" s="1"/>
  <c r="I600" i="1" s="1"/>
  <c r="E609" i="1"/>
  <c r="F609" i="1" s="1"/>
  <c r="G609" i="1" s="1"/>
  <c r="I609" i="1" s="1"/>
  <c r="E616" i="1"/>
  <c r="F616" i="1" s="1"/>
  <c r="G616" i="1" s="1"/>
  <c r="I616" i="1" s="1"/>
  <c r="E622" i="1"/>
  <c r="F622" i="1" s="1"/>
  <c r="G622" i="1" s="1"/>
  <c r="I622" i="1" s="1"/>
  <c r="E636" i="1"/>
  <c r="E641" i="1"/>
  <c r="F641" i="1" s="1"/>
  <c r="G641" i="1" s="1"/>
  <c r="I641" i="1" s="1"/>
  <c r="E647" i="1"/>
  <c r="F647" i="1" s="1"/>
  <c r="G647" i="1" s="1"/>
  <c r="I647" i="1" s="1"/>
  <c r="E655" i="1"/>
  <c r="F655" i="1" s="1"/>
  <c r="G655" i="1" s="1"/>
  <c r="I655" i="1" s="1"/>
  <c r="E661" i="1"/>
  <c r="F661" i="1" s="1"/>
  <c r="G661" i="1" s="1"/>
  <c r="I661" i="1" s="1"/>
  <c r="E672" i="1"/>
  <c r="F672" i="1" s="1"/>
  <c r="G672" i="1" s="1"/>
  <c r="I672" i="1" s="1"/>
  <c r="E678" i="1"/>
  <c r="F678" i="1" s="1"/>
  <c r="G678" i="1" s="1"/>
  <c r="I678" i="1" s="1"/>
  <c r="E683" i="1"/>
  <c r="F683" i="1" s="1"/>
  <c r="G683" i="1" s="1"/>
  <c r="I683" i="1" s="1"/>
  <c r="E696" i="1"/>
  <c r="F696" i="1" s="1"/>
  <c r="G696" i="1" s="1"/>
  <c r="I696" i="1" s="1"/>
  <c r="E727" i="1"/>
  <c r="F727" i="1" s="1"/>
  <c r="G727" i="1" s="1"/>
  <c r="I727" i="1" s="1"/>
  <c r="E743" i="1"/>
  <c r="E761" i="1"/>
  <c r="F761" i="1" s="1"/>
  <c r="G761" i="1" s="1"/>
  <c r="I761" i="1" s="1"/>
  <c r="E785" i="1"/>
  <c r="E488" i="2" s="1"/>
  <c r="E792" i="1"/>
  <c r="F792" i="1" s="1"/>
  <c r="G792" i="1" s="1"/>
  <c r="I792" i="1" s="1"/>
  <c r="E798" i="1"/>
  <c r="F798" i="1" s="1"/>
  <c r="G798" i="1" s="1"/>
  <c r="I798" i="1" s="1"/>
  <c r="E824" i="1"/>
  <c r="F824" i="1" s="1"/>
  <c r="G824" i="1" s="1"/>
  <c r="I824" i="1" s="1"/>
  <c r="E37" i="1"/>
  <c r="F37" i="1" s="1"/>
  <c r="G37" i="1" s="1"/>
  <c r="I37" i="1" s="1"/>
  <c r="E44" i="1"/>
  <c r="E56" i="1"/>
  <c r="F56" i="1" s="1"/>
  <c r="G56" i="1" s="1"/>
  <c r="I56" i="1" s="1"/>
  <c r="E61" i="1"/>
  <c r="E72" i="1"/>
  <c r="F72" i="1" s="1"/>
  <c r="G72" i="1" s="1"/>
  <c r="I72" i="1" s="1"/>
  <c r="E77" i="1"/>
  <c r="E88" i="1"/>
  <c r="F88" i="1" s="1"/>
  <c r="G88" i="1" s="1"/>
  <c r="J88" i="1" s="1"/>
  <c r="E99" i="1"/>
  <c r="F99" i="1" s="1"/>
  <c r="G99" i="1" s="1"/>
  <c r="I99" i="1" s="1"/>
  <c r="E105" i="1"/>
  <c r="E110" i="1"/>
  <c r="F110" i="1" s="1"/>
  <c r="G110" i="1" s="1"/>
  <c r="I110" i="1" s="1"/>
  <c r="E116" i="1"/>
  <c r="E131" i="1"/>
  <c r="E136" i="1"/>
  <c r="F136" i="1" s="1"/>
  <c r="G136" i="1" s="1"/>
  <c r="I136" i="1" s="1"/>
  <c r="E896" i="1"/>
  <c r="F896" i="1" s="1"/>
  <c r="E422" i="1"/>
  <c r="F422" i="1" s="1"/>
  <c r="G422" i="1" s="1"/>
  <c r="I422" i="1" s="1"/>
  <c r="E429" i="1"/>
  <c r="F429" i="1" s="1"/>
  <c r="G429" i="1" s="1"/>
  <c r="I429" i="1" s="1"/>
  <c r="E436" i="1"/>
  <c r="F436" i="1" s="1"/>
  <c r="G436" i="1" s="1"/>
  <c r="I436" i="1" s="1"/>
  <c r="E443" i="1"/>
  <c r="F443" i="1" s="1"/>
  <c r="G443" i="1" s="1"/>
  <c r="I443" i="1" s="1"/>
  <c r="E453" i="1"/>
  <c r="F453" i="1" s="1"/>
  <c r="G453" i="1" s="1"/>
  <c r="I453" i="1" s="1"/>
  <c r="E460" i="1"/>
  <c r="E467" i="1"/>
  <c r="F467" i="1" s="1"/>
  <c r="G467" i="1" s="1"/>
  <c r="I467" i="1" s="1"/>
  <c r="E476" i="1"/>
  <c r="F476" i="1" s="1"/>
  <c r="G476" i="1" s="1"/>
  <c r="I476" i="1" s="1"/>
  <c r="E483" i="1"/>
  <c r="F483" i="1" s="1"/>
  <c r="G483" i="1" s="1"/>
  <c r="I483" i="1" s="1"/>
  <c r="E492" i="1"/>
  <c r="F492" i="1" s="1"/>
  <c r="G492" i="1" s="1"/>
  <c r="I492" i="1" s="1"/>
  <c r="E498" i="1"/>
  <c r="F498" i="1" s="1"/>
  <c r="G498" i="1" s="1"/>
  <c r="I498" i="1" s="1"/>
  <c r="E512" i="1"/>
  <c r="F512" i="1" s="1"/>
  <c r="G512" i="1" s="1"/>
  <c r="I512" i="1" s="1"/>
  <c r="E521" i="1"/>
  <c r="F521" i="1" s="1"/>
  <c r="G521" i="1" s="1"/>
  <c r="I521" i="1" s="1"/>
  <c r="E530" i="1"/>
  <c r="F530" i="1" s="1"/>
  <c r="G530" i="1" s="1"/>
  <c r="I530" i="1" s="1"/>
  <c r="E537" i="1"/>
  <c r="F537" i="1" s="1"/>
  <c r="G537" i="1" s="1"/>
  <c r="I537" i="1" s="1"/>
  <c r="E545" i="1"/>
  <c r="F545" i="1" s="1"/>
  <c r="G545" i="1" s="1"/>
  <c r="I545" i="1" s="1"/>
  <c r="E552" i="1"/>
  <c r="F552" i="1" s="1"/>
  <c r="G552" i="1" s="1"/>
  <c r="I552" i="1" s="1"/>
  <c r="E559" i="1"/>
  <c r="F559" i="1" s="1"/>
  <c r="G559" i="1" s="1"/>
  <c r="I559" i="1" s="1"/>
  <c r="E582" i="1"/>
  <c r="F582" i="1" s="1"/>
  <c r="G582" i="1" s="1"/>
  <c r="I582" i="1" s="1"/>
  <c r="E593" i="1"/>
  <c r="F593" i="1" s="1"/>
  <c r="G593" i="1" s="1"/>
  <c r="I593" i="1" s="1"/>
  <c r="E601" i="1"/>
  <c r="F601" i="1" s="1"/>
  <c r="G601" i="1" s="1"/>
  <c r="I601" i="1" s="1"/>
  <c r="E610" i="1"/>
  <c r="F610" i="1" s="1"/>
  <c r="G610" i="1" s="1"/>
  <c r="I610" i="1" s="1"/>
  <c r="E617" i="1"/>
  <c r="F617" i="1" s="1"/>
  <c r="G617" i="1" s="1"/>
  <c r="I617" i="1" s="1"/>
  <c r="E628" i="1"/>
  <c r="F628" i="1" s="1"/>
  <c r="G628" i="1" s="1"/>
  <c r="I628" i="1" s="1"/>
  <c r="E648" i="1"/>
  <c r="E662" i="1"/>
  <c r="F662" i="1" s="1"/>
  <c r="G662" i="1" s="1"/>
  <c r="I662" i="1" s="1"/>
  <c r="E667" i="1"/>
  <c r="F667" i="1" s="1"/>
  <c r="G667" i="1" s="1"/>
  <c r="I667" i="1" s="1"/>
  <c r="E673" i="1"/>
  <c r="F673" i="1" s="1"/>
  <c r="G673" i="1" s="1"/>
  <c r="I673" i="1" s="1"/>
  <c r="E684" i="1"/>
  <c r="F684" i="1" s="1"/>
  <c r="G684" i="1" s="1"/>
  <c r="I684" i="1" s="1"/>
  <c r="E691" i="1"/>
  <c r="F691" i="1" s="1"/>
  <c r="G691" i="1" s="1"/>
  <c r="I691" i="1" s="1"/>
  <c r="E697" i="1"/>
  <c r="F697" i="1" s="1"/>
  <c r="G697" i="1" s="1"/>
  <c r="I697" i="1" s="1"/>
  <c r="E702" i="1"/>
  <c r="E709" i="1"/>
  <c r="F709" i="1" s="1"/>
  <c r="G709" i="1" s="1"/>
  <c r="I709" i="1" s="1"/>
  <c r="E717" i="1"/>
  <c r="F717" i="1" s="1"/>
  <c r="G717" i="1" s="1"/>
  <c r="I717" i="1" s="1"/>
  <c r="E722" i="1"/>
  <c r="E733" i="1"/>
  <c r="F733" i="1" s="1"/>
  <c r="G733" i="1" s="1"/>
  <c r="I733" i="1" s="1"/>
  <c r="E738" i="1"/>
  <c r="F738" i="1" s="1"/>
  <c r="G738" i="1" s="1"/>
  <c r="I738" i="1" s="1"/>
  <c r="E750" i="1"/>
  <c r="F750" i="1" s="1"/>
  <c r="G750" i="1" s="1"/>
  <c r="I750" i="1" s="1"/>
  <c r="E755" i="1"/>
  <c r="E762" i="1"/>
  <c r="F762" i="1" s="1"/>
  <c r="G762" i="1" s="1"/>
  <c r="I762" i="1" s="1"/>
  <c r="E769" i="1"/>
  <c r="F769" i="1" s="1"/>
  <c r="G769" i="1" s="1"/>
  <c r="I769" i="1" s="1"/>
  <c r="E774" i="1"/>
  <c r="E780" i="1"/>
  <c r="F780" i="1" s="1"/>
  <c r="G780" i="1" s="1"/>
  <c r="I780" i="1" s="1"/>
  <c r="E793" i="1"/>
  <c r="F793" i="1" s="1"/>
  <c r="G793" i="1" s="1"/>
  <c r="I793" i="1" s="1"/>
  <c r="E807" i="1"/>
  <c r="F807" i="1" s="1"/>
  <c r="G807" i="1" s="1"/>
  <c r="I807" i="1" s="1"/>
  <c r="E813" i="1"/>
  <c r="F813" i="1" s="1"/>
  <c r="G813" i="1" s="1"/>
  <c r="I813" i="1" s="1"/>
  <c r="E819" i="1"/>
  <c r="F819" i="1" s="1"/>
  <c r="G819" i="1" s="1"/>
  <c r="I819" i="1" s="1"/>
  <c r="E26" i="1"/>
  <c r="F26" i="1" s="1"/>
  <c r="G26" i="1" s="1"/>
  <c r="I26" i="1" s="1"/>
  <c r="E31" i="1"/>
  <c r="E38" i="1"/>
  <c r="F38" i="1" s="1"/>
  <c r="G38" i="1" s="1"/>
  <c r="I38" i="1" s="1"/>
  <c r="E45" i="1"/>
  <c r="E51" i="1"/>
  <c r="F51" i="1" s="1"/>
  <c r="G51" i="1" s="1"/>
  <c r="I51" i="1" s="1"/>
  <c r="E57" i="1"/>
  <c r="F57" i="1" s="1"/>
  <c r="G57" i="1" s="1"/>
  <c r="I57" i="1" s="1"/>
  <c r="E62" i="1"/>
  <c r="F62" i="1" s="1"/>
  <c r="G62" i="1" s="1"/>
  <c r="I62" i="1" s="1"/>
  <c r="E67" i="1"/>
  <c r="E73" i="1"/>
  <c r="F73" i="1" s="1"/>
  <c r="G73" i="1" s="1"/>
  <c r="I73" i="1" s="1"/>
  <c r="E78" i="1"/>
  <c r="F78" i="1" s="1"/>
  <c r="G78" i="1" s="1"/>
  <c r="I78" i="1" s="1"/>
  <c r="E83" i="1"/>
  <c r="F83" i="1" s="1"/>
  <c r="G83" i="1" s="1"/>
  <c r="I83" i="1" s="1"/>
  <c r="E89" i="1"/>
  <c r="F89" i="1" s="1"/>
  <c r="G89" i="1" s="1"/>
  <c r="I89" i="1" s="1"/>
  <c r="E93" i="1"/>
  <c r="E106" i="1"/>
  <c r="F106" i="1" s="1"/>
  <c r="G106" i="1" s="1"/>
  <c r="I106" i="1" s="1"/>
  <c r="E111" i="1"/>
  <c r="F111" i="1" s="1"/>
  <c r="G111" i="1" s="1"/>
  <c r="I111" i="1" s="1"/>
  <c r="E121" i="1"/>
  <c r="E126" i="1"/>
  <c r="F126" i="1" s="1"/>
  <c r="G126" i="1" s="1"/>
  <c r="I126" i="1" s="1"/>
  <c r="E132" i="1"/>
  <c r="E926" i="1"/>
  <c r="F926" i="1" s="1"/>
  <c r="E417" i="1"/>
  <c r="F417" i="1" s="1"/>
  <c r="G417" i="1" s="1"/>
  <c r="I417" i="1" s="1"/>
  <c r="E430" i="1"/>
  <c r="F430" i="1" s="1"/>
  <c r="G430" i="1" s="1"/>
  <c r="I430" i="1" s="1"/>
  <c r="E437" i="1"/>
  <c r="F437" i="1" s="1"/>
  <c r="G437" i="1" s="1"/>
  <c r="I437" i="1" s="1"/>
  <c r="E444" i="1"/>
  <c r="F444" i="1" s="1"/>
  <c r="G444" i="1" s="1"/>
  <c r="I444" i="1" s="1"/>
  <c r="E454" i="1"/>
  <c r="F454" i="1" s="1"/>
  <c r="G454" i="1" s="1"/>
  <c r="I454" i="1" s="1"/>
  <c r="E461" i="1"/>
  <c r="F461" i="1" s="1"/>
  <c r="G461" i="1" s="1"/>
  <c r="I461" i="1" s="1"/>
  <c r="E469" i="1"/>
  <c r="E477" i="1"/>
  <c r="F477" i="1" s="1"/>
  <c r="G477" i="1" s="1"/>
  <c r="I477" i="1" s="1"/>
  <c r="E484" i="1"/>
  <c r="F484" i="1" s="1"/>
  <c r="G484" i="1" s="1"/>
  <c r="I484" i="1" s="1"/>
  <c r="E493" i="1"/>
  <c r="F493" i="1" s="1"/>
  <c r="G493" i="1" s="1"/>
  <c r="I493" i="1" s="1"/>
  <c r="E499" i="1"/>
  <c r="F499" i="1" s="1"/>
  <c r="G499" i="1" s="1"/>
  <c r="I499" i="1" s="1"/>
  <c r="E506" i="1"/>
  <c r="F506" i="1" s="1"/>
  <c r="G506" i="1" s="1"/>
  <c r="I506" i="1" s="1"/>
  <c r="E513" i="1"/>
  <c r="F513" i="1" s="1"/>
  <c r="G513" i="1" s="1"/>
  <c r="I513" i="1" s="1"/>
  <c r="E522" i="1"/>
  <c r="F522" i="1" s="1"/>
  <c r="G522" i="1" s="1"/>
  <c r="I522" i="1" s="1"/>
  <c r="E531" i="1"/>
  <c r="F531" i="1" s="1"/>
  <c r="G531" i="1" s="1"/>
  <c r="I531" i="1" s="1"/>
  <c r="E538" i="1"/>
  <c r="F538" i="1" s="1"/>
  <c r="G538" i="1" s="1"/>
  <c r="I538" i="1" s="1"/>
  <c r="E546" i="1"/>
  <c r="F546" i="1" s="1"/>
  <c r="G546" i="1" s="1"/>
  <c r="I546" i="1" s="1"/>
  <c r="E560" i="1"/>
  <c r="F560" i="1" s="1"/>
  <c r="G560" i="1" s="1"/>
  <c r="I560" i="1" s="1"/>
  <c r="E574" i="1"/>
  <c r="F574" i="1" s="1"/>
  <c r="G574" i="1" s="1"/>
  <c r="I574" i="1" s="1"/>
  <c r="E584" i="1"/>
  <c r="F584" i="1" s="1"/>
  <c r="G584" i="1" s="1"/>
  <c r="I584" i="1" s="1"/>
  <c r="E594" i="1"/>
  <c r="F594" i="1" s="1"/>
  <c r="G594" i="1" s="1"/>
  <c r="I594" i="1" s="1"/>
  <c r="E602" i="1"/>
  <c r="F602" i="1" s="1"/>
  <c r="G602" i="1" s="1"/>
  <c r="I602" i="1" s="1"/>
  <c r="E611" i="1"/>
  <c r="F611" i="1" s="1"/>
  <c r="G611" i="1" s="1"/>
  <c r="I611" i="1" s="1"/>
  <c r="E618" i="1"/>
  <c r="F618" i="1" s="1"/>
  <c r="G618" i="1" s="1"/>
  <c r="I618" i="1" s="1"/>
  <c r="E623" i="1"/>
  <c r="E629" i="1"/>
  <c r="F629" i="1" s="1"/>
  <c r="G629" i="1" s="1"/>
  <c r="I629" i="1" s="1"/>
  <c r="E637" i="1"/>
  <c r="F637" i="1" s="1"/>
  <c r="G637" i="1" s="1"/>
  <c r="I637" i="1" s="1"/>
  <c r="E642" i="1"/>
  <c r="F642" i="1" s="1"/>
  <c r="G642" i="1" s="1"/>
  <c r="I642" i="1" s="1"/>
  <c r="E656" i="1"/>
  <c r="F656" i="1" s="1"/>
  <c r="G656" i="1" s="1"/>
  <c r="I656" i="1" s="1"/>
  <c r="E663" i="1"/>
  <c r="F663" i="1" s="1"/>
  <c r="G663" i="1" s="1"/>
  <c r="I663" i="1" s="1"/>
  <c r="E668" i="1"/>
  <c r="F668" i="1" s="1"/>
  <c r="G668" i="1" s="1"/>
  <c r="I668" i="1" s="1"/>
  <c r="E674" i="1"/>
  <c r="F674" i="1" s="1"/>
  <c r="G674" i="1" s="1"/>
  <c r="I674" i="1" s="1"/>
  <c r="E679" i="1"/>
  <c r="E685" i="1"/>
  <c r="F685" i="1" s="1"/>
  <c r="G685" i="1" s="1"/>
  <c r="I685" i="1" s="1"/>
  <c r="E692" i="1"/>
  <c r="F692" i="1" s="1"/>
  <c r="G692" i="1" s="1"/>
  <c r="I692" i="1" s="1"/>
  <c r="E698" i="1"/>
  <c r="E703" i="1"/>
  <c r="F703" i="1" s="1"/>
  <c r="G703" i="1" s="1"/>
  <c r="I703" i="1" s="1"/>
  <c r="E723" i="1"/>
  <c r="F723" i="1" s="1"/>
  <c r="G723" i="1" s="1"/>
  <c r="I723" i="1" s="1"/>
  <c r="E728" i="1"/>
  <c r="F728" i="1" s="1"/>
  <c r="G728" i="1" s="1"/>
  <c r="I728" i="1" s="1"/>
  <c r="E739" i="1"/>
  <c r="F739" i="1" s="1"/>
  <c r="G739" i="1" s="1"/>
  <c r="I739" i="1" s="1"/>
  <c r="E745" i="1"/>
  <c r="F745" i="1" s="1"/>
  <c r="G745" i="1" s="1"/>
  <c r="I745" i="1" s="1"/>
  <c r="E756" i="1"/>
  <c r="E763" i="1"/>
  <c r="E775" i="1"/>
  <c r="F775" i="1" s="1"/>
  <c r="G775" i="1" s="1"/>
  <c r="I775" i="1" s="1"/>
  <c r="E781" i="1"/>
  <c r="F781" i="1" s="1"/>
  <c r="G781" i="1" s="1"/>
  <c r="I781" i="1" s="1"/>
  <c r="E786" i="1"/>
  <c r="F786" i="1" s="1"/>
  <c r="G786" i="1" s="1"/>
  <c r="I786" i="1" s="1"/>
  <c r="E800" i="1"/>
  <c r="E808" i="1"/>
  <c r="F808" i="1" s="1"/>
  <c r="G808" i="1" s="1"/>
  <c r="I808" i="1" s="1"/>
  <c r="E21" i="1"/>
  <c r="F21" i="1" s="1"/>
  <c r="G21" i="1" s="1"/>
  <c r="I21" i="1" s="1"/>
  <c r="E27" i="1"/>
  <c r="F27" i="1" s="1"/>
  <c r="G27" i="1" s="1"/>
  <c r="I27" i="1" s="1"/>
  <c r="E32" i="1"/>
  <c r="F32" i="1" s="1"/>
  <c r="G32" i="1" s="1"/>
  <c r="I32" i="1" s="1"/>
  <c r="E39" i="1"/>
  <c r="E46" i="1"/>
  <c r="E63" i="1"/>
  <c r="F63" i="1" s="1"/>
  <c r="G63" i="1" s="1"/>
  <c r="I63" i="1" s="1"/>
  <c r="E79" i="1"/>
  <c r="F79" i="1" s="1"/>
  <c r="G79" i="1" s="1"/>
  <c r="I79" i="1" s="1"/>
  <c r="E100" i="1"/>
  <c r="F100" i="1" s="1"/>
  <c r="G100" i="1" s="1"/>
  <c r="I100" i="1" s="1"/>
  <c r="E112" i="1"/>
  <c r="F112" i="1" s="1"/>
  <c r="G112" i="1" s="1"/>
  <c r="I112" i="1" s="1"/>
  <c r="E117" i="1"/>
  <c r="E127" i="1"/>
  <c r="E137" i="1"/>
  <c r="F137" i="1" s="1"/>
  <c r="G137" i="1" s="1"/>
  <c r="I137" i="1" s="1"/>
  <c r="E257" i="2"/>
  <c r="E272" i="2"/>
  <c r="E277" i="2"/>
  <c r="E815" i="2"/>
  <c r="E348" i="2"/>
  <c r="E389" i="2"/>
  <c r="E412" i="2"/>
  <c r="E832" i="2"/>
  <c r="E455" i="2"/>
  <c r="E282" i="1"/>
  <c r="F282" i="1" s="1"/>
  <c r="G282" i="1" s="1"/>
  <c r="J282" i="1" s="1"/>
  <c r="E376" i="1"/>
  <c r="F376" i="1" s="1"/>
  <c r="G376" i="1" s="1"/>
  <c r="J376" i="1" s="1"/>
  <c r="E268" i="1"/>
  <c r="F268" i="1" s="1"/>
  <c r="G268" i="1" s="1"/>
  <c r="I268" i="1" s="1"/>
  <c r="E211" i="1"/>
  <c r="E146" i="1"/>
  <c r="F146" i="1" s="1"/>
  <c r="G146" i="1" s="1"/>
  <c r="I146" i="1" s="1"/>
  <c r="E94" i="1"/>
  <c r="F94" i="1" s="1"/>
  <c r="G94" i="1" s="1"/>
  <c r="I94" i="1" s="1"/>
  <c r="E52" i="1"/>
  <c r="E814" i="1"/>
  <c r="F814" i="1" s="1"/>
  <c r="G814" i="1" s="1"/>
  <c r="I814" i="1" s="1"/>
  <c r="E787" i="1"/>
  <c r="F787" i="1" s="1"/>
  <c r="G787" i="1" s="1"/>
  <c r="I787" i="1" s="1"/>
  <c r="E649" i="1"/>
  <c r="F649" i="1" s="1"/>
  <c r="G649" i="1" s="1"/>
  <c r="I649" i="1" s="1"/>
  <c r="E595" i="1"/>
  <c r="F595" i="1" s="1"/>
  <c r="G595" i="1" s="1"/>
  <c r="I595" i="1" s="1"/>
  <c r="E539" i="1"/>
  <c r="F539" i="1" s="1"/>
  <c r="G539" i="1" s="1"/>
  <c r="I539" i="1" s="1"/>
  <c r="E478" i="1"/>
  <c r="F478" i="1" s="1"/>
  <c r="G478" i="1" s="1"/>
  <c r="I478" i="1" s="1"/>
  <c r="E423" i="1"/>
  <c r="E965" i="1"/>
  <c r="F965" i="1" s="1"/>
  <c r="G965" i="1" s="1"/>
  <c r="K965" i="1" s="1"/>
  <c r="E426" i="1"/>
  <c r="F426" i="1" s="1"/>
  <c r="G426" i="1" s="1"/>
  <c r="I426" i="1" s="1"/>
  <c r="E421" i="1"/>
  <c r="F421" i="1" s="1"/>
  <c r="G421" i="1" s="1"/>
  <c r="I421" i="1" s="1"/>
  <c r="E416" i="1"/>
  <c r="F416" i="1" s="1"/>
  <c r="G416" i="1" s="1"/>
  <c r="I416" i="1" s="1"/>
  <c r="E892" i="1"/>
  <c r="F892" i="1" s="1"/>
  <c r="G892" i="1" s="1"/>
  <c r="I892" i="1" s="1"/>
  <c r="E963" i="1"/>
  <c r="F963" i="1" s="1"/>
  <c r="G963" i="1" s="1"/>
  <c r="K963" i="1" s="1"/>
  <c r="E967" i="1"/>
  <c r="F967" i="1" s="1"/>
  <c r="G967" i="1" s="1"/>
  <c r="K967" i="1" s="1"/>
  <c r="E420" i="1"/>
  <c r="F420" i="1" s="1"/>
  <c r="G420" i="1" s="1"/>
  <c r="I420" i="1" s="1"/>
  <c r="E413" i="1"/>
  <c r="E860" i="1"/>
  <c r="F860" i="1" s="1"/>
  <c r="E962" i="1"/>
  <c r="F962" i="1" s="1"/>
  <c r="G962" i="1" s="1"/>
  <c r="K962" i="1" s="1"/>
  <c r="E531" i="2"/>
  <c r="E84" i="2"/>
  <c r="F937" i="1"/>
  <c r="G937" i="1" s="1"/>
  <c r="K937" i="1" s="1"/>
  <c r="E721" i="2"/>
  <c r="E53" i="2"/>
  <c r="E93" i="2"/>
  <c r="F269" i="1"/>
  <c r="G269" i="1" s="1"/>
  <c r="I269" i="1" s="1"/>
  <c r="F920" i="1"/>
  <c r="G920" i="1" s="1"/>
  <c r="I920" i="1" s="1"/>
  <c r="E550" i="2"/>
  <c r="F164" i="1"/>
  <c r="G164" i="1" s="1"/>
  <c r="I164" i="1" s="1"/>
  <c r="E16" i="2"/>
  <c r="E682" i="2"/>
  <c r="F142" i="1"/>
  <c r="G142" i="1" s="1"/>
  <c r="I142" i="1" s="1"/>
  <c r="E905" i="2"/>
  <c r="F914" i="1"/>
  <c r="G914" i="1" s="1"/>
  <c r="I914" i="1" s="1"/>
  <c r="F193" i="1"/>
  <c r="G193" i="1" s="1"/>
  <c r="I193" i="1" s="1"/>
  <c r="E708" i="2"/>
  <c r="E909" i="2"/>
  <c r="E49" i="2"/>
  <c r="F878" i="1"/>
  <c r="G878" i="1" s="1"/>
  <c r="I878" i="1" s="1"/>
  <c r="F455" i="1"/>
  <c r="G455" i="1" s="1"/>
  <c r="I455" i="1" s="1"/>
  <c r="E206" i="2"/>
  <c r="F835" i="1"/>
  <c r="G835" i="1" s="1"/>
  <c r="I835" i="1" s="1"/>
  <c r="F932" i="1"/>
  <c r="G932" i="1" s="1"/>
  <c r="J932" i="1" s="1"/>
  <c r="E854" i="2"/>
  <c r="F855" i="1"/>
  <c r="G855" i="1" s="1"/>
  <c r="I855" i="1" s="1"/>
  <c r="E525" i="2"/>
  <c r="F838" i="1"/>
  <c r="G838" i="1" s="1"/>
  <c r="I838" i="1" s="1"/>
  <c r="E30" i="2"/>
  <c r="F181" i="1"/>
  <c r="G181" i="1" s="1"/>
  <c r="I181" i="1" s="1"/>
  <c r="E617" i="2"/>
  <c r="F77" i="1"/>
  <c r="G77" i="1" s="1"/>
  <c r="I77" i="1" s="1"/>
  <c r="E900" i="2"/>
  <c r="E894" i="2"/>
  <c r="E695" i="2"/>
  <c r="F160" i="1"/>
  <c r="G160" i="1" s="1"/>
  <c r="I160" i="1" s="1"/>
  <c r="E417" i="2"/>
  <c r="F702" i="1"/>
  <c r="G702" i="1" s="1"/>
  <c r="I702" i="1" s="1"/>
  <c r="F879" i="1"/>
  <c r="G879" i="1" s="1"/>
  <c r="I879" i="1" s="1"/>
  <c r="E874" i="2"/>
  <c r="F176" i="1"/>
  <c r="G176" i="1" s="1"/>
  <c r="I176" i="1" s="1"/>
  <c r="E27" i="2"/>
  <c r="E295" i="2"/>
  <c r="F558" i="1"/>
  <c r="G558" i="1" s="1"/>
  <c r="I558" i="1" s="1"/>
  <c r="F273" i="1"/>
  <c r="G273" i="1" s="1"/>
  <c r="I273" i="1" s="1"/>
  <c r="E729" i="2"/>
  <c r="E844" i="2"/>
  <c r="E310" i="2"/>
  <c r="E663" i="2"/>
  <c r="F123" i="1"/>
  <c r="G123" i="1" s="1"/>
  <c r="I123" i="1" s="1"/>
  <c r="F102" i="1"/>
  <c r="G102" i="1" s="1"/>
  <c r="I102" i="1" s="1"/>
  <c r="E642" i="2"/>
  <c r="F714" i="1"/>
  <c r="G714" i="1" s="1"/>
  <c r="I714" i="1" s="1"/>
  <c r="I450" i="1"/>
  <c r="H450" i="1"/>
  <c r="E581" i="2"/>
  <c r="E666" i="2"/>
  <c r="E14" i="2"/>
  <c r="E747" i="2"/>
  <c r="E212" i="2"/>
  <c r="E227" i="2"/>
  <c r="E514" i="2"/>
  <c r="E882" i="2"/>
  <c r="F215" i="1"/>
  <c r="G215" i="1" s="1"/>
  <c r="I215" i="1" s="1"/>
  <c r="E34" i="2"/>
  <c r="F167" i="1"/>
  <c r="G167" i="1" s="1"/>
  <c r="I167" i="1" s="1"/>
  <c r="E319" i="2"/>
  <c r="E337" i="2"/>
  <c r="E824" i="2"/>
  <c r="E505" i="2"/>
  <c r="E718" i="2"/>
  <c r="E465" i="2"/>
  <c r="E852" i="2"/>
  <c r="F195" i="1"/>
  <c r="G195" i="1" s="1"/>
  <c r="I195" i="1" s="1"/>
  <c r="E130" i="2"/>
  <c r="E241" i="2"/>
  <c r="E379" i="2"/>
  <c r="E561" i="2"/>
  <c r="E638" i="2"/>
  <c r="E248" i="2"/>
  <c r="E369" i="2"/>
  <c r="E493" i="2"/>
  <c r="E75" i="2"/>
  <c r="E810" i="2"/>
  <c r="E386" i="2"/>
  <c r="E451" i="2"/>
  <c r="E536" i="2"/>
  <c r="F850" i="1"/>
  <c r="G850" i="1" s="1"/>
  <c r="I850" i="1" s="1"/>
  <c r="F198" i="1"/>
  <c r="G198" i="1" s="1"/>
  <c r="I198" i="1" s="1"/>
  <c r="E38" i="2"/>
  <c r="F863" i="1"/>
  <c r="G863" i="1" s="1"/>
  <c r="J863" i="1" s="1"/>
  <c r="E543" i="2"/>
  <c r="E86" i="2"/>
  <c r="F255" i="1"/>
  <c r="G255" i="1" s="1"/>
  <c r="I255" i="1" s="1"/>
  <c r="E694" i="2"/>
  <c r="F159" i="1"/>
  <c r="G159" i="1" s="1"/>
  <c r="I159" i="1" s="1"/>
  <c r="F219" i="1"/>
  <c r="G219" i="1" s="1"/>
  <c r="I219" i="1" s="1"/>
  <c r="E715" i="2"/>
  <c r="E555" i="2"/>
  <c r="F946" i="1"/>
  <c r="G946" i="1" s="1"/>
  <c r="J946" i="1" s="1"/>
  <c r="E558" i="2"/>
  <c r="F199" i="1"/>
  <c r="G199" i="1" s="1"/>
  <c r="I199" i="1" s="1"/>
  <c r="E39" i="2"/>
  <c r="E532" i="2"/>
  <c r="F846" i="1"/>
  <c r="G846" i="1" s="1"/>
  <c r="I846" i="1" s="1"/>
  <c r="E870" i="2"/>
  <c r="F893" i="1"/>
  <c r="G893" i="1" s="1"/>
  <c r="I893" i="1" s="1"/>
  <c r="E888" i="2"/>
  <c r="F162" i="1"/>
  <c r="G162" i="1" s="1"/>
  <c r="I162" i="1" s="1"/>
  <c r="E697" i="2"/>
  <c r="E31" i="2"/>
  <c r="F182" i="1"/>
  <c r="G182" i="1" s="1"/>
  <c r="I182" i="1" s="1"/>
  <c r="E925" i="2"/>
  <c r="E712" i="2"/>
  <c r="F847" i="1"/>
  <c r="G847" i="1" s="1"/>
  <c r="I847" i="1" s="1"/>
  <c r="F249" i="1"/>
  <c r="G249" i="1" s="1"/>
  <c r="I249" i="1" s="1"/>
  <c r="F938" i="1"/>
  <c r="G938" i="1" s="1"/>
  <c r="K938" i="1" s="1"/>
  <c r="E540" i="2"/>
  <c r="F915" i="1"/>
  <c r="G915" i="1" s="1"/>
  <c r="I915" i="1" s="1"/>
  <c r="F905" i="1"/>
  <c r="G905" i="1" s="1"/>
  <c r="I905" i="1" s="1"/>
  <c r="F894" i="1"/>
  <c r="G894" i="1" s="1"/>
  <c r="I894" i="1" s="1"/>
  <c r="F862" i="1"/>
  <c r="G862" i="1" s="1"/>
  <c r="I862" i="1" s="1"/>
  <c r="F916" i="1"/>
  <c r="G916" i="1" s="1"/>
  <c r="I916" i="1" s="1"/>
  <c r="F192" i="1"/>
  <c r="G192" i="1" s="1"/>
  <c r="I192" i="1" s="1"/>
  <c r="E723" i="2"/>
  <c r="E33" i="2"/>
  <c r="F184" i="1"/>
  <c r="G184" i="1" s="1"/>
  <c r="I184" i="1" s="1"/>
  <c r="E862" i="2"/>
  <c r="F212" i="1"/>
  <c r="G212" i="1" s="1"/>
  <c r="I212" i="1" s="1"/>
  <c r="E73" i="2"/>
  <c r="E24" i="2"/>
  <c r="E12" i="2"/>
  <c r="E464" i="2"/>
  <c r="E966" i="1"/>
  <c r="F966" i="1" s="1"/>
  <c r="G966" i="1" s="1"/>
  <c r="K966" i="1" s="1"/>
  <c r="E935" i="1"/>
  <c r="E844" i="1"/>
  <c r="F844" i="1" s="1"/>
  <c r="G844" i="1" s="1"/>
  <c r="I844" i="1" s="1"/>
  <c r="E876" i="1"/>
  <c r="F876" i="1" s="1"/>
  <c r="G876" i="1" s="1"/>
  <c r="J876" i="1" s="1"/>
  <c r="E908" i="1"/>
  <c r="E956" i="1"/>
  <c r="F956" i="1" s="1"/>
  <c r="G956" i="1" s="1"/>
  <c r="K956" i="1" s="1"/>
  <c r="E856" i="1"/>
  <c r="G864" i="1"/>
  <c r="J864" i="1" s="1"/>
  <c r="E888" i="1"/>
  <c r="F888" i="1" s="1"/>
  <c r="G888" i="1" s="1"/>
  <c r="J888" i="1" s="1"/>
  <c r="G896" i="1"/>
  <c r="I896" i="1" s="1"/>
  <c r="E922" i="1"/>
  <c r="F922" i="1" s="1"/>
  <c r="G922" i="1" s="1"/>
  <c r="I922" i="1" s="1"/>
  <c r="E836" i="1"/>
  <c r="E868" i="1"/>
  <c r="E900" i="1"/>
  <c r="E934" i="1"/>
  <c r="E218" i="1"/>
  <c r="F218" i="1" s="1"/>
  <c r="G218" i="1" s="1"/>
  <c r="I218" i="1" s="1"/>
  <c r="E224" i="1"/>
  <c r="E229" i="1"/>
  <c r="F229" i="1" s="1"/>
  <c r="G229" i="1" s="1"/>
  <c r="I229" i="1" s="1"/>
  <c r="E233" i="1"/>
  <c r="F233" i="1" s="1"/>
  <c r="G233" i="1" s="1"/>
  <c r="I233" i="1" s="1"/>
  <c r="E239" i="1"/>
  <c r="E246" i="1"/>
  <c r="F246" i="1" s="1"/>
  <c r="G246" i="1" s="1"/>
  <c r="I246" i="1" s="1"/>
  <c r="E250" i="1"/>
  <c r="F250" i="1" s="1"/>
  <c r="G250" i="1" s="1"/>
  <c r="I250" i="1" s="1"/>
  <c r="E254" i="1"/>
  <c r="F254" i="1" s="1"/>
  <c r="G254" i="1" s="1"/>
  <c r="I254" i="1" s="1"/>
  <c r="E258" i="1"/>
  <c r="F258" i="1" s="1"/>
  <c r="G258" i="1" s="1"/>
  <c r="I258" i="1" s="1"/>
  <c r="E262" i="1"/>
  <c r="F262" i="1" s="1"/>
  <c r="G262" i="1" s="1"/>
  <c r="I262" i="1" s="1"/>
  <c r="E267" i="1"/>
  <c r="F267" i="1" s="1"/>
  <c r="G267" i="1" s="1"/>
  <c r="I267" i="1" s="1"/>
  <c r="E272" i="1"/>
  <c r="E275" i="1"/>
  <c r="F275" i="1" s="1"/>
  <c r="G275" i="1" s="1"/>
  <c r="I275" i="1" s="1"/>
  <c r="E277" i="1"/>
  <c r="E279" i="1"/>
  <c r="F279" i="1" s="1"/>
  <c r="G279" i="1" s="1"/>
  <c r="I279" i="1" s="1"/>
  <c r="E281" i="1"/>
  <c r="F281" i="1" s="1"/>
  <c r="G281" i="1" s="1"/>
  <c r="I281" i="1" s="1"/>
  <c r="E284" i="1"/>
  <c r="F284" i="1" s="1"/>
  <c r="G284" i="1" s="1"/>
  <c r="I284" i="1" s="1"/>
  <c r="E286" i="1"/>
  <c r="F286" i="1" s="1"/>
  <c r="G286" i="1" s="1"/>
  <c r="I286" i="1" s="1"/>
  <c r="E288" i="1"/>
  <c r="F288" i="1" s="1"/>
  <c r="G288" i="1" s="1"/>
  <c r="I288" i="1" s="1"/>
  <c r="E290" i="1"/>
  <c r="F290" i="1" s="1"/>
  <c r="G290" i="1" s="1"/>
  <c r="I290" i="1" s="1"/>
  <c r="E292" i="1"/>
  <c r="F292" i="1" s="1"/>
  <c r="G292" i="1" s="1"/>
  <c r="I292" i="1" s="1"/>
  <c r="E294" i="1"/>
  <c r="E297" i="1"/>
  <c r="F297" i="1" s="1"/>
  <c r="G297" i="1" s="1"/>
  <c r="I297" i="1" s="1"/>
  <c r="E300" i="1"/>
  <c r="F300" i="1" s="1"/>
  <c r="G300" i="1" s="1"/>
  <c r="I300" i="1" s="1"/>
  <c r="E302" i="1"/>
  <c r="F302" i="1" s="1"/>
  <c r="G302" i="1" s="1"/>
  <c r="I302" i="1" s="1"/>
  <c r="E304" i="1"/>
  <c r="F304" i="1" s="1"/>
  <c r="G304" i="1" s="1"/>
  <c r="I304" i="1" s="1"/>
  <c r="E306" i="1"/>
  <c r="F306" i="1" s="1"/>
  <c r="G306" i="1" s="1"/>
  <c r="I306" i="1" s="1"/>
  <c r="E308" i="1"/>
  <c r="F308" i="1" s="1"/>
  <c r="G308" i="1" s="1"/>
  <c r="I308" i="1" s="1"/>
  <c r="E310" i="1"/>
  <c r="F310" i="1" s="1"/>
  <c r="G310" i="1" s="1"/>
  <c r="I310" i="1" s="1"/>
  <c r="E312" i="1"/>
  <c r="F312" i="1" s="1"/>
  <c r="G312" i="1" s="1"/>
  <c r="I312" i="1" s="1"/>
  <c r="E315" i="1"/>
  <c r="F315" i="1" s="1"/>
  <c r="G315" i="1" s="1"/>
  <c r="I315" i="1" s="1"/>
  <c r="E318" i="1"/>
  <c r="F318" i="1" s="1"/>
  <c r="G318" i="1" s="1"/>
  <c r="I318" i="1" s="1"/>
  <c r="E321" i="1"/>
  <c r="F321" i="1" s="1"/>
  <c r="G321" i="1" s="1"/>
  <c r="I321" i="1" s="1"/>
  <c r="E325" i="1"/>
  <c r="E330" i="1"/>
  <c r="F330" i="1" s="1"/>
  <c r="G330" i="1" s="1"/>
  <c r="I330" i="1" s="1"/>
  <c r="E332" i="1"/>
  <c r="F332" i="1" s="1"/>
  <c r="G332" i="1" s="1"/>
  <c r="I332" i="1" s="1"/>
  <c r="E336" i="1"/>
  <c r="F336" i="1" s="1"/>
  <c r="G336" i="1" s="1"/>
  <c r="I336" i="1" s="1"/>
  <c r="E339" i="1"/>
  <c r="F339" i="1" s="1"/>
  <c r="G339" i="1" s="1"/>
  <c r="I339" i="1" s="1"/>
  <c r="E341" i="1"/>
  <c r="F341" i="1" s="1"/>
  <c r="G341" i="1" s="1"/>
  <c r="I341" i="1" s="1"/>
  <c r="E343" i="1"/>
  <c r="E345" i="1"/>
  <c r="F345" i="1" s="1"/>
  <c r="G345" i="1" s="1"/>
  <c r="I345" i="1" s="1"/>
  <c r="E347" i="1"/>
  <c r="F347" i="1" s="1"/>
  <c r="G347" i="1" s="1"/>
  <c r="I347" i="1" s="1"/>
  <c r="E350" i="1"/>
  <c r="E352" i="1"/>
  <c r="F352" i="1" s="1"/>
  <c r="G352" i="1" s="1"/>
  <c r="I352" i="1" s="1"/>
  <c r="E354" i="1"/>
  <c r="F354" i="1" s="1"/>
  <c r="G354" i="1" s="1"/>
  <c r="I354" i="1" s="1"/>
  <c r="E356" i="1"/>
  <c r="F356" i="1" s="1"/>
  <c r="G356" i="1" s="1"/>
  <c r="I356" i="1" s="1"/>
  <c r="E360" i="1"/>
  <c r="F360" i="1" s="1"/>
  <c r="G360" i="1" s="1"/>
  <c r="I360" i="1" s="1"/>
  <c r="E366" i="1"/>
  <c r="E158" i="2" s="1"/>
  <c r="E368" i="1"/>
  <c r="F368" i="1" s="1"/>
  <c r="G368" i="1" s="1"/>
  <c r="I368" i="1" s="1"/>
  <c r="E370" i="1"/>
  <c r="F370" i="1" s="1"/>
  <c r="G370" i="1" s="1"/>
  <c r="I370" i="1" s="1"/>
  <c r="E372" i="1"/>
  <c r="F372" i="1" s="1"/>
  <c r="G372" i="1" s="1"/>
  <c r="I372" i="1" s="1"/>
  <c r="E374" i="1"/>
  <c r="E377" i="1"/>
  <c r="F377" i="1" s="1"/>
  <c r="G377" i="1" s="1"/>
  <c r="I377" i="1" s="1"/>
  <c r="E380" i="1"/>
  <c r="F380" i="1" s="1"/>
  <c r="G380" i="1" s="1"/>
  <c r="I380" i="1" s="1"/>
  <c r="E382" i="1"/>
  <c r="F382" i="1" s="1"/>
  <c r="G382" i="1" s="1"/>
  <c r="I382" i="1" s="1"/>
  <c r="E384" i="1"/>
  <c r="F384" i="1" s="1"/>
  <c r="G384" i="1" s="1"/>
  <c r="I384" i="1" s="1"/>
  <c r="E386" i="1"/>
  <c r="F386" i="1" s="1"/>
  <c r="G386" i="1" s="1"/>
  <c r="I386" i="1" s="1"/>
  <c r="E388" i="1"/>
  <c r="E390" i="1"/>
  <c r="E392" i="1"/>
  <c r="F392" i="1" s="1"/>
  <c r="G392" i="1" s="1"/>
  <c r="I392" i="1" s="1"/>
  <c r="E394" i="1"/>
  <c r="F394" i="1" s="1"/>
  <c r="G394" i="1" s="1"/>
  <c r="I394" i="1" s="1"/>
  <c r="E396" i="1"/>
  <c r="E398" i="1"/>
  <c r="E400" i="1"/>
  <c r="F400" i="1" s="1"/>
  <c r="G400" i="1" s="1"/>
  <c r="I400" i="1" s="1"/>
  <c r="E402" i="1"/>
  <c r="F402" i="1" s="1"/>
  <c r="G402" i="1" s="1"/>
  <c r="I402" i="1" s="1"/>
  <c r="E404" i="1"/>
  <c r="F404" i="1" s="1"/>
  <c r="G404" i="1" s="1"/>
  <c r="I404" i="1" s="1"/>
  <c r="E407" i="1"/>
  <c r="F407" i="1" s="1"/>
  <c r="G407" i="1" s="1"/>
  <c r="I407" i="1" s="1"/>
  <c r="E409" i="1"/>
  <c r="F409" i="1" s="1"/>
  <c r="G409" i="1" s="1"/>
  <c r="I409" i="1" s="1"/>
  <c r="E939" i="1"/>
  <c r="E848" i="1"/>
  <c r="E880" i="1"/>
  <c r="F880" i="1" s="1"/>
  <c r="G880" i="1" s="1"/>
  <c r="I880" i="1" s="1"/>
  <c r="E913" i="1"/>
  <c r="F913" i="1" s="1"/>
  <c r="G913" i="1" s="1"/>
  <c r="I913" i="1" s="1"/>
  <c r="E412" i="1"/>
  <c r="F412" i="1" s="1"/>
  <c r="G412" i="1" s="1"/>
  <c r="I412" i="1" s="1"/>
  <c r="E959" i="1"/>
  <c r="F959" i="1" s="1"/>
  <c r="G959" i="1" s="1"/>
  <c r="K959" i="1" s="1"/>
  <c r="E840" i="1"/>
  <c r="F840" i="1" s="1"/>
  <c r="G840" i="1" s="1"/>
  <c r="I840" i="1" s="1"/>
  <c r="E872" i="1"/>
  <c r="F872" i="1" s="1"/>
  <c r="G872" i="1" s="1"/>
  <c r="I872" i="1" s="1"/>
  <c r="E904" i="1"/>
  <c r="F904" i="1" s="1"/>
  <c r="G904" i="1" s="1"/>
  <c r="I904" i="1" s="1"/>
  <c r="E960" i="1"/>
  <c r="F960" i="1" s="1"/>
  <c r="G960" i="1" s="1"/>
  <c r="K960" i="1" s="1"/>
  <c r="E951" i="1"/>
  <c r="F951" i="1" s="1"/>
  <c r="G951" i="1" s="1"/>
  <c r="K951" i="1" s="1"/>
  <c r="E852" i="1"/>
  <c r="F852" i="1" s="1"/>
  <c r="G852" i="1" s="1"/>
  <c r="I852" i="1" s="1"/>
  <c r="G860" i="1"/>
  <c r="I860" i="1" s="1"/>
  <c r="E884" i="1"/>
  <c r="F884" i="1" s="1"/>
  <c r="G884" i="1" s="1"/>
  <c r="I884" i="1" s="1"/>
  <c r="E918" i="1"/>
  <c r="F918" i="1" s="1"/>
  <c r="G918" i="1" s="1"/>
  <c r="I918" i="1" s="1"/>
  <c r="G926" i="1"/>
  <c r="I926" i="1" s="1"/>
  <c r="E216" i="1"/>
  <c r="E222" i="1"/>
  <c r="F222" i="1" s="1"/>
  <c r="G222" i="1" s="1"/>
  <c r="I222" i="1" s="1"/>
  <c r="E226" i="1"/>
  <c r="E231" i="1"/>
  <c r="E66" i="2" s="1"/>
  <c r="E235" i="1"/>
  <c r="E242" i="1"/>
  <c r="E248" i="1"/>
  <c r="F248" i="1" s="1"/>
  <c r="G248" i="1" s="1"/>
  <c r="I248" i="1" s="1"/>
  <c r="E252" i="1"/>
  <c r="F252" i="1" s="1"/>
  <c r="G252" i="1" s="1"/>
  <c r="I252" i="1" s="1"/>
  <c r="E256" i="1"/>
  <c r="F256" i="1" s="1"/>
  <c r="G256" i="1" s="1"/>
  <c r="I256" i="1" s="1"/>
  <c r="E260" i="1"/>
  <c r="F260" i="1" s="1"/>
  <c r="G260" i="1" s="1"/>
  <c r="I260" i="1" s="1"/>
  <c r="E264" i="1"/>
  <c r="F264" i="1" s="1"/>
  <c r="G264" i="1" s="1"/>
  <c r="I264" i="1" s="1"/>
  <c r="E270" i="1"/>
  <c r="E274" i="1"/>
  <c r="F274" i="1" s="1"/>
  <c r="G274" i="1" s="1"/>
  <c r="I274" i="1" s="1"/>
  <c r="E276" i="1"/>
  <c r="F276" i="1" s="1"/>
  <c r="G276" i="1" s="1"/>
  <c r="I276" i="1" s="1"/>
  <c r="E278" i="1"/>
  <c r="E280" i="1"/>
  <c r="F280" i="1" s="1"/>
  <c r="G280" i="1" s="1"/>
  <c r="I280" i="1" s="1"/>
  <c r="E283" i="1"/>
  <c r="E285" i="1"/>
  <c r="E287" i="1"/>
  <c r="F287" i="1" s="1"/>
  <c r="G287" i="1" s="1"/>
  <c r="I287" i="1" s="1"/>
  <c r="E289" i="1"/>
  <c r="F289" i="1" s="1"/>
  <c r="G289" i="1" s="1"/>
  <c r="I289" i="1" s="1"/>
  <c r="E291" i="1"/>
  <c r="F291" i="1" s="1"/>
  <c r="G291" i="1" s="1"/>
  <c r="I291" i="1" s="1"/>
  <c r="E293" i="1"/>
  <c r="E296" i="1"/>
  <c r="F296" i="1" s="1"/>
  <c r="G296" i="1" s="1"/>
  <c r="I296" i="1" s="1"/>
  <c r="E298" i="1"/>
  <c r="F298" i="1" s="1"/>
  <c r="G298" i="1" s="1"/>
  <c r="I298" i="1" s="1"/>
  <c r="E301" i="1"/>
  <c r="E303" i="1"/>
  <c r="F303" i="1" s="1"/>
  <c r="G303" i="1" s="1"/>
  <c r="I303" i="1" s="1"/>
  <c r="E305" i="1"/>
  <c r="F305" i="1" s="1"/>
  <c r="G305" i="1" s="1"/>
  <c r="I305" i="1" s="1"/>
  <c r="E307" i="1"/>
  <c r="F307" i="1" s="1"/>
  <c r="G307" i="1" s="1"/>
  <c r="I307" i="1" s="1"/>
  <c r="E309" i="1"/>
  <c r="E311" i="1"/>
  <c r="F311" i="1" s="1"/>
  <c r="G311" i="1" s="1"/>
  <c r="I311" i="1" s="1"/>
  <c r="E313" i="1"/>
  <c r="F313" i="1" s="1"/>
  <c r="G313" i="1" s="1"/>
  <c r="I313" i="1" s="1"/>
  <c r="E316" i="1"/>
  <c r="F316" i="1" s="1"/>
  <c r="G316" i="1" s="1"/>
  <c r="I316" i="1" s="1"/>
  <c r="E320" i="1"/>
  <c r="F320" i="1" s="1"/>
  <c r="G320" i="1" s="1"/>
  <c r="I320" i="1" s="1"/>
  <c r="E324" i="1"/>
  <c r="F324" i="1" s="1"/>
  <c r="G324" i="1" s="1"/>
  <c r="I324" i="1" s="1"/>
  <c r="E328" i="1"/>
  <c r="F328" i="1" s="1"/>
  <c r="G328" i="1" s="1"/>
  <c r="I328" i="1" s="1"/>
  <c r="E331" i="1"/>
  <c r="F331" i="1" s="1"/>
  <c r="G331" i="1" s="1"/>
  <c r="I331" i="1" s="1"/>
  <c r="E333" i="1"/>
  <c r="F333" i="1" s="1"/>
  <c r="G333" i="1" s="1"/>
  <c r="I333" i="1" s="1"/>
  <c r="E338" i="1"/>
  <c r="F338" i="1" s="1"/>
  <c r="G338" i="1" s="1"/>
  <c r="I338" i="1" s="1"/>
  <c r="E340" i="1"/>
  <c r="F340" i="1" s="1"/>
  <c r="G340" i="1" s="1"/>
  <c r="I340" i="1" s="1"/>
  <c r="E342" i="1"/>
  <c r="E344" i="1"/>
  <c r="F344" i="1" s="1"/>
  <c r="G344" i="1" s="1"/>
  <c r="I344" i="1" s="1"/>
  <c r="E346" i="1"/>
  <c r="F346" i="1" s="1"/>
  <c r="G346" i="1" s="1"/>
  <c r="I346" i="1" s="1"/>
  <c r="E348" i="1"/>
  <c r="E351" i="1"/>
  <c r="F351" i="1" s="1"/>
  <c r="G351" i="1" s="1"/>
  <c r="I351" i="1" s="1"/>
  <c r="E353" i="1"/>
  <c r="F353" i="1" s="1"/>
  <c r="G353" i="1" s="1"/>
  <c r="I353" i="1" s="1"/>
  <c r="E355" i="1"/>
  <c r="F355" i="1" s="1"/>
  <c r="G355" i="1" s="1"/>
  <c r="I355" i="1" s="1"/>
  <c r="E358" i="1"/>
  <c r="E362" i="1"/>
  <c r="F362" i="1" s="1"/>
  <c r="G362" i="1" s="1"/>
  <c r="I362" i="1" s="1"/>
  <c r="E367" i="1"/>
  <c r="F367" i="1" s="1"/>
  <c r="G367" i="1" s="1"/>
  <c r="I367" i="1" s="1"/>
  <c r="E369" i="1"/>
  <c r="F369" i="1" s="1"/>
  <c r="G369" i="1" s="1"/>
  <c r="I369" i="1" s="1"/>
  <c r="E371" i="1"/>
  <c r="F371" i="1" s="1"/>
  <c r="G371" i="1" s="1"/>
  <c r="I371" i="1" s="1"/>
  <c r="E373" i="1"/>
  <c r="F373" i="1" s="1"/>
  <c r="G373" i="1" s="1"/>
  <c r="I373" i="1" s="1"/>
  <c r="E375" i="1"/>
  <c r="F375" i="1" s="1"/>
  <c r="G375" i="1" s="1"/>
  <c r="I375" i="1" s="1"/>
  <c r="E378" i="1"/>
  <c r="F378" i="1" s="1"/>
  <c r="G378" i="1" s="1"/>
  <c r="I378" i="1" s="1"/>
  <c r="E381" i="1"/>
  <c r="F381" i="1" s="1"/>
  <c r="G381" i="1" s="1"/>
  <c r="I381" i="1" s="1"/>
  <c r="E383" i="1"/>
  <c r="E385" i="1"/>
  <c r="F385" i="1" s="1"/>
  <c r="G385" i="1" s="1"/>
  <c r="I385" i="1" s="1"/>
  <c r="E387" i="1"/>
  <c r="F387" i="1" s="1"/>
  <c r="G387" i="1" s="1"/>
  <c r="I387" i="1" s="1"/>
  <c r="E389" i="1"/>
  <c r="F389" i="1" s="1"/>
  <c r="G389" i="1" s="1"/>
  <c r="I389" i="1" s="1"/>
  <c r="E391" i="1"/>
  <c r="F391" i="1" s="1"/>
  <c r="G391" i="1" s="1"/>
  <c r="I391" i="1" s="1"/>
  <c r="E393" i="1"/>
  <c r="F393" i="1" s="1"/>
  <c r="G393" i="1" s="1"/>
  <c r="I393" i="1" s="1"/>
  <c r="E395" i="1"/>
  <c r="F395" i="1" s="1"/>
  <c r="G395" i="1" s="1"/>
  <c r="I395" i="1" s="1"/>
  <c r="E397" i="1"/>
  <c r="F397" i="1" s="1"/>
  <c r="G397" i="1" s="1"/>
  <c r="I397" i="1" s="1"/>
  <c r="E399" i="1"/>
  <c r="F399" i="1" s="1"/>
  <c r="G399" i="1" s="1"/>
  <c r="I399" i="1" s="1"/>
  <c r="E401" i="1"/>
  <c r="F401" i="1" s="1"/>
  <c r="G401" i="1" s="1"/>
  <c r="I401" i="1" s="1"/>
  <c r="E403" i="1"/>
  <c r="F403" i="1" s="1"/>
  <c r="G403" i="1" s="1"/>
  <c r="I403" i="1" s="1"/>
  <c r="E405" i="1"/>
  <c r="F405" i="1" s="1"/>
  <c r="G405" i="1" s="1"/>
  <c r="I405" i="1" s="1"/>
  <c r="E408" i="1"/>
  <c r="F408" i="1" s="1"/>
  <c r="G408" i="1" s="1"/>
  <c r="I408" i="1" s="1"/>
  <c r="E410" i="1"/>
  <c r="F410" i="1" s="1"/>
  <c r="G410" i="1" s="1"/>
  <c r="I410" i="1" s="1"/>
  <c r="E832" i="1"/>
  <c r="F832" i="1" s="1"/>
  <c r="G832" i="1" s="1"/>
  <c r="E388" i="2" l="1"/>
  <c r="E378" i="2"/>
  <c r="E298" i="2"/>
  <c r="E264" i="2"/>
  <c r="E612" i="2"/>
  <c r="E406" i="2"/>
  <c r="E219" i="2"/>
  <c r="E317" i="2"/>
  <c r="E328" i="2"/>
  <c r="E191" i="2"/>
  <c r="E471" i="2"/>
  <c r="E818" i="2"/>
  <c r="E91" i="2"/>
  <c r="E613" i="2"/>
  <c r="E201" i="2"/>
  <c r="E836" i="2"/>
  <c r="E261" i="2"/>
  <c r="E430" i="2"/>
  <c r="E307" i="2"/>
  <c r="E795" i="2"/>
  <c r="E474" i="2"/>
  <c r="E831" i="2"/>
  <c r="E822" i="2"/>
  <c r="E679" i="2"/>
  <c r="E222" i="2"/>
  <c r="E408" i="2"/>
  <c r="E791" i="2"/>
  <c r="E816" i="2"/>
  <c r="E396" i="2"/>
  <c r="E486" i="2"/>
  <c r="E626" i="2"/>
  <c r="E403" i="2"/>
  <c r="E802" i="2"/>
  <c r="E383" i="2"/>
  <c r="E632" i="2"/>
  <c r="E269" i="2"/>
  <c r="E395" i="2"/>
  <c r="E356" i="2"/>
  <c r="E494" i="2"/>
  <c r="E665" i="2"/>
  <c r="E456" i="2"/>
  <c r="E347" i="2"/>
  <c r="E232" i="2"/>
  <c r="E187" i="2"/>
  <c r="E827" i="2"/>
  <c r="E484" i="2"/>
  <c r="E301" i="2"/>
  <c r="E188" i="2"/>
  <c r="E819" i="2"/>
  <c r="E192" i="2"/>
  <c r="E429" i="2"/>
  <c r="E435" i="2"/>
  <c r="E373" i="2"/>
  <c r="E293" i="2"/>
  <c r="E434" i="2"/>
  <c r="E602" i="2"/>
  <c r="E803" i="2"/>
  <c r="E229" i="2"/>
  <c r="E363" i="2"/>
  <c r="E476" i="2"/>
  <c r="E341" i="2"/>
  <c r="E204" i="2"/>
  <c r="E538" i="2"/>
  <c r="E194" i="2"/>
  <c r="E460" i="2"/>
  <c r="E245" i="2"/>
  <c r="E480" i="2"/>
  <c r="E457" i="2"/>
  <c r="F465" i="1"/>
  <c r="G465" i="1" s="1"/>
  <c r="I465" i="1" s="1"/>
  <c r="E217" i="2"/>
  <c r="F670" i="1"/>
  <c r="G670" i="1" s="1"/>
  <c r="I670" i="1" s="1"/>
  <c r="E394" i="2"/>
  <c r="E291" i="2"/>
  <c r="E821" i="2"/>
  <c r="E779" i="2"/>
  <c r="E160" i="2"/>
  <c r="E797" i="2"/>
  <c r="F774" i="1"/>
  <c r="G774" i="1" s="1"/>
  <c r="I774" i="1" s="1"/>
  <c r="E477" i="2"/>
  <c r="F109" i="1"/>
  <c r="G109" i="1" s="1"/>
  <c r="J109" i="1" s="1"/>
  <c r="E649" i="2"/>
  <c r="F690" i="1"/>
  <c r="G690" i="1" s="1"/>
  <c r="I690" i="1" s="1"/>
  <c r="E405" i="2"/>
  <c r="F140" i="1"/>
  <c r="G140" i="1" s="1"/>
  <c r="I140" i="1" s="1"/>
  <c r="E680" i="2"/>
  <c r="F35" i="1"/>
  <c r="G35" i="1" s="1"/>
  <c r="I35" i="1" s="1"/>
  <c r="E575" i="2"/>
  <c r="F607" i="1"/>
  <c r="G607" i="1" s="1"/>
  <c r="I607" i="1" s="1"/>
  <c r="E335" i="2"/>
  <c r="F75" i="1"/>
  <c r="G75" i="1" s="1"/>
  <c r="I75" i="1" s="1"/>
  <c r="E615" i="2"/>
  <c r="F631" i="1"/>
  <c r="G631" i="1" s="1"/>
  <c r="I631" i="1" s="1"/>
  <c r="E820" i="2"/>
  <c r="F118" i="1"/>
  <c r="G118" i="1" s="1"/>
  <c r="I118" i="1" s="1"/>
  <c r="E659" i="2"/>
  <c r="E658" i="2"/>
  <c r="F53" i="1"/>
  <c r="G53" i="1" s="1"/>
  <c r="I53" i="1" s="1"/>
  <c r="E593" i="2"/>
  <c r="E482" i="2"/>
  <c r="E251" i="2"/>
  <c r="E511" i="2"/>
  <c r="E346" i="2"/>
  <c r="E806" i="2"/>
  <c r="E790" i="2"/>
  <c r="E646" i="2"/>
  <c r="F143" i="1"/>
  <c r="G143" i="1" s="1"/>
  <c r="I143" i="1" s="1"/>
  <c r="E683" i="2"/>
  <c r="E496" i="2"/>
  <c r="E404" i="2"/>
  <c r="E322" i="2"/>
  <c r="E249" i="2"/>
  <c r="E676" i="2"/>
  <c r="F930" i="1"/>
  <c r="G930" i="1" s="1"/>
  <c r="K930" i="1" s="1"/>
  <c r="E915" i="2"/>
  <c r="E689" i="2"/>
  <c r="F149" i="1"/>
  <c r="G149" i="1" s="1"/>
  <c r="I149" i="1" s="1"/>
  <c r="E479" i="2"/>
  <c r="E397" i="2"/>
  <c r="E296" i="2"/>
  <c r="E792" i="2"/>
  <c r="E614" i="2"/>
  <c r="E463" i="2"/>
  <c r="E360" i="2"/>
  <c r="E198" i="2"/>
  <c r="E567" i="2"/>
  <c r="F782" i="1"/>
  <c r="G782" i="1" s="1"/>
  <c r="I782" i="1" s="1"/>
  <c r="E485" i="2"/>
  <c r="F323" i="1"/>
  <c r="U323" i="1" s="1"/>
  <c r="E126" i="2"/>
  <c r="E508" i="2"/>
  <c r="E418" i="2"/>
  <c r="E333" i="2"/>
  <c r="E281" i="2"/>
  <c r="E215" i="2"/>
  <c r="E670" i="2"/>
  <c r="E566" i="2"/>
  <c r="E196" i="2"/>
  <c r="E236" i="2"/>
  <c r="E286" i="2"/>
  <c r="E517" i="2"/>
  <c r="E234" i="2"/>
  <c r="E190" i="2"/>
  <c r="E186" i="2"/>
  <c r="F648" i="1"/>
  <c r="G648" i="1" s="1"/>
  <c r="I648" i="1" s="1"/>
  <c r="E374" i="2"/>
  <c r="F36" i="1"/>
  <c r="G36" i="1" s="1"/>
  <c r="I36" i="1" s="1"/>
  <c r="E576" i="2"/>
  <c r="F599" i="1"/>
  <c r="G599" i="1" s="1"/>
  <c r="I599" i="1" s="1"/>
  <c r="E327" i="2"/>
  <c r="F472" i="1"/>
  <c r="G472" i="1" s="1"/>
  <c r="I472" i="1" s="1"/>
  <c r="E224" i="2"/>
  <c r="E801" i="2"/>
  <c r="F359" i="1"/>
  <c r="G359" i="1" s="1"/>
  <c r="J359" i="1" s="1"/>
  <c r="E153" i="2"/>
  <c r="E127" i="2"/>
  <c r="E254" i="2"/>
  <c r="E368" i="2"/>
  <c r="F30" i="1"/>
  <c r="G30" i="1" s="1"/>
  <c r="I30" i="1" s="1"/>
  <c r="E570" i="2"/>
  <c r="F666" i="1"/>
  <c r="G666" i="1" s="1"/>
  <c r="I666" i="1" s="1"/>
  <c r="E390" i="2"/>
  <c r="F591" i="1"/>
  <c r="G591" i="1" s="1"/>
  <c r="I591" i="1" s="1"/>
  <c r="E817" i="2"/>
  <c r="F529" i="1"/>
  <c r="G529" i="1" s="1"/>
  <c r="I529" i="1" s="1"/>
  <c r="E279" i="2"/>
  <c r="F108" i="1"/>
  <c r="G108" i="1" s="1"/>
  <c r="I108" i="1" s="1"/>
  <c r="E648" i="2"/>
  <c r="F65" i="1"/>
  <c r="G65" i="1" s="1"/>
  <c r="I65" i="1" s="1"/>
  <c r="E605" i="2"/>
  <c r="F424" i="1"/>
  <c r="G424" i="1" s="1"/>
  <c r="I424" i="1" s="1"/>
  <c r="E787" i="2"/>
  <c r="E377" i="2"/>
  <c r="E288" i="2"/>
  <c r="E239" i="2"/>
  <c r="E664" i="2"/>
  <c r="E491" i="2"/>
  <c r="E428" i="2"/>
  <c r="E318" i="2"/>
  <c r="E276" i="2"/>
  <c r="E785" i="2"/>
  <c r="E620" i="2"/>
  <c r="F220" i="1"/>
  <c r="G220" i="1" s="1"/>
  <c r="J220" i="1" s="1"/>
  <c r="E55" i="2"/>
  <c r="E444" i="2"/>
  <c r="E392" i="2"/>
  <c r="E313" i="2"/>
  <c r="E226" i="2"/>
  <c r="E636" i="2"/>
  <c r="E752" i="2"/>
  <c r="F335" i="1"/>
  <c r="G335" i="1" s="1"/>
  <c r="J335" i="1" s="1"/>
  <c r="F822" i="1"/>
  <c r="G822" i="1" s="1"/>
  <c r="J822" i="1" s="1"/>
  <c r="E518" i="2"/>
  <c r="E452" i="2"/>
  <c r="E381" i="2"/>
  <c r="E800" i="2"/>
  <c r="E182" i="2"/>
  <c r="E838" i="2"/>
  <c r="E391" i="2"/>
  <c r="E350" i="2"/>
  <c r="E184" i="2"/>
  <c r="E399" i="2"/>
  <c r="E316" i="2"/>
  <c r="E278" i="2"/>
  <c r="E793" i="2"/>
  <c r="E652" i="2"/>
  <c r="E478" i="2"/>
  <c r="E189" i="2"/>
  <c r="E437" i="2"/>
  <c r="E339" i="2"/>
  <c r="E214" i="2"/>
  <c r="E197" i="2"/>
  <c r="E591" i="2"/>
  <c r="E349" i="2"/>
  <c r="E183" i="2"/>
  <c r="E828" i="2"/>
  <c r="E472" i="2"/>
  <c r="F747" i="1"/>
  <c r="G747" i="1" s="1"/>
  <c r="I747" i="1" s="1"/>
  <c r="E450" i="2"/>
  <c r="F334" i="1"/>
  <c r="G334" i="1" s="1"/>
  <c r="J334" i="1" s="1"/>
  <c r="E751" i="2"/>
  <c r="E628" i="2"/>
  <c r="F46" i="1"/>
  <c r="G46" i="1" s="1"/>
  <c r="I46" i="1" s="1"/>
  <c r="E586" i="2"/>
  <c r="F121" i="1"/>
  <c r="G121" i="1" s="1"/>
  <c r="I121" i="1" s="1"/>
  <c r="E661" i="2"/>
  <c r="F67" i="1"/>
  <c r="G67" i="1" s="1"/>
  <c r="I67" i="1" s="1"/>
  <c r="E607" i="2"/>
  <c r="F755" i="1"/>
  <c r="G755" i="1" s="1"/>
  <c r="I755" i="1" s="1"/>
  <c r="E458" i="2"/>
  <c r="F785" i="1"/>
  <c r="G785" i="1" s="1"/>
  <c r="I785" i="1" s="1"/>
  <c r="E489" i="2"/>
  <c r="F580" i="1"/>
  <c r="G580" i="1" s="1"/>
  <c r="I580" i="1" s="1"/>
  <c r="E312" i="2"/>
  <c r="F103" i="1"/>
  <c r="G103" i="1" s="1"/>
  <c r="I103" i="1" s="1"/>
  <c r="E643" i="2"/>
  <c r="F59" i="1"/>
  <c r="G59" i="1" s="1"/>
  <c r="I59" i="1" s="1"/>
  <c r="E599" i="2"/>
  <c r="F95" i="1"/>
  <c r="G95" i="1" s="1"/>
  <c r="I95" i="1" s="1"/>
  <c r="E635" i="2"/>
  <c r="E520" i="2"/>
  <c r="E840" i="2"/>
  <c r="E372" i="2"/>
  <c r="E284" i="2"/>
  <c r="E233" i="2"/>
  <c r="E650" i="2"/>
  <c r="F107" i="1"/>
  <c r="G107" i="1" s="1"/>
  <c r="I107" i="1" s="1"/>
  <c r="E647" i="2"/>
  <c r="E481" i="2"/>
  <c r="E421" i="2"/>
  <c r="E314" i="2"/>
  <c r="E270" i="2"/>
  <c r="E108" i="2"/>
  <c r="E604" i="2"/>
  <c r="E834" i="2"/>
  <c r="E387" i="2"/>
  <c r="E283" i="2"/>
  <c r="E208" i="2"/>
  <c r="E623" i="2"/>
  <c r="E839" i="2"/>
  <c r="E345" i="2"/>
  <c r="E263" i="2"/>
  <c r="E726" i="2"/>
  <c r="E509" i="2"/>
  <c r="E443" i="2"/>
  <c r="E385" i="2"/>
  <c r="E305" i="2"/>
  <c r="E181" i="2"/>
  <c r="E483" i="2"/>
  <c r="E825" i="2"/>
  <c r="E311" i="2"/>
  <c r="E266" i="2"/>
  <c r="E193" i="2"/>
  <c r="E629" i="2"/>
  <c r="E431" i="2"/>
  <c r="E653" i="2"/>
  <c r="E334" i="2"/>
  <c r="E282" i="2"/>
  <c r="E688" i="2"/>
  <c r="E786" i="2"/>
  <c r="E344" i="2"/>
  <c r="E630" i="2"/>
  <c r="E355" i="2"/>
  <c r="E467" i="2"/>
  <c r="E757" i="2"/>
  <c r="E497" i="2"/>
  <c r="F39" i="1"/>
  <c r="G39" i="1" s="1"/>
  <c r="I39" i="1" s="1"/>
  <c r="E579" i="2"/>
  <c r="F698" i="1"/>
  <c r="G698" i="1" s="1"/>
  <c r="I698" i="1" s="1"/>
  <c r="E413" i="2"/>
  <c r="F460" i="1"/>
  <c r="G460" i="1" s="1"/>
  <c r="I460" i="1" s="1"/>
  <c r="E211" i="2"/>
  <c r="F131" i="1"/>
  <c r="G131" i="1" s="1"/>
  <c r="I131" i="1" s="1"/>
  <c r="E671" i="2"/>
  <c r="F61" i="1"/>
  <c r="G61" i="1" s="1"/>
  <c r="I61" i="1" s="1"/>
  <c r="E601" i="2"/>
  <c r="F87" i="1"/>
  <c r="G87" i="1" s="1"/>
  <c r="I87" i="1" s="1"/>
  <c r="E627" i="2"/>
  <c r="F640" i="1"/>
  <c r="G640" i="1" s="1"/>
  <c r="I640" i="1" s="1"/>
  <c r="E366" i="2"/>
  <c r="F571" i="1"/>
  <c r="G571" i="1" s="1"/>
  <c r="I571" i="1" s="1"/>
  <c r="E306" i="2"/>
  <c r="F803" i="1"/>
  <c r="G803" i="1" s="1"/>
  <c r="I803" i="1" s="1"/>
  <c r="E841" i="2"/>
  <c r="F730" i="1"/>
  <c r="G730" i="1" s="1"/>
  <c r="I730" i="1" s="1"/>
  <c r="E441" i="2"/>
  <c r="F541" i="1"/>
  <c r="G541" i="1" s="1"/>
  <c r="I541" i="1" s="1"/>
  <c r="E808" i="2"/>
  <c r="E512" i="2"/>
  <c r="E425" i="2"/>
  <c r="E807" i="2"/>
  <c r="E228" i="2"/>
  <c r="E637" i="2"/>
  <c r="E475" i="2"/>
  <c r="E402" i="2"/>
  <c r="E813" i="2"/>
  <c r="E256" i="2"/>
  <c r="E594" i="2"/>
  <c r="F711" i="1"/>
  <c r="G711" i="1" s="1"/>
  <c r="I711" i="1" s="1"/>
  <c r="E424" i="2"/>
  <c r="E887" i="2"/>
  <c r="E439" i="2"/>
  <c r="E376" i="2"/>
  <c r="E805" i="2"/>
  <c r="E199" i="2"/>
  <c r="E619" i="2"/>
  <c r="E891" i="2"/>
  <c r="E420" i="2"/>
  <c r="E330" i="2"/>
  <c r="E243" i="2"/>
  <c r="E675" i="2"/>
  <c r="E504" i="2"/>
  <c r="E438" i="2"/>
  <c r="E380" i="2"/>
  <c r="E268" i="2"/>
  <c r="E96" i="2"/>
  <c r="F133" i="1"/>
  <c r="G133" i="1" s="1"/>
  <c r="I133" i="1" s="1"/>
  <c r="E673" i="2"/>
  <c r="E462" i="2"/>
  <c r="E384" i="2"/>
  <c r="E308" i="2"/>
  <c r="E262" i="2"/>
  <c r="E180" i="2"/>
  <c r="E596" i="2"/>
  <c r="E427" i="2"/>
  <c r="E588" i="2"/>
  <c r="E129" i="2"/>
  <c r="E267" i="2"/>
  <c r="E678" i="2"/>
  <c r="E294" i="2"/>
  <c r="E597" i="2"/>
  <c r="E660" i="2"/>
  <c r="E422" i="2"/>
  <c r="F800" i="1"/>
  <c r="G800" i="1" s="1"/>
  <c r="I800" i="1" s="1"/>
  <c r="E498" i="2"/>
  <c r="F469" i="1"/>
  <c r="G469" i="1" s="1"/>
  <c r="I469" i="1" s="1"/>
  <c r="E221" i="2"/>
  <c r="F70" i="1"/>
  <c r="G70" i="1" s="1"/>
  <c r="I70" i="1" s="1"/>
  <c r="E610" i="2"/>
  <c r="F238" i="1"/>
  <c r="G238" i="1" s="1"/>
  <c r="I238" i="1" s="1"/>
  <c r="E717" i="2"/>
  <c r="E527" i="2"/>
  <c r="E454" i="2"/>
  <c r="F127" i="1"/>
  <c r="G127" i="1" s="1"/>
  <c r="I127" i="1" s="1"/>
  <c r="E667" i="2"/>
  <c r="F763" i="1"/>
  <c r="G763" i="1" s="1"/>
  <c r="I763" i="1" s="1"/>
  <c r="E466" i="2"/>
  <c r="F116" i="1"/>
  <c r="G116" i="1" s="1"/>
  <c r="I116" i="1" s="1"/>
  <c r="E656" i="2"/>
  <c r="F743" i="1"/>
  <c r="G743" i="1" s="1"/>
  <c r="I743" i="1" s="1"/>
  <c r="E447" i="2"/>
  <c r="F76" i="1"/>
  <c r="G76" i="1" s="1"/>
  <c r="I76" i="1" s="1"/>
  <c r="E616" i="2"/>
  <c r="F565" i="1"/>
  <c r="G565" i="1" s="1"/>
  <c r="I565" i="1" s="1"/>
  <c r="E303" i="2"/>
  <c r="F71" i="1"/>
  <c r="G71" i="1" s="1"/>
  <c r="I71" i="1" s="1"/>
  <c r="E611" i="2"/>
  <c r="F91" i="1"/>
  <c r="G91" i="1" s="1"/>
  <c r="I91" i="1" s="1"/>
  <c r="E631" i="2"/>
  <c r="F49" i="1"/>
  <c r="G49" i="1" s="1"/>
  <c r="I49" i="1" s="1"/>
  <c r="E589" i="2"/>
  <c r="E501" i="2"/>
  <c r="E416" i="2"/>
  <c r="E342" i="2"/>
  <c r="E223" i="2"/>
  <c r="E565" i="2"/>
  <c r="E470" i="2"/>
  <c r="E823" i="2"/>
  <c r="E297" i="2"/>
  <c r="E250" i="2"/>
  <c r="E686" i="2"/>
  <c r="E590" i="2"/>
  <c r="E856" i="2"/>
  <c r="E830" i="2"/>
  <c r="E357" i="2"/>
  <c r="E789" i="2"/>
  <c r="E603" i="2"/>
  <c r="F28" i="1"/>
  <c r="G28" i="1" s="1"/>
  <c r="I28" i="1" s="1"/>
  <c r="E568" i="2"/>
  <c r="F317" i="1"/>
  <c r="G317" i="1" s="1"/>
  <c r="J317" i="1" s="1"/>
  <c r="E122" i="2"/>
  <c r="E859" i="2"/>
  <c r="E409" i="2"/>
  <c r="E325" i="2"/>
  <c r="E237" i="2"/>
  <c r="E654" i="2"/>
  <c r="E500" i="2"/>
  <c r="E432" i="2"/>
  <c r="E375" i="2"/>
  <c r="E798" i="2"/>
  <c r="E639" i="2"/>
  <c r="F151" i="1"/>
  <c r="G151" i="1" s="1"/>
  <c r="I151" i="1" s="1"/>
  <c r="E691" i="2"/>
  <c r="E445" i="2"/>
  <c r="E359" i="2"/>
  <c r="E300" i="2"/>
  <c r="E258" i="2"/>
  <c r="E587" i="2"/>
  <c r="E329" i="2"/>
  <c r="E577" i="2"/>
  <c r="E684" i="2"/>
  <c r="E796" i="2"/>
  <c r="E651" i="2"/>
  <c r="E290" i="2"/>
  <c r="E634" i="2"/>
  <c r="E364" i="2"/>
  <c r="E168" i="2"/>
  <c r="F458" i="1"/>
  <c r="G458" i="1" s="1"/>
  <c r="I458" i="1" s="1"/>
  <c r="E209" i="2"/>
  <c r="E746" i="2"/>
  <c r="F413" i="1"/>
  <c r="G413" i="1" s="1"/>
  <c r="I413" i="1" s="1"/>
  <c r="E178" i="2"/>
  <c r="F52" i="1"/>
  <c r="G52" i="1" s="1"/>
  <c r="I52" i="1" s="1"/>
  <c r="E592" i="2"/>
  <c r="E461" i="2"/>
  <c r="F117" i="1"/>
  <c r="G117" i="1" s="1"/>
  <c r="I117" i="1" s="1"/>
  <c r="E657" i="2"/>
  <c r="F756" i="1"/>
  <c r="G756" i="1" s="1"/>
  <c r="I756" i="1" s="1"/>
  <c r="E459" i="2"/>
  <c r="F93" i="1"/>
  <c r="G93" i="1" s="1"/>
  <c r="I93" i="1" s="1"/>
  <c r="E633" i="2"/>
  <c r="F44" i="1"/>
  <c r="G44" i="1" s="1"/>
  <c r="I44" i="1" s="1"/>
  <c r="E584" i="2"/>
  <c r="F55" i="1"/>
  <c r="G55" i="1" s="1"/>
  <c r="I55" i="1" s="1"/>
  <c r="E595" i="2"/>
  <c r="F134" i="1"/>
  <c r="G134" i="1" s="1"/>
  <c r="I134" i="1" s="1"/>
  <c r="E674" i="2"/>
  <c r="F645" i="1"/>
  <c r="G645" i="1" s="1"/>
  <c r="I645" i="1" s="1"/>
  <c r="E371" i="2"/>
  <c r="F69" i="1"/>
  <c r="G69" i="1" s="1"/>
  <c r="I69" i="1" s="1"/>
  <c r="E609" i="2"/>
  <c r="E492" i="2"/>
  <c r="E411" i="2"/>
  <c r="E323" i="2"/>
  <c r="E271" i="2"/>
  <c r="F237" i="1"/>
  <c r="G237" i="1" s="1"/>
  <c r="I237" i="1" s="1"/>
  <c r="E716" i="2"/>
  <c r="E911" i="2"/>
  <c r="E453" i="2"/>
  <c r="E367" i="2"/>
  <c r="E292" i="2"/>
  <c r="E677" i="2"/>
  <c r="E582" i="2"/>
  <c r="F22" i="1"/>
  <c r="G22" i="1" s="1"/>
  <c r="I22" i="1" s="1"/>
  <c r="E562" i="2"/>
  <c r="E519" i="2"/>
  <c r="E415" i="2"/>
  <c r="E336" i="2"/>
  <c r="E259" i="2"/>
  <c r="E179" i="2"/>
  <c r="E572" i="2"/>
  <c r="E510" i="2"/>
  <c r="E829" i="2"/>
  <c r="E231" i="2"/>
  <c r="E640" i="2"/>
  <c r="E495" i="2"/>
  <c r="E423" i="2"/>
  <c r="E370" i="2"/>
  <c r="E242" i="2"/>
  <c r="E622" i="2"/>
  <c r="E442" i="2"/>
  <c r="E354" i="2"/>
  <c r="E811" i="2"/>
  <c r="E246" i="2"/>
  <c r="E578" i="2"/>
  <c r="E216" i="2"/>
  <c r="E253" i="2"/>
  <c r="E446" i="2"/>
  <c r="E407" i="2"/>
  <c r="E252" i="2"/>
  <c r="E321" i="2"/>
  <c r="E324" i="2"/>
  <c r="F211" i="1"/>
  <c r="G211" i="1" s="1"/>
  <c r="J211" i="1" s="1"/>
  <c r="E714" i="2"/>
  <c r="F132" i="1"/>
  <c r="G132" i="1" s="1"/>
  <c r="I132" i="1" s="1"/>
  <c r="E672" i="2"/>
  <c r="F31" i="1"/>
  <c r="G31" i="1" s="1"/>
  <c r="I31" i="1" s="1"/>
  <c r="E571" i="2"/>
  <c r="E101" i="2"/>
  <c r="E804" i="2"/>
  <c r="E353" i="2"/>
  <c r="F423" i="1"/>
  <c r="G423" i="1" s="1"/>
  <c r="I423" i="1" s="1"/>
  <c r="E185" i="2"/>
  <c r="F679" i="1"/>
  <c r="G679" i="1" s="1"/>
  <c r="I679" i="1" s="1"/>
  <c r="E826" i="2"/>
  <c r="F623" i="1"/>
  <c r="G623" i="1" s="1"/>
  <c r="I623" i="1" s="1"/>
  <c r="E351" i="2"/>
  <c r="F45" i="1"/>
  <c r="G45" i="1" s="1"/>
  <c r="I45" i="1" s="1"/>
  <c r="E585" i="2"/>
  <c r="F722" i="1"/>
  <c r="G722" i="1" s="1"/>
  <c r="I722" i="1" s="1"/>
  <c r="E433" i="2"/>
  <c r="F105" i="1"/>
  <c r="G105" i="1" s="1"/>
  <c r="I105" i="1" s="1"/>
  <c r="E645" i="2"/>
  <c r="F636" i="1"/>
  <c r="G636" i="1" s="1"/>
  <c r="I636" i="1" s="1"/>
  <c r="E362" i="2"/>
  <c r="F60" i="1"/>
  <c r="G60" i="1" s="1"/>
  <c r="I60" i="1" s="1"/>
  <c r="E600" i="2"/>
  <c r="F806" i="1"/>
  <c r="G806" i="1" s="1"/>
  <c r="I806" i="1" s="1"/>
  <c r="E503" i="2"/>
  <c r="F615" i="1"/>
  <c r="G615" i="1" s="1"/>
  <c r="I615" i="1" s="1"/>
  <c r="E343" i="2"/>
  <c r="F550" i="1"/>
  <c r="G550" i="1" s="1"/>
  <c r="I550" i="1" s="1"/>
  <c r="E289" i="2"/>
  <c r="F43" i="1"/>
  <c r="G43" i="1" s="1"/>
  <c r="I43" i="1" s="1"/>
  <c r="E583" i="2"/>
  <c r="F682" i="1"/>
  <c r="G682" i="1" s="1"/>
  <c r="I682" i="1" s="1"/>
  <c r="E400" i="2"/>
  <c r="F473" i="1"/>
  <c r="G473" i="1" s="1"/>
  <c r="I473" i="1" s="1"/>
  <c r="E225" i="2"/>
  <c r="F129" i="1"/>
  <c r="G129" i="1" s="1"/>
  <c r="I129" i="1" s="1"/>
  <c r="E669" i="2"/>
  <c r="F81" i="1"/>
  <c r="G81" i="1" s="1"/>
  <c r="I81" i="1" s="1"/>
  <c r="E621" i="2"/>
  <c r="F29" i="1"/>
  <c r="G29" i="1" s="1"/>
  <c r="I29" i="1" s="1"/>
  <c r="E569" i="2"/>
  <c r="E487" i="2"/>
  <c r="E304" i="2"/>
  <c r="E260" i="2"/>
  <c r="E200" i="2"/>
  <c r="F612" i="1"/>
  <c r="G612" i="1" s="1"/>
  <c r="I612" i="1" s="1"/>
  <c r="E340" i="2"/>
  <c r="E516" i="2"/>
  <c r="E448" i="2"/>
  <c r="E352" i="2"/>
  <c r="E287" i="2"/>
  <c r="E218" i="2"/>
  <c r="E655" i="2"/>
  <c r="E564" i="2"/>
  <c r="F68" i="1"/>
  <c r="G68" i="1" s="1"/>
  <c r="I68" i="1" s="1"/>
  <c r="E608" i="2"/>
  <c r="E515" i="2"/>
  <c r="E410" i="2"/>
  <c r="E326" i="2"/>
  <c r="E255" i="2"/>
  <c r="E762" i="2"/>
  <c r="E563" i="2"/>
  <c r="F406" i="1"/>
  <c r="G406" i="1" s="1"/>
  <c r="J406" i="1" s="1"/>
  <c r="E174" i="2"/>
  <c r="E490" i="2"/>
  <c r="E401" i="2"/>
  <c r="E302" i="2"/>
  <c r="E207" i="2"/>
  <c r="E618" i="2"/>
  <c r="E468" i="2"/>
  <c r="E414" i="2"/>
  <c r="E365" i="2"/>
  <c r="E230" i="2"/>
  <c r="E606" i="2"/>
  <c r="F734" i="1"/>
  <c r="G734" i="1" s="1"/>
  <c r="I734" i="1" s="1"/>
  <c r="E835" i="2"/>
  <c r="E513" i="2"/>
  <c r="E436" i="2"/>
  <c r="E338" i="2"/>
  <c r="E285" i="2"/>
  <c r="E235" i="2"/>
  <c r="E574" i="2"/>
  <c r="E203" i="2"/>
  <c r="E247" i="2"/>
  <c r="E837" i="2"/>
  <c r="E794" i="2"/>
  <c r="E240" i="2"/>
  <c r="E205" i="2"/>
  <c r="E210" i="2"/>
  <c r="E644" i="2"/>
  <c r="E875" i="2"/>
  <c r="E175" i="2"/>
  <c r="E135" i="2"/>
  <c r="E781" i="2"/>
  <c r="E121" i="2"/>
  <c r="E782" i="2"/>
  <c r="E131" i="2"/>
  <c r="E113" i="2"/>
  <c r="E739" i="2"/>
  <c r="E736" i="2"/>
  <c r="E172" i="2"/>
  <c r="E114" i="2"/>
  <c r="E110" i="2"/>
  <c r="E95" i="2"/>
  <c r="E724" i="2"/>
  <c r="E141" i="2"/>
  <c r="E754" i="2"/>
  <c r="E720" i="2"/>
  <c r="E54" i="2"/>
  <c r="E163" i="2"/>
  <c r="E904" i="2"/>
  <c r="E173" i="2"/>
  <c r="E738" i="2"/>
  <c r="E742" i="2"/>
  <c r="E146" i="2"/>
  <c r="I832" i="1"/>
  <c r="E119" i="2"/>
  <c r="E134" i="2"/>
  <c r="E731" i="2"/>
  <c r="E759" i="2"/>
  <c r="E770" i="2"/>
  <c r="E149" i="2"/>
  <c r="F293" i="1"/>
  <c r="G293" i="1" s="1"/>
  <c r="I293" i="1" s="1"/>
  <c r="E104" i="2"/>
  <c r="F242" i="1"/>
  <c r="G242" i="1" s="1"/>
  <c r="I242" i="1" s="1"/>
  <c r="E74" i="2"/>
  <c r="F374" i="1"/>
  <c r="G374" i="1" s="1"/>
  <c r="I374" i="1" s="1"/>
  <c r="E761" i="2"/>
  <c r="F272" i="1"/>
  <c r="G272" i="1" s="1"/>
  <c r="I272" i="1" s="1"/>
  <c r="E94" i="2"/>
  <c r="F868" i="1"/>
  <c r="G868" i="1" s="1"/>
  <c r="I868" i="1" s="1"/>
  <c r="E863" i="2"/>
  <c r="E871" i="2"/>
  <c r="E879" i="2"/>
  <c r="E103" i="2"/>
  <c r="E737" i="2"/>
  <c r="E775" i="2"/>
  <c r="E90" i="2"/>
  <c r="E741" i="2"/>
  <c r="E85" i="2"/>
  <c r="E117" i="2"/>
  <c r="E112" i="2"/>
  <c r="E177" i="2"/>
  <c r="E142" i="2"/>
  <c r="E107" i="2"/>
  <c r="E102" i="2"/>
  <c r="E109" i="2"/>
  <c r="F342" i="1"/>
  <c r="G342" i="1" s="1"/>
  <c r="I342" i="1" s="1"/>
  <c r="E137" i="2"/>
  <c r="F396" i="1"/>
  <c r="G396" i="1" s="1"/>
  <c r="I396" i="1" s="1"/>
  <c r="E774" i="2"/>
  <c r="F309" i="1"/>
  <c r="G309" i="1" s="1"/>
  <c r="I309" i="1" s="1"/>
  <c r="E115" i="2"/>
  <c r="F235" i="1"/>
  <c r="G235" i="1" s="1"/>
  <c r="I235" i="1" s="1"/>
  <c r="E70" i="2"/>
  <c r="F390" i="1"/>
  <c r="G390" i="1" s="1"/>
  <c r="I390" i="1" s="1"/>
  <c r="E769" i="2"/>
  <c r="F350" i="1"/>
  <c r="G350" i="1" s="1"/>
  <c r="I350" i="1" s="1"/>
  <c r="E145" i="2"/>
  <c r="E883" i="2"/>
  <c r="E64" i="2"/>
  <c r="E83" i="2"/>
  <c r="E730" i="2"/>
  <c r="E79" i="2"/>
  <c r="E783" i="2"/>
  <c r="F294" i="1"/>
  <c r="G294" i="1" s="1"/>
  <c r="I294" i="1" s="1"/>
  <c r="E740" i="2"/>
  <c r="E735" i="2"/>
  <c r="F278" i="1"/>
  <c r="G278" i="1" s="1"/>
  <c r="I278" i="1" s="1"/>
  <c r="E734" i="2"/>
  <c r="F270" i="1"/>
  <c r="G270" i="1" s="1"/>
  <c r="I270" i="1" s="1"/>
  <c r="E727" i="2"/>
  <c r="F231" i="1"/>
  <c r="G231" i="1" s="1"/>
  <c r="I231" i="1" s="1"/>
  <c r="E67" i="2"/>
  <c r="F388" i="1"/>
  <c r="G388" i="1" s="1"/>
  <c r="I388" i="1" s="1"/>
  <c r="E169" i="2"/>
  <c r="F325" i="1"/>
  <c r="G325" i="1" s="1"/>
  <c r="I325" i="1" s="1"/>
  <c r="E748" i="2"/>
  <c r="F224" i="1"/>
  <c r="G224" i="1" s="1"/>
  <c r="I224" i="1" s="1"/>
  <c r="E58" i="2"/>
  <c r="F836" i="1"/>
  <c r="G836" i="1" s="1"/>
  <c r="E523" i="2"/>
  <c r="E551" i="2"/>
  <c r="E530" i="2"/>
  <c r="E780" i="2"/>
  <c r="E147" i="2"/>
  <c r="E161" i="2"/>
  <c r="E778" i="2"/>
  <c r="E771" i="2"/>
  <c r="E171" i="2"/>
  <c r="E772" i="2"/>
  <c r="E99" i="2"/>
  <c r="E725" i="2"/>
  <c r="E755" i="2"/>
  <c r="E87" i="2"/>
  <c r="E68" i="2"/>
  <c r="E777" i="2"/>
  <c r="F900" i="1"/>
  <c r="G900" i="1" s="1"/>
  <c r="I900" i="1" s="1"/>
  <c r="E895" i="2"/>
  <c r="F358" i="1"/>
  <c r="G358" i="1" s="1"/>
  <c r="I358" i="1" s="1"/>
  <c r="E152" i="2"/>
  <c r="F939" i="1"/>
  <c r="G939" i="1" s="1"/>
  <c r="I939" i="1" s="1"/>
  <c r="E922" i="2"/>
  <c r="F348" i="1"/>
  <c r="G348" i="1" s="1"/>
  <c r="I348" i="1" s="1"/>
  <c r="E143" i="2"/>
  <c r="F226" i="1"/>
  <c r="G226" i="1" s="1"/>
  <c r="I226" i="1" s="1"/>
  <c r="E60" i="2"/>
  <c r="E61" i="2"/>
  <c r="F856" i="1"/>
  <c r="G856" i="1" s="1"/>
  <c r="I856" i="1" s="1"/>
  <c r="E855" i="2"/>
  <c r="F935" i="1"/>
  <c r="G935" i="1" s="1"/>
  <c r="K935" i="1" s="1"/>
  <c r="E920" i="2"/>
  <c r="E897" i="2"/>
  <c r="E77" i="2"/>
  <c r="E768" i="2"/>
  <c r="E136" i="2"/>
  <c r="E139" i="2"/>
  <c r="E170" i="2"/>
  <c r="E766" i="2"/>
  <c r="E166" i="2"/>
  <c r="E767" i="2"/>
  <c r="E56" i="2"/>
  <c r="E123" i="2"/>
  <c r="E81" i="2"/>
  <c r="E744" i="2"/>
  <c r="E722" i="2"/>
  <c r="F383" i="1"/>
  <c r="G383" i="1" s="1"/>
  <c r="I383" i="1" s="1"/>
  <c r="E165" i="2"/>
  <c r="F239" i="1"/>
  <c r="G239" i="1" s="1"/>
  <c r="I239" i="1" s="1"/>
  <c r="E72" i="2"/>
  <c r="F285" i="1"/>
  <c r="G285" i="1" s="1"/>
  <c r="I285" i="1" s="1"/>
  <c r="E98" i="2"/>
  <c r="F366" i="1"/>
  <c r="G366" i="1" s="1"/>
  <c r="I366" i="1" s="1"/>
  <c r="E159" i="2"/>
  <c r="F343" i="1"/>
  <c r="G343" i="1" s="1"/>
  <c r="I343" i="1" s="1"/>
  <c r="E138" i="2"/>
  <c r="F934" i="1"/>
  <c r="G934" i="1" s="1"/>
  <c r="J934" i="1" s="1"/>
  <c r="E919" i="2"/>
  <c r="E867" i="2"/>
  <c r="E773" i="2"/>
  <c r="E154" i="2"/>
  <c r="E100" i="2"/>
  <c r="E750" i="2"/>
  <c r="E133" i="2"/>
  <c r="E150" i="2"/>
  <c r="E118" i="2"/>
  <c r="E764" i="2"/>
  <c r="E760" i="2"/>
  <c r="E763" i="2"/>
  <c r="E167" i="2"/>
  <c r="E132" i="2"/>
  <c r="E111" i="2"/>
  <c r="F277" i="1"/>
  <c r="G277" i="1" s="1"/>
  <c r="I277" i="1" s="1"/>
  <c r="E733" i="2"/>
  <c r="F301" i="1"/>
  <c r="G301" i="1" s="1"/>
  <c r="I301" i="1" s="1"/>
  <c r="E743" i="2"/>
  <c r="F283" i="1"/>
  <c r="G283" i="1" s="1"/>
  <c r="I283" i="1" s="1"/>
  <c r="E97" i="2"/>
  <c r="F216" i="1"/>
  <c r="G216" i="1" s="1"/>
  <c r="I216" i="1" s="1"/>
  <c r="E52" i="2"/>
  <c r="F848" i="1"/>
  <c r="G848" i="1" s="1"/>
  <c r="I848" i="1" s="1"/>
  <c r="E534" i="2"/>
  <c r="F398" i="1"/>
  <c r="G398" i="1" s="1"/>
  <c r="I398" i="1" s="1"/>
  <c r="E776" i="2"/>
  <c r="F908" i="1"/>
  <c r="G908" i="1" s="1"/>
  <c r="J908" i="1" s="1"/>
  <c r="E901" i="2"/>
  <c r="E548" i="2"/>
  <c r="E758" i="2"/>
  <c r="E148" i="2"/>
  <c r="E732" i="2"/>
  <c r="E125" i="2"/>
  <c r="E749" i="2"/>
  <c r="E745" i="2"/>
  <c r="E106" i="2"/>
  <c r="E162" i="2"/>
  <c r="E156" i="2"/>
  <c r="E116" i="2"/>
  <c r="E176" i="2"/>
  <c r="E140" i="2"/>
  <c r="E765" i="2"/>
  <c r="C11" i="1"/>
  <c r="C12" i="1"/>
  <c r="O969" i="1" l="1"/>
  <c r="O968" i="1"/>
  <c r="O964" i="1"/>
  <c r="O965" i="1"/>
  <c r="O967" i="1"/>
  <c r="C16" i="1"/>
  <c r="D18" i="1" s="1"/>
  <c r="O855" i="1"/>
  <c r="O245" i="1"/>
  <c r="O712" i="1"/>
  <c r="O526" i="1"/>
  <c r="O399" i="1"/>
  <c r="O885" i="1"/>
  <c r="O91" i="1"/>
  <c r="O593" i="1"/>
  <c r="O478" i="1"/>
  <c r="O583" i="1"/>
  <c r="O945" i="1"/>
  <c r="O750" i="1"/>
  <c r="O219" i="1"/>
  <c r="O397" i="1"/>
  <c r="O325" i="1"/>
  <c r="O549" i="1"/>
  <c r="O250" i="1"/>
  <c r="O439" i="1"/>
  <c r="O209" i="1"/>
  <c r="O82" i="1"/>
  <c r="O934" i="1"/>
  <c r="O870" i="1"/>
  <c r="O735" i="1"/>
  <c r="O772" i="1"/>
  <c r="O396" i="1"/>
  <c r="O729" i="1"/>
  <c r="O404" i="1"/>
  <c r="O363" i="1"/>
  <c r="O511" i="1"/>
  <c r="O277" i="1"/>
  <c r="O145" i="1"/>
  <c r="O195" i="1"/>
  <c r="O99" i="1"/>
  <c r="O699" i="1"/>
  <c r="O887" i="1"/>
  <c r="O333" i="1"/>
  <c r="O64" i="1"/>
  <c r="O740" i="1"/>
  <c r="O852" i="1"/>
  <c r="O901" i="1"/>
  <c r="O867" i="1"/>
  <c r="O186" i="1"/>
  <c r="O124" i="1"/>
  <c r="O762" i="1"/>
  <c r="O434" i="1"/>
  <c r="O658" i="1"/>
  <c r="O444" i="1"/>
  <c r="O557" i="1"/>
  <c r="O395" i="1"/>
  <c r="O126" i="1"/>
  <c r="O94" i="1"/>
  <c r="O680" i="1"/>
  <c r="O356" i="1"/>
  <c r="O339" i="1"/>
  <c r="O312" i="1"/>
  <c r="O304" i="1"/>
  <c r="O58" i="1"/>
  <c r="O941" i="1"/>
  <c r="O570" i="1"/>
  <c r="O758" i="1"/>
  <c r="O629" i="1"/>
  <c r="O783" i="1"/>
  <c r="O515" i="1"/>
  <c r="O816" i="1"/>
  <c r="O534" i="1"/>
  <c r="O508" i="1"/>
  <c r="O567" i="1"/>
  <c r="O955" i="1"/>
  <c r="O683" i="1"/>
  <c r="O494" i="1"/>
  <c r="O142" i="1"/>
  <c r="O656" i="1"/>
  <c r="O608" i="1"/>
  <c r="O797" i="1"/>
  <c r="O73" i="1"/>
  <c r="O308" i="1"/>
  <c r="O271" i="1"/>
  <c r="O690" i="1"/>
  <c r="O558" i="1"/>
  <c r="O777" i="1"/>
  <c r="O295" i="1"/>
  <c r="O597" i="1"/>
  <c r="O736" i="1"/>
  <c r="O847" i="1"/>
  <c r="O501" i="1"/>
  <c r="O134" i="1"/>
  <c r="O344" i="1"/>
  <c r="O249" i="1"/>
  <c r="O187" i="1"/>
  <c r="O141" i="1"/>
  <c r="O33" i="1"/>
  <c r="O291" i="1"/>
  <c r="O595" i="1"/>
  <c r="O875" i="1"/>
  <c r="O472" i="1"/>
  <c r="O467" i="1"/>
  <c r="O555" i="1"/>
  <c r="O581" i="1"/>
  <c r="O424" i="1"/>
  <c r="O152" i="1"/>
  <c r="O441" i="1"/>
  <c r="O874" i="1"/>
  <c r="O921" i="1"/>
  <c r="O200" i="1"/>
  <c r="O865" i="1"/>
  <c r="O790" i="1"/>
  <c r="O273" i="1"/>
  <c r="O725" i="1"/>
  <c r="O553" i="1"/>
  <c r="O445" i="1"/>
  <c r="O529" i="1"/>
  <c r="O686" i="1"/>
  <c r="O370" i="1"/>
  <c r="O599" i="1"/>
  <c r="O603" i="1"/>
  <c r="O707" i="1"/>
  <c r="O881" i="1"/>
  <c r="O454" i="1"/>
  <c r="O942" i="1"/>
  <c r="O383" i="1"/>
  <c r="O531" i="1"/>
  <c r="O368" i="1"/>
  <c r="O353" i="1"/>
  <c r="O233" i="1"/>
  <c r="O47" i="1"/>
  <c r="O664" i="1"/>
  <c r="O868" i="1"/>
  <c r="O211" i="1"/>
  <c r="O88" i="1"/>
  <c r="O782" i="1"/>
  <c r="O165" i="1"/>
  <c r="O61" i="1"/>
  <c r="O194" i="1"/>
  <c r="O492" i="1"/>
  <c r="O916" i="1"/>
  <c r="O252" i="1"/>
  <c r="O167" i="1"/>
  <c r="O298" i="1"/>
  <c r="O243" i="1"/>
  <c r="O43" i="1"/>
  <c r="O533" i="1"/>
  <c r="O822" i="1"/>
  <c r="O100" i="1"/>
  <c r="O858" i="1"/>
  <c r="O301" i="1"/>
  <c r="O106" i="1"/>
  <c r="O697" i="1"/>
  <c r="O580" i="1"/>
  <c r="O859" i="1"/>
  <c r="O125" i="1"/>
  <c r="O579" i="1"/>
  <c r="O766" i="1"/>
  <c r="O728" i="1"/>
  <c r="O267" i="1"/>
  <c r="O230" i="1"/>
  <c r="O347" i="1"/>
  <c r="O512" i="1"/>
  <c r="O602" i="1"/>
  <c r="O833" i="1"/>
  <c r="O409" i="1"/>
  <c r="O127" i="1"/>
  <c r="O32" i="1"/>
  <c r="O754" i="1"/>
  <c r="O507" i="1"/>
  <c r="O232" i="1"/>
  <c r="O163" i="1"/>
  <c r="O39" i="1"/>
  <c r="O842" i="1"/>
  <c r="O178" i="1"/>
  <c r="O819" i="1"/>
  <c r="O147" i="1"/>
  <c r="O67" i="1"/>
  <c r="O604" i="1"/>
  <c r="O838" i="1"/>
  <c r="O744" i="1"/>
  <c r="O705" i="1"/>
  <c r="O764" i="1"/>
  <c r="O612" i="1"/>
  <c r="O107" i="1"/>
  <c r="O452" i="1"/>
  <c r="O939" i="1"/>
  <c r="O378" i="1"/>
  <c r="O584" i="1"/>
  <c r="O605" i="1"/>
  <c r="O624" i="1"/>
  <c r="O451" i="1"/>
  <c r="O280" i="1"/>
  <c r="O376" i="1"/>
  <c r="O222" i="1"/>
  <c r="O966" i="1"/>
  <c r="O723" i="1"/>
  <c r="O737" i="1"/>
  <c r="O578" i="1"/>
  <c r="O954" i="1"/>
  <c r="O449" i="1"/>
  <c r="O861" i="1"/>
  <c r="O495" i="1"/>
  <c r="O491" i="1"/>
  <c r="O42" i="1"/>
  <c r="O698" i="1"/>
  <c r="O805" i="1"/>
  <c r="O733" i="1"/>
  <c r="O407" i="1"/>
  <c r="O496" i="1"/>
  <c r="O391" i="1"/>
  <c r="O572" i="1"/>
  <c r="O493" i="1"/>
  <c r="O119" i="1"/>
  <c r="O517" i="1"/>
  <c r="O673" i="1"/>
  <c r="O433" i="1"/>
  <c r="O653" i="1"/>
  <c r="O622" i="1"/>
  <c r="O894" i="1"/>
  <c r="O425" i="1"/>
  <c r="O591" i="1"/>
  <c r="O619" i="1"/>
  <c r="O490" i="1"/>
  <c r="O173" i="1"/>
  <c r="O146" i="1"/>
  <c r="O275" i="1"/>
  <c r="O497" i="1"/>
  <c r="O681" i="1"/>
  <c r="O204" i="1"/>
  <c r="O958" i="1"/>
  <c r="O334" i="1"/>
  <c r="O637" i="1"/>
  <c r="O342" i="1"/>
  <c r="O938" i="1"/>
  <c r="O366" i="1"/>
  <c r="O614" i="1"/>
  <c r="O405" i="1"/>
  <c r="O303" i="1"/>
  <c r="O749" i="1"/>
  <c r="O727" i="1"/>
  <c r="O869" i="1"/>
  <c r="O71" i="1"/>
  <c r="O606" i="1"/>
  <c r="O907" i="1"/>
  <c r="O269" i="1"/>
  <c r="O634" i="1"/>
  <c r="O505" i="1"/>
  <c r="O655" i="1"/>
  <c r="O414" i="1"/>
  <c r="O808" i="1"/>
  <c r="O341" i="1"/>
  <c r="O387" i="1"/>
  <c r="O917" i="1"/>
  <c r="O349" i="1"/>
  <c r="O741" i="1"/>
  <c r="O513" i="1"/>
  <c r="O98" i="1"/>
  <c r="O770" i="1"/>
  <c r="O616" i="1"/>
  <c r="O310" i="1"/>
  <c r="O128" i="1"/>
  <c r="O276" i="1"/>
  <c r="O802" i="1"/>
  <c r="O121" i="1"/>
  <c r="O89" i="1"/>
  <c r="O477" i="1"/>
  <c r="O327" i="1"/>
  <c r="O418" i="1"/>
  <c r="O260" i="1"/>
  <c r="O307" i="1"/>
  <c r="O288" i="1"/>
  <c r="O372" i="1"/>
  <c r="O284" i="1"/>
  <c r="O28" i="1"/>
  <c r="O318" i="1"/>
  <c r="O72" i="1"/>
  <c r="O657" i="1"/>
  <c r="O649" i="1"/>
  <c r="O837" i="1"/>
  <c r="O924" i="1"/>
  <c r="O899" i="1"/>
  <c r="O302" i="1"/>
  <c r="O951" i="1"/>
  <c r="O236" i="1"/>
  <c r="O545" i="1"/>
  <c r="O853" i="1"/>
  <c r="O809" i="1"/>
  <c r="O174" i="1"/>
  <c r="O431" i="1"/>
  <c r="O332" i="1"/>
  <c r="O217" i="1"/>
  <c r="O377" i="1"/>
  <c r="O568" i="1"/>
  <c r="O730" i="1"/>
  <c r="O716" i="1"/>
  <c r="O289" i="1"/>
  <c r="O375" i="1"/>
  <c r="O635" i="1"/>
  <c r="O429" i="1"/>
  <c r="O220" i="1"/>
  <c r="O554" i="1"/>
  <c r="O41" i="1"/>
  <c r="O538" i="1"/>
  <c r="O346" i="1"/>
  <c r="O573" i="1"/>
  <c r="O536" i="1"/>
  <c r="O825" i="1"/>
  <c r="O484" i="1"/>
  <c r="O109" i="1"/>
  <c r="O241" i="1"/>
  <c r="O96" i="1"/>
  <c r="O172" i="1"/>
  <c r="O937" i="1"/>
  <c r="O468" i="1"/>
  <c r="O642" i="1"/>
  <c r="O214" i="1"/>
  <c r="O514" i="1"/>
  <c r="O286" i="1"/>
  <c r="O928" i="1"/>
  <c r="O203" i="1"/>
  <c r="O631" i="1"/>
  <c r="O207" i="1"/>
  <c r="O768" i="1"/>
  <c r="O732" i="1"/>
  <c r="O927" i="1"/>
  <c r="O131" i="1"/>
  <c r="O524" i="1"/>
  <c r="O45" i="1"/>
  <c r="O641" i="1"/>
  <c r="O155" i="1"/>
  <c r="O335" i="1"/>
  <c r="O74" i="1"/>
  <c r="O317" i="1"/>
  <c r="O827" i="1"/>
  <c r="O784" i="1"/>
  <c r="O70" i="1"/>
  <c r="O85" i="1"/>
  <c r="O463" i="1"/>
  <c r="O703" i="1"/>
  <c r="O218" i="1"/>
  <c r="O702" i="1"/>
  <c r="O221" i="1"/>
  <c r="O464" i="1"/>
  <c r="O711" i="1"/>
  <c r="O357" i="1"/>
  <c r="O385" i="1"/>
  <c r="O688" i="1"/>
  <c r="O710" i="1"/>
  <c r="O21" i="1"/>
  <c r="O24" i="1"/>
  <c r="O813" i="1"/>
  <c r="O788" i="1"/>
  <c r="O213" i="1"/>
  <c r="O607" i="1"/>
  <c r="O639" i="1"/>
  <c r="O872" i="1"/>
  <c r="O895" i="1"/>
  <c r="O199" i="1"/>
  <c r="O481" i="1"/>
  <c r="O537" i="1"/>
  <c r="O166" i="1"/>
  <c r="O117" i="1"/>
  <c r="O734" i="1"/>
  <c r="O192" i="1"/>
  <c r="O231" i="1"/>
  <c r="O402" i="1"/>
  <c r="O296" i="1"/>
  <c r="O132" i="1"/>
  <c r="O184" i="1"/>
  <c r="O888" i="1"/>
  <c r="O487" i="1"/>
  <c r="O84" i="1"/>
  <c r="O34" i="1"/>
  <c r="O851" i="1"/>
  <c r="O419" i="1"/>
  <c r="O679" i="1"/>
  <c r="O963" i="1"/>
  <c r="O25" i="1"/>
  <c r="O336" i="1"/>
  <c r="O521" i="1"/>
  <c r="O718" i="1"/>
  <c r="O834" i="1"/>
  <c r="O348" i="1"/>
  <c r="O627" i="1"/>
  <c r="O246" i="1"/>
  <c r="O462" i="1"/>
  <c r="O408" i="1"/>
  <c r="O779" i="1"/>
  <c r="O588" i="1"/>
  <c r="O197" i="1"/>
  <c r="O675" i="1"/>
  <c r="O949" i="1"/>
  <c r="O65" i="1"/>
  <c r="O367" i="1"/>
  <c r="O300" i="1"/>
  <c r="O93" i="1"/>
  <c r="O878" i="1"/>
  <c r="O752" i="1"/>
  <c r="O322" i="1"/>
  <c r="O933" i="1"/>
  <c r="O417" i="1"/>
  <c r="O761" i="1"/>
  <c r="O908" i="1"/>
  <c r="O422" i="1"/>
  <c r="O413" i="1"/>
  <c r="O687" i="1"/>
  <c r="O384" i="1"/>
  <c r="O361" i="1"/>
  <c r="O104" i="1"/>
  <c r="O806" i="1"/>
  <c r="O177" i="1"/>
  <c r="O475" i="1"/>
  <c r="O893" i="1"/>
  <c r="O617" i="1"/>
  <c r="O814" i="1"/>
  <c r="O77" i="1"/>
  <c r="O693" i="1"/>
  <c r="O235" i="1"/>
  <c r="O891" i="1"/>
  <c r="O227" i="1"/>
  <c r="O742" i="1"/>
  <c r="O587" i="1"/>
  <c r="O189" i="1"/>
  <c r="O792" i="1"/>
  <c r="O662" i="1"/>
  <c r="O518" i="1"/>
  <c r="O883" i="1"/>
  <c r="O226" i="1"/>
  <c r="O796" i="1"/>
  <c r="O791" i="1"/>
  <c r="O101" i="1"/>
  <c r="O502" i="1"/>
  <c r="O345" i="1"/>
  <c r="O326" i="1"/>
  <c r="O358" i="1"/>
  <c r="O111" i="1"/>
  <c r="O751" i="1"/>
  <c r="O542" i="1"/>
  <c r="O359" i="1"/>
  <c r="O455" i="1"/>
  <c r="O601" i="1"/>
  <c r="O448" i="1"/>
  <c r="O216" i="1"/>
  <c r="O667" i="1"/>
  <c r="O392" i="1"/>
  <c r="O379" i="1"/>
  <c r="O919" i="1"/>
  <c r="O961" i="1"/>
  <c r="O95" i="1"/>
  <c r="O27" i="1"/>
  <c r="O26" i="1"/>
  <c r="O546" i="1"/>
  <c r="O678" i="1"/>
  <c r="O890" i="1"/>
  <c r="O294" i="1"/>
  <c r="O780" i="1"/>
  <c r="O559" i="1"/>
  <c r="O769" i="1"/>
  <c r="O544" i="1"/>
  <c r="O432" i="1"/>
  <c r="O889" i="1"/>
  <c r="O156" i="1"/>
  <c r="O123" i="1"/>
  <c r="O696" i="1"/>
  <c r="O410" i="1"/>
  <c r="O488" i="1"/>
  <c r="O959" i="1"/>
  <c r="O677" i="1"/>
  <c r="O215" i="1"/>
  <c r="O830" i="1"/>
  <c r="O525" i="1"/>
  <c r="O731" i="1"/>
  <c r="O800" i="1"/>
  <c r="O543" i="1"/>
  <c r="O886" i="1"/>
  <c r="O105" i="1"/>
  <c r="O848" i="1"/>
  <c r="O596" i="1"/>
  <c r="O30" i="1"/>
  <c r="O476" i="1"/>
  <c r="O278" i="1"/>
  <c r="O440" i="1"/>
  <c r="O946" i="1"/>
  <c r="O461" i="1"/>
  <c r="O160" i="1"/>
  <c r="O144" i="1"/>
  <c r="O503" i="1"/>
  <c r="O576" i="1"/>
  <c r="O640" i="1"/>
  <c r="O169" i="1"/>
  <c r="O324" i="1"/>
  <c r="O453" i="1"/>
  <c r="O551" i="1"/>
  <c r="O756" i="1"/>
  <c r="O726" i="1"/>
  <c r="O625" i="1"/>
  <c r="O198" i="1"/>
  <c r="O450" i="1"/>
  <c r="O755" i="1"/>
  <c r="O290" i="1"/>
  <c r="O652" i="1"/>
  <c r="O663" i="1"/>
  <c r="O53" i="1"/>
  <c r="O700" i="1"/>
  <c r="O274" i="1"/>
  <c r="O110" i="1"/>
  <c r="O343" i="1"/>
  <c r="O721" i="1"/>
  <c r="O206" i="1"/>
  <c r="O717" i="1"/>
  <c r="O643" i="1"/>
  <c r="O835" i="1"/>
  <c r="O715" i="1"/>
  <c r="O877" i="1"/>
  <c r="O114" i="1"/>
  <c r="O465" i="1"/>
  <c r="O171" i="1"/>
  <c r="O911" i="1"/>
  <c r="O609" i="1"/>
  <c r="O251" i="1"/>
  <c r="O351" i="1"/>
  <c r="O80" i="1"/>
  <c r="O747" i="1"/>
  <c r="O704" i="1"/>
  <c r="O672" i="1"/>
  <c r="O151" i="1"/>
  <c r="O960" i="1"/>
  <c r="O940" i="1"/>
  <c r="O489" i="1"/>
  <c r="O860" i="1"/>
  <c r="O270" i="1"/>
  <c r="O191" i="1"/>
  <c r="O437" i="1"/>
  <c r="O421" i="1"/>
  <c r="O365" i="1"/>
  <c r="O947" i="1"/>
  <c r="O944" i="1"/>
  <c r="O466" i="1"/>
  <c r="O615" i="1"/>
  <c r="O600" i="1"/>
  <c r="O618" i="1"/>
  <c r="O623" i="1"/>
  <c r="O914" i="1"/>
  <c r="O443" i="1"/>
  <c r="O903" i="1"/>
  <c r="O509" i="1"/>
  <c r="O722" i="1"/>
  <c r="O594" i="1"/>
  <c r="O48" i="1"/>
  <c r="O164" i="1"/>
  <c r="O522" i="1"/>
  <c r="O479" i="1"/>
  <c r="O849" i="1"/>
  <c r="O129" i="1"/>
  <c r="O540" i="1"/>
  <c r="O935" i="1"/>
  <c r="O279" i="1"/>
  <c r="O76" i="1"/>
  <c r="O416" i="1"/>
  <c r="O598" i="1"/>
  <c r="O158" i="1"/>
  <c r="O815" i="1"/>
  <c r="O265" i="1"/>
  <c r="O905" i="1"/>
  <c r="O590" i="1"/>
  <c r="O299" i="1"/>
  <c r="O202" i="1"/>
  <c r="O162" i="1"/>
  <c r="O810" i="1"/>
  <c r="O228" i="1"/>
  <c r="O161" i="1"/>
  <c r="O671" i="1"/>
  <c r="O904" i="1"/>
  <c r="O382" i="1"/>
  <c r="O786" i="1"/>
  <c r="O459" i="1"/>
  <c r="O632" i="1"/>
  <c r="O313" i="1"/>
  <c r="O337" i="1"/>
  <c r="O364" i="1"/>
  <c r="O821" i="1"/>
  <c r="O316" i="1"/>
  <c r="O785" i="1"/>
  <c r="O535" i="1"/>
  <c r="O83" i="1"/>
  <c r="O743" i="1"/>
  <c r="O778" i="1"/>
  <c r="O682" i="1"/>
  <c r="O40" i="1"/>
  <c r="O113" i="1"/>
  <c r="O633" i="1"/>
  <c r="O255" i="1"/>
  <c r="O97" i="1"/>
  <c r="O46" i="1"/>
  <c r="O248" i="1"/>
  <c r="O931" i="1"/>
  <c r="O589" i="1"/>
  <c r="O850" i="1"/>
  <c r="O234" i="1"/>
  <c r="O50" i="1"/>
  <c r="O660" i="1"/>
  <c r="O913" i="1"/>
  <c r="O371" i="1"/>
  <c r="O685" i="1"/>
  <c r="O569" i="1"/>
  <c r="O644" i="1"/>
  <c r="O398" i="1"/>
  <c r="O412" i="1"/>
  <c r="O208" i="1"/>
  <c r="O238" i="1"/>
  <c r="O620" i="1"/>
  <c r="O122" i="1"/>
  <c r="O840" i="1"/>
  <c r="O314" i="1"/>
  <c r="O665" i="1"/>
  <c r="O854" i="1"/>
  <c r="O574" i="1"/>
  <c r="O839" i="1"/>
  <c r="O225" i="1"/>
  <c r="O244" i="1"/>
  <c r="O843" i="1"/>
  <c r="O120" i="1"/>
  <c r="O52" i="1"/>
  <c r="O500" i="1"/>
  <c r="O355" i="1"/>
  <c r="O457" i="1"/>
  <c r="O331" i="1"/>
  <c r="O962" i="1"/>
  <c r="O283" i="1"/>
  <c r="O670" i="1"/>
  <c r="O799" i="1"/>
  <c r="O153" i="1"/>
  <c r="O381" i="1"/>
  <c r="O648" i="1"/>
  <c r="O305" i="1"/>
  <c r="O801" i="1"/>
  <c r="O873" i="1"/>
  <c r="O760" i="1"/>
  <c r="O483" i="1"/>
  <c r="O645" i="1"/>
  <c r="O510" i="1"/>
  <c r="O190" i="1"/>
  <c r="O460" i="1"/>
  <c r="O820" i="1"/>
  <c r="O115" i="1"/>
  <c r="O841" i="1"/>
  <c r="O936" i="1"/>
  <c r="O775" i="1"/>
  <c r="O68" i="1"/>
  <c r="O486" i="1"/>
  <c r="O926" i="1"/>
  <c r="O264" i="1"/>
  <c r="O920" i="1"/>
  <c r="O787" i="1"/>
  <c r="O438" i="1"/>
  <c r="O44" i="1"/>
  <c r="O315" i="1"/>
  <c r="O78" i="1"/>
  <c r="O458" i="1"/>
  <c r="O929" i="1"/>
  <c r="O892" i="1"/>
  <c r="O471" i="1"/>
  <c r="O240" i="1"/>
  <c r="O900" i="1"/>
  <c r="O948" i="1"/>
  <c r="O75" i="1"/>
  <c r="O138" i="1"/>
  <c r="O582" i="1"/>
  <c r="O137" i="1"/>
  <c r="O470" i="1"/>
  <c r="O773" i="1"/>
  <c r="O182" i="1"/>
  <c r="O571" i="1"/>
  <c r="O556" i="1"/>
  <c r="O585" i="1"/>
  <c r="O87" i="1"/>
  <c r="O520" i="1"/>
  <c r="O354" i="1"/>
  <c r="O836" i="1"/>
  <c r="O329" i="1"/>
  <c r="O692" i="1"/>
  <c r="O817" i="1"/>
  <c r="O548" i="1"/>
  <c r="O394" i="1"/>
  <c r="O415" i="1"/>
  <c r="O586" i="1"/>
  <c r="O676" i="1"/>
  <c r="O92" i="1"/>
  <c r="O103" i="1"/>
  <c r="O930" i="1"/>
  <c r="O135" i="1"/>
  <c r="O374" i="1"/>
  <c r="O423" i="1"/>
  <c r="O706" i="1"/>
  <c r="O829" i="1"/>
  <c r="O523" i="1"/>
  <c r="O666" i="1"/>
  <c r="O49" i="1"/>
  <c r="O659" i="1"/>
  <c r="O552" i="1"/>
  <c r="O229" i="1"/>
  <c r="O807" i="1"/>
  <c r="O140" i="1"/>
  <c r="O369" i="1"/>
  <c r="O401" i="1"/>
  <c r="O287" i="1"/>
  <c r="O896" i="1"/>
  <c r="O818" i="1"/>
  <c r="O86" i="1"/>
  <c r="O247" i="1"/>
  <c r="O319" i="1"/>
  <c r="O650" i="1"/>
  <c r="O943" i="1"/>
  <c r="O62" i="1"/>
  <c r="O36" i="1"/>
  <c r="O719" i="1"/>
  <c r="O592" i="1"/>
  <c r="O831" i="1"/>
  <c r="O828" i="1"/>
  <c r="O63" i="1"/>
  <c r="O532" i="1"/>
  <c r="O176" i="1"/>
  <c r="O179" i="1"/>
  <c r="O759" i="1"/>
  <c r="O183" i="1"/>
  <c r="O55" i="1"/>
  <c r="O724" i="1"/>
  <c r="O745" i="1"/>
  <c r="C15" i="1"/>
  <c r="O519" i="1"/>
  <c r="O79" i="1"/>
  <c r="O669" i="1"/>
  <c r="O136" i="1"/>
  <c r="O59" i="1"/>
  <c r="O154" i="1"/>
  <c r="O297" i="1"/>
  <c r="O293" i="1"/>
  <c r="O668" i="1"/>
  <c r="O506" i="1"/>
  <c r="O956" i="1"/>
  <c r="O435" i="1"/>
  <c r="O253" i="1"/>
  <c r="O237" i="1"/>
  <c r="O29" i="1"/>
  <c r="O380" i="1"/>
  <c r="O373" i="1"/>
  <c r="O223" i="1"/>
  <c r="O168" i="1"/>
  <c r="O541" i="1"/>
  <c r="O906" i="1"/>
  <c r="O856" i="1"/>
  <c r="O516" i="1"/>
  <c r="O499" i="1"/>
  <c r="O180" i="1"/>
  <c r="O577" i="1"/>
  <c r="O482" i="1"/>
  <c r="O823" i="1"/>
  <c r="O912" i="1"/>
  <c r="O564" i="1"/>
  <c r="O57" i="1"/>
  <c r="O803" i="1"/>
  <c r="O149" i="1"/>
  <c r="O442" i="1"/>
  <c r="O527" i="1"/>
  <c r="O811" i="1"/>
  <c r="O789" i="1"/>
  <c r="O309" i="1"/>
  <c r="O406" i="1"/>
  <c r="O426" i="1"/>
  <c r="O566" i="1"/>
  <c r="O389" i="1"/>
  <c r="O898" i="1"/>
  <c r="O879" i="1"/>
  <c r="O563" i="1"/>
  <c r="O530" i="1"/>
  <c r="O212" i="1"/>
  <c r="O498" i="1"/>
  <c r="O447" i="1"/>
  <c r="O565" i="1"/>
  <c r="O550" i="1"/>
  <c r="O340" i="1"/>
  <c r="O689" i="1"/>
  <c r="O575" i="1"/>
  <c r="O175" i="1"/>
  <c r="O386" i="1"/>
  <c r="O952" i="1"/>
  <c r="O863" i="1"/>
  <c r="O845" i="1"/>
  <c r="O880" i="1"/>
  <c r="O684" i="1"/>
  <c r="O118" i="1"/>
  <c r="O338" i="1"/>
  <c r="O456" i="1"/>
  <c r="O925" i="1"/>
  <c r="O767" i="1"/>
  <c r="O150" i="1"/>
  <c r="O638" i="1"/>
  <c r="O112" i="1"/>
  <c r="O918" i="1"/>
  <c r="O257" i="1"/>
  <c r="O846" i="1"/>
  <c r="O763" i="1"/>
  <c r="O804" i="1"/>
  <c r="O263" i="1"/>
  <c r="O866" i="1"/>
  <c r="O765" i="1"/>
  <c r="O795" i="1"/>
  <c r="O832" i="1"/>
  <c r="O485" i="1"/>
  <c r="O393" i="1"/>
  <c r="O781" i="1"/>
  <c r="O539" i="1"/>
  <c r="O330" i="1"/>
  <c r="O196" i="1"/>
  <c r="O882" i="1"/>
  <c r="O23" i="1"/>
  <c r="O794" i="1"/>
  <c r="O193" i="1"/>
  <c r="O311" i="1"/>
  <c r="O51" i="1"/>
  <c r="O897" i="1"/>
  <c r="O261" i="1"/>
  <c r="O610" i="1"/>
  <c r="O474" i="1"/>
  <c r="O651" i="1"/>
  <c r="O148" i="1"/>
  <c r="O430" i="1"/>
  <c r="O224" i="1"/>
  <c r="O953" i="1"/>
  <c r="O390" i="1"/>
  <c r="O133" i="1"/>
  <c r="O81" i="1"/>
  <c r="O709" i="1"/>
  <c r="O884" i="1"/>
  <c r="O268" i="1"/>
  <c r="O561" i="1"/>
  <c r="O932" i="1"/>
  <c r="O282" i="1"/>
  <c r="O157" i="1"/>
  <c r="O739" i="1"/>
  <c r="O611" i="1"/>
  <c r="O350" i="1"/>
  <c r="O130" i="1"/>
  <c r="O116" i="1"/>
  <c r="O826" i="1"/>
  <c r="O630" i="1"/>
  <c r="O691" i="1"/>
  <c r="O473" i="1"/>
  <c r="O362" i="1"/>
  <c r="O862" i="1"/>
  <c r="O266" i="1"/>
  <c r="O902" i="1"/>
  <c r="O281" i="1"/>
  <c r="O400" i="1"/>
  <c r="O320" i="1"/>
  <c r="O628" i="1"/>
  <c r="O713" i="1"/>
  <c r="O31" i="1"/>
  <c r="O708" i="1"/>
  <c r="O428" i="1"/>
  <c r="O108" i="1"/>
  <c r="O647" i="1"/>
  <c r="O239" i="1"/>
  <c r="O188" i="1"/>
  <c r="O654" i="1"/>
  <c r="O824" i="1"/>
  <c r="O694" i="1"/>
  <c r="O210" i="1"/>
  <c r="O547" i="1"/>
  <c r="O480" i="1"/>
  <c r="O714" i="1"/>
  <c r="O38" i="1"/>
  <c r="O446" i="1"/>
  <c r="O139" i="1"/>
  <c r="O37" i="1"/>
  <c r="O864" i="1"/>
  <c r="O923" i="1"/>
  <c r="O170" i="1"/>
  <c r="O258" i="1"/>
  <c r="O701" i="1"/>
  <c r="O256" i="1"/>
  <c r="O757" i="1"/>
  <c r="O621" i="1"/>
  <c r="O403" i="1"/>
  <c r="O922" i="1"/>
  <c r="O746" i="1"/>
  <c r="O636" i="1"/>
  <c r="O60" i="1"/>
  <c r="O56" i="1"/>
  <c r="O436" i="1"/>
  <c r="O262" i="1"/>
  <c r="O738" i="1"/>
  <c r="O352" i="1"/>
  <c r="O388" i="1"/>
  <c r="O201" i="1"/>
  <c r="O909" i="1"/>
  <c r="O321" i="1"/>
  <c r="O844" i="1"/>
  <c r="O774" i="1"/>
  <c r="O812" i="1"/>
  <c r="O181" i="1"/>
  <c r="O562" i="1"/>
  <c r="O469" i="1"/>
  <c r="O66" i="1"/>
  <c r="O528" i="1"/>
  <c r="O748" i="1"/>
  <c r="O646" i="1"/>
  <c r="O695" i="1"/>
  <c r="O674" i="1"/>
  <c r="O910" i="1"/>
  <c r="O950" i="1"/>
  <c r="O720" i="1"/>
  <c r="O159" i="1"/>
  <c r="O35" i="1"/>
  <c r="O957" i="1"/>
  <c r="O22" i="1"/>
  <c r="O323" i="1"/>
  <c r="O205" i="1"/>
  <c r="O411" i="1"/>
  <c r="O285" i="1"/>
  <c r="O360" i="1"/>
  <c r="O259" i="1"/>
  <c r="O306" i="1"/>
  <c r="O272" i="1"/>
  <c r="O420" i="1"/>
  <c r="O613" i="1"/>
  <c r="O254" i="1"/>
  <c r="O661" i="1"/>
  <c r="O143" i="1"/>
  <c r="O793" i="1"/>
  <c r="O776" i="1"/>
  <c r="O753" i="1"/>
  <c r="O102" i="1"/>
  <c r="O876" i="1"/>
  <c r="O185" i="1"/>
  <c r="O69" i="1"/>
  <c r="O915" i="1"/>
  <c r="O427" i="1"/>
  <c r="O626" i="1"/>
  <c r="O798" i="1"/>
  <c r="O90" i="1"/>
  <c r="O54" i="1"/>
  <c r="O504" i="1"/>
  <c r="O857" i="1"/>
  <c r="O871" i="1"/>
  <c r="O560" i="1"/>
  <c r="O292" i="1"/>
  <c r="O242" i="1"/>
  <c r="O771" i="1"/>
  <c r="O328" i="1"/>
  <c r="I836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<sst xmlns="http://schemas.openxmlformats.org/spreadsheetml/2006/main" count="9415" uniqueCount="2751">
  <si>
    <t> 28.08.1966 00:07 </t>
  </si>
  <si>
    <t> ORI 100 </t>
  </si>
  <si>
    <t>2439436.246 </t>
  </si>
  <si>
    <t> 06.11.1966 17:54 </t>
  </si>
  <si>
    <t>BAVM 23 </t>
  </si>
  <si>
    <t>2439582.489 </t>
  </si>
  <si>
    <t> 01.04.1967 23:44 </t>
  </si>
  <si>
    <t>2439583.696 </t>
  </si>
  <si>
    <t> 03.04.1967 04:42 </t>
  </si>
  <si>
    <t> ORI 103 </t>
  </si>
  <si>
    <t>2439594.475 </t>
  </si>
  <si>
    <t> 13.04.1967 23:24 </t>
  </si>
  <si>
    <t>2439606.468 </t>
  </si>
  <si>
    <t> 25.04.1967 23:13 </t>
  </si>
  <si>
    <t>2439618.458 </t>
  </si>
  <si>
    <t> 07.05.1967 22:59 </t>
  </si>
  <si>
    <t>2439618.464 </t>
  </si>
  <si>
    <t> 07.05.1967 23:08 </t>
  </si>
  <si>
    <t>2439630.439 </t>
  </si>
  <si>
    <t> 19.05.1967 22:32 </t>
  </si>
  <si>
    <t>2439630.444 </t>
  </si>
  <si>
    <t> 19.05.1967 22:39 </t>
  </si>
  <si>
    <t> N.Güdür </t>
  </si>
  <si>
    <t>2439690.377 </t>
  </si>
  <si>
    <t> 18.07.1967 21:02 </t>
  </si>
  <si>
    <t> M.Kurutac </t>
  </si>
  <si>
    <t>2439691.588 </t>
  </si>
  <si>
    <t> 20.07.1967 02:06 </t>
  </si>
  <si>
    <t>2439709.566 </t>
  </si>
  <si>
    <t> 07.08.1967 01:35 </t>
  </si>
  <si>
    <t>2439722.761 </t>
  </si>
  <si>
    <t> 20.08.1967 06:15 </t>
  </si>
  <si>
    <t> S.Cook </t>
  </si>
  <si>
    <t>IBVS 795 </t>
  </si>
  <si>
    <t>2439739.540 </t>
  </si>
  <si>
    <t> 06.09.1967 00:57 </t>
  </si>
  <si>
    <t> ORI 104 </t>
  </si>
  <si>
    <t>2439756.323 </t>
  </si>
  <si>
    <t> 22.09.1967 19:45 </t>
  </si>
  <si>
    <t>2439762.308 </t>
  </si>
  <si>
    <t> 28.09.1967 19:23 </t>
  </si>
  <si>
    <t>2439774.299 </t>
  </si>
  <si>
    <t> 10.10.1967 19:10 </t>
  </si>
  <si>
    <t>2439774.307 </t>
  </si>
  <si>
    <t> 10.10.1967 19:22 </t>
  </si>
  <si>
    <t>2439780.296 </t>
  </si>
  <si>
    <t> 16.10.1967 19:06 </t>
  </si>
  <si>
    <t>2439786.291 </t>
  </si>
  <si>
    <t> 22.10.1967 18:59 </t>
  </si>
  <si>
    <t> R.Germann </t>
  </si>
  <si>
    <t>2439805.472 </t>
  </si>
  <si>
    <t> 10.11.1967 23:19 </t>
  </si>
  <si>
    <t>2439816.265 </t>
  </si>
  <si>
    <t> 21.11.1967 18:21 </t>
  </si>
  <si>
    <t> K.Held </t>
  </si>
  <si>
    <t>2439914.562 </t>
  </si>
  <si>
    <t> 28.02.1968 01:29 </t>
  </si>
  <si>
    <t> ORI 106 </t>
  </si>
  <si>
    <t>2439956.521 </t>
  </si>
  <si>
    <t> 10.04.1968 00:30 </t>
  </si>
  <si>
    <t> ORI 107 </t>
  </si>
  <si>
    <t>2439962.517 </t>
  </si>
  <si>
    <t> 16.04.1968 00:24 </t>
  </si>
  <si>
    <t>2439968.5147 </t>
  </si>
  <si>
    <t> 22.04.1968 00:21 </t>
  </si>
  <si>
    <t> 0.0018 </t>
  </si>
  <si>
    <t> M.Winiarski </t>
  </si>
  <si>
    <t> AA 21.524 </t>
  </si>
  <si>
    <t>2439992.490 </t>
  </si>
  <si>
    <t> 15.05.1968 23:45 </t>
  </si>
  <si>
    <t>2439992.493 </t>
  </si>
  <si>
    <t> 15.05.1968 23:49 </t>
  </si>
  <si>
    <t>2440010.452 </t>
  </si>
  <si>
    <t> 02.06.1968 22:50 </t>
  </si>
  <si>
    <t> ORI 108 </t>
  </si>
  <si>
    <t>2440010.474 </t>
  </si>
  <si>
    <t> 02.06.1968 23:22 </t>
  </si>
  <si>
    <t>2440010.477 </t>
  </si>
  <si>
    <t> 02.06.1968 23:26 </t>
  </si>
  <si>
    <t>2440022.457 </t>
  </si>
  <si>
    <t> 14.06.1968 22:58 </t>
  </si>
  <si>
    <t>2440022.459 </t>
  </si>
  <si>
    <t> 14.06.1968 23:00 </t>
  </si>
  <si>
    <t>2440040.440 </t>
  </si>
  <si>
    <t> 02.07.1968 22:33 </t>
  </si>
  <si>
    <t> H.J.Blasberg </t>
  </si>
  <si>
    <t> MVS 5.85 </t>
  </si>
  <si>
    <t>2440070.4118 </t>
  </si>
  <si>
    <t> 01.08.1968 21:52 </t>
  </si>
  <si>
    <t> A.Dumitrescu </t>
  </si>
  <si>
    <t>IBVS 322 </t>
  </si>
  <si>
    <t>2440088.374 </t>
  </si>
  <si>
    <t> 19.08.1968 20:58 </t>
  </si>
  <si>
    <t> -0.020 </t>
  </si>
  <si>
    <t> M.Wagner </t>
  </si>
  <si>
    <t> ORI 109 </t>
  </si>
  <si>
    <t>2440088.386 </t>
  </si>
  <si>
    <t> 19.08.1968 21:15 </t>
  </si>
  <si>
    <t>2440088.387 </t>
  </si>
  <si>
    <t> 19.08.1968 21:17 </t>
  </si>
  <si>
    <t>2440088.403 </t>
  </si>
  <si>
    <t> 19.08.1968 21:40 </t>
  </si>
  <si>
    <t>2440094.3910 </t>
  </si>
  <si>
    <t> 25.08.1968 21:23 </t>
  </si>
  <si>
    <t> 0.0025 </t>
  </si>
  <si>
    <t>IBVS 456 </t>
  </si>
  <si>
    <t>2440094.391 </t>
  </si>
  <si>
    <t>2440106.3783 </t>
  </si>
  <si>
    <t> 06.09.1968 21:04 </t>
  </si>
  <si>
    <t> 0.0017 </t>
  </si>
  <si>
    <t>2440107.575 </t>
  </si>
  <si>
    <t> 08.09.1968 01:48 </t>
  </si>
  <si>
    <t> J.Bortle </t>
  </si>
  <si>
    <t>2440108.768 </t>
  </si>
  <si>
    <t> 09.09.1968 06:25 </t>
  </si>
  <si>
    <t> R.Nolthenius </t>
  </si>
  <si>
    <t>2440112.366 </t>
  </si>
  <si>
    <t> 12.09.1968 20:47 </t>
  </si>
  <si>
    <t>2440113.571 </t>
  </si>
  <si>
    <t> 14.09.1968 01:42 </t>
  </si>
  <si>
    <t> K.Simmons </t>
  </si>
  <si>
    <t>2440126.756 </t>
  </si>
  <si>
    <t> 27.09.1968 06:08 </t>
  </si>
  <si>
    <t>2440142.342 </t>
  </si>
  <si>
    <t> 12.10.1968 20:12 </t>
  </si>
  <si>
    <t> ORI 110 </t>
  </si>
  <si>
    <t>JAVSO..43..238</t>
  </si>
  <si>
    <t>JAVSO..44..164</t>
  </si>
  <si>
    <t>JAVSO..45..121</t>
  </si>
  <si>
    <t>JAVSO..45..215</t>
  </si>
  <si>
    <t>IBVS 6196</t>
  </si>
  <si>
    <t>2440299.390 </t>
  </si>
  <si>
    <t> 18.03.1969 21:21 </t>
  </si>
  <si>
    <t> ORI 112 </t>
  </si>
  <si>
    <t>2440313.779 </t>
  </si>
  <si>
    <t> 02.04.1969 06:41 </t>
  </si>
  <si>
    <t> R.Sweetsir </t>
  </si>
  <si>
    <t>2440317.3685 </t>
  </si>
  <si>
    <t> 05.04.1969 20:50 </t>
  </si>
  <si>
    <t> 0.0005 </t>
  </si>
  <si>
    <t>2440318.5693 </t>
  </si>
  <si>
    <t> 07.04.1969 01:39 </t>
  </si>
  <si>
    <t>2440337.752 </t>
  </si>
  <si>
    <t> 26.04.1969 06:02 </t>
  </si>
  <si>
    <t>2440354.520 </t>
  </si>
  <si>
    <t> 13.05.1969 00:28 </t>
  </si>
  <si>
    <t> ORI 113 </t>
  </si>
  <si>
    <t>2440426.4621 </t>
  </si>
  <si>
    <t> 23.07.1969 23:05 </t>
  </si>
  <si>
    <t> 0.0020 </t>
  </si>
  <si>
    <t>2440427.653 </t>
  </si>
  <si>
    <t> 25.07.1969 03:40 </t>
  </si>
  <si>
    <t>2440438.4491 </t>
  </si>
  <si>
    <t> 04.08.1969 22:46 </t>
  </si>
  <si>
    <t> 0.0008 </t>
  </si>
  <si>
    <t> D.Hölzl </t>
  </si>
  <si>
    <t>2440438.4495 </t>
  </si>
  <si>
    <t> 04.08.1969 22:47 </t>
  </si>
  <si>
    <t> 0.0012 </t>
  </si>
  <si>
    <t>2440439.643 </t>
  </si>
  <si>
    <t> 06.08.1969 03:25 </t>
  </si>
  <si>
    <t>2440445.649 </t>
  </si>
  <si>
    <t> 12.08.1969 03:34 </t>
  </si>
  <si>
    <t>2440469.620 </t>
  </si>
  <si>
    <t> 05.09.1969 02:52 </t>
  </si>
  <si>
    <t> R.Simpkins </t>
  </si>
  <si>
    <t>2440469.622 </t>
  </si>
  <si>
    <t> 05.09.1969 02:55 </t>
  </si>
  <si>
    <t>2440486.404 </t>
  </si>
  <si>
    <t> 21.09.1969 21:41 </t>
  </si>
  <si>
    <t> ORI 115 </t>
  </si>
  <si>
    <t>2440498.382 </t>
  </si>
  <si>
    <t> 03.10.1969 21:10 </t>
  </si>
  <si>
    <t> ORI 116 </t>
  </si>
  <si>
    <t>2440504.365 </t>
  </si>
  <si>
    <t> 09.10.1969 20:45 </t>
  </si>
  <si>
    <t> -0.018 </t>
  </si>
  <si>
    <t>2440516.358 </t>
  </si>
  <si>
    <t> 21.10.1969 20:35 </t>
  </si>
  <si>
    <t> R.Rossi </t>
  </si>
  <si>
    <t>2440516.359 </t>
  </si>
  <si>
    <t> 21.10.1969 20:36 </t>
  </si>
  <si>
    <t> J.Keller </t>
  </si>
  <si>
    <t>2440528.370 </t>
  </si>
  <si>
    <t> 02.11.1969 20:52 </t>
  </si>
  <si>
    <t>2440570.318 </t>
  </si>
  <si>
    <t> 14.12.1969 19:37 </t>
  </si>
  <si>
    <t> ORI 117 </t>
  </si>
  <si>
    <t>2440589.493 </t>
  </si>
  <si>
    <t> 02.01.1970 23:49 </t>
  </si>
  <si>
    <t>2440590.691 </t>
  </si>
  <si>
    <t> 04.01.1970 04:35 </t>
  </si>
  <si>
    <t>2440783.707 </t>
  </si>
  <si>
    <t> 16.07.1970 04:58 </t>
  </si>
  <si>
    <t> AVSJ 4.89 </t>
  </si>
  <si>
    <t>2440800.486 </t>
  </si>
  <si>
    <t> 01.08.1970 23:39 </t>
  </si>
  <si>
    <t> M.Stiegler </t>
  </si>
  <si>
    <t>BAVM 25 </t>
  </si>
  <si>
    <t>2440801.689 </t>
  </si>
  <si>
    <t> 03.08.1970 04:32 </t>
  </si>
  <si>
    <t> AVSJ 5.34 </t>
  </si>
  <si>
    <t>2440806.489 </t>
  </si>
  <si>
    <t> 07.08.1970 23:44 </t>
  </si>
  <si>
    <t> ORI 121 </t>
  </si>
  <si>
    <t>2440824.466 </t>
  </si>
  <si>
    <t> 25.08.1970 23:11 </t>
  </si>
  <si>
    <t>2440836.452 </t>
  </si>
  <si>
    <t> 06.09.1970 22:50 </t>
  </si>
  <si>
    <t>2440848.444 </t>
  </si>
  <si>
    <t> 18.09.1970 22:39 </t>
  </si>
  <si>
    <t>2440848.4444 </t>
  </si>
  <si>
    <t> 0.0016 </t>
  </si>
  <si>
    <t>IBVS 530 </t>
  </si>
  <si>
    <t>2440875.415 </t>
  </si>
  <si>
    <t> 15.10.1970 21:57 </t>
  </si>
  <si>
    <t> M.Meier </t>
  </si>
  <si>
    <t>2440914.376 </t>
  </si>
  <si>
    <t> 23.11.1970 21:01 </t>
  </si>
  <si>
    <t> K.Wälke </t>
  </si>
  <si>
    <t>2441049.848 </t>
  </si>
  <si>
    <t> 08.04.1971 08:21 </t>
  </si>
  <si>
    <t>2441053.436 </t>
  </si>
  <si>
    <t> 11.04.1971 22:27 </t>
  </si>
  <si>
    <t> ORI 125 </t>
  </si>
  <si>
    <t>2441059.429 </t>
  </si>
  <si>
    <t> 17.04.1971 22:17 </t>
  </si>
  <si>
    <t>2441059.433 </t>
  </si>
  <si>
    <t> 17.04.1971 22:23 </t>
  </si>
  <si>
    <t> W.Bischof </t>
  </si>
  <si>
    <t>2441071.421 </t>
  </si>
  <si>
    <t> 29.04.1971 22:06 </t>
  </si>
  <si>
    <t> J.Isles </t>
  </si>
  <si>
    <t> ORI 126 </t>
  </si>
  <si>
    <t>2441071.430 </t>
  </si>
  <si>
    <t> 29.04.1971 22:19 </t>
  </si>
  <si>
    <t>2441083.418 </t>
  </si>
  <si>
    <t> 11.05.1971 22:01 </t>
  </si>
  <si>
    <t>2441089.405 </t>
  </si>
  <si>
    <t> 17.05.1971 21:43 </t>
  </si>
  <si>
    <t>2441115.778 </t>
  </si>
  <si>
    <t> 13.06.1971 06:40 </t>
  </si>
  <si>
    <t>2441120.589 </t>
  </si>
  <si>
    <t> 18.06.1971 02:08 </t>
  </si>
  <si>
    <t> 0.015 </t>
  </si>
  <si>
    <t>2441121.770 </t>
  </si>
  <si>
    <t> 19.06.1971 06:28 </t>
  </si>
  <si>
    <t> T.Cragg </t>
  </si>
  <si>
    <t>2441126.582 </t>
  </si>
  <si>
    <t> 24.06.1971 01:58 </t>
  </si>
  <si>
    <t> 0.014 </t>
  </si>
  <si>
    <t>2441127.768 </t>
  </si>
  <si>
    <t> 25.06.1971 06:25 </t>
  </si>
  <si>
    <t>2441133.754 </t>
  </si>
  <si>
    <t> 01.07.1971 06:05 </t>
  </si>
  <si>
    <t>2441137.3594 </t>
  </si>
  <si>
    <t> 04.07.1971 20:37 </t>
  </si>
  <si>
    <t> 0.0022 </t>
  </si>
  <si>
    <t> R.Akinci </t>
  </si>
  <si>
    <t>IBVS 647 </t>
  </si>
  <si>
    <t>2441144.561 </t>
  </si>
  <si>
    <t> 12.07.1971 01:27 </t>
  </si>
  <si>
    <t>2441145.762 </t>
  </si>
  <si>
    <t> 13.07.1971 06:17 </t>
  </si>
  <si>
    <t>2441162.534 </t>
  </si>
  <si>
    <t> 30.07.1971 00:48 </t>
  </si>
  <si>
    <t>2441198.503 </t>
  </si>
  <si>
    <t> 04.09.1971 00:04 </t>
  </si>
  <si>
    <t> ORI 129 </t>
  </si>
  <si>
    <t>2441204.493 </t>
  </si>
  <si>
    <t> 09.09.1971 23:49 </t>
  </si>
  <si>
    <t> A.Brown </t>
  </si>
  <si>
    <t>2441222.475 </t>
  </si>
  <si>
    <t> 27.09.1971 23:24 </t>
  </si>
  <si>
    <t>2441233.265 </t>
  </si>
  <si>
    <t> 08.10.1971 18:21 </t>
  </si>
  <si>
    <t> ORI 127 </t>
  </si>
  <si>
    <t>2441397.519 </t>
  </si>
  <si>
    <t> 21.03.1972 00:27 </t>
  </si>
  <si>
    <t> 0.019 </t>
  </si>
  <si>
    <t> JBAA 83.453 </t>
  </si>
  <si>
    <t>2441415.489 </t>
  </si>
  <si>
    <t> 07.04.1972 23:44 </t>
  </si>
  <si>
    <t> M.J.Currie </t>
  </si>
  <si>
    <t>2441433.454 </t>
  </si>
  <si>
    <t> 25.04.1972 22:53 </t>
  </si>
  <si>
    <t> BBS 3 </t>
  </si>
  <si>
    <t>2441439.452 </t>
  </si>
  <si>
    <t> 01.05.1972 22:50 </t>
  </si>
  <si>
    <t>2441445.445 </t>
  </si>
  <si>
    <t> 07.05.1972 22:40 </t>
  </si>
  <si>
    <t>BAVM 26 </t>
  </si>
  <si>
    <t>2441463.4384 </t>
  </si>
  <si>
    <t> 25.05.1972 22:31 </t>
  </si>
  <si>
    <t> 0.0037 </t>
  </si>
  <si>
    <t>IBVS 937 </t>
  </si>
  <si>
    <t>2441487.404 </t>
  </si>
  <si>
    <t> 18.06.1972 21:41 </t>
  </si>
  <si>
    <t>2441511.397 </t>
  </si>
  <si>
    <t> 12.07.1972 21:31 </t>
  </si>
  <si>
    <t> BBS 4 </t>
  </si>
  <si>
    <t>2441519.771 </t>
  </si>
  <si>
    <t> 21.07.1972 06:30 </t>
  </si>
  <si>
    <t> R.Harvin </t>
  </si>
  <si>
    <t>2441529.3737 </t>
  </si>
  <si>
    <t> 30.07.1972 20:58 </t>
  </si>
  <si>
    <t> 0.0042 </t>
  </si>
  <si>
    <t> O.Demircan </t>
  </si>
  <si>
    <t>2441542.555 </t>
  </si>
  <si>
    <t> 13.08.1972 01:19 </t>
  </si>
  <si>
    <t> T.T.Gough </t>
  </si>
  <si>
    <t>2441548.538 </t>
  </si>
  <si>
    <t> 19.08.1972 00:54 </t>
  </si>
  <si>
    <t>2441583.307 </t>
  </si>
  <si>
    <t> 22.09.1972 19:22 </t>
  </si>
  <si>
    <t> BBS 5 </t>
  </si>
  <si>
    <t>2441583.316 </t>
  </si>
  <si>
    <t> 22.09.1972 19:35 </t>
  </si>
  <si>
    <t>2441583.325 </t>
  </si>
  <si>
    <t> 22.09.1972 19:48 </t>
  </si>
  <si>
    <t>2441589.331 </t>
  </si>
  <si>
    <t> 28.09.1972 19:56 </t>
  </si>
  <si>
    <t> 0.021 </t>
  </si>
  <si>
    <t>2441595.310 </t>
  </si>
  <si>
    <t> 04.10.1972 19:26 </t>
  </si>
  <si>
    <t> BBS 6 </t>
  </si>
  <si>
    <t>2441625.273 </t>
  </si>
  <si>
    <t> 03.11.1972 18:33 </t>
  </si>
  <si>
    <t>2441637.259 </t>
  </si>
  <si>
    <t> 15.11.1972 18:12 </t>
  </si>
  <si>
    <t>2441637.260 </t>
  </si>
  <si>
    <t> 15.11.1972 18:14 </t>
  </si>
  <si>
    <t>2441649.243 </t>
  </si>
  <si>
    <t> 27.11.1972 17:49 </t>
  </si>
  <si>
    <t>2441667.234 </t>
  </si>
  <si>
    <t> 15.12.1972 17:36 </t>
  </si>
  <si>
    <t> BBS 7 </t>
  </si>
  <si>
    <t>2441673.225 </t>
  </si>
  <si>
    <t> 21.12.1972 17:24 </t>
  </si>
  <si>
    <t>2441687.603 </t>
  </si>
  <si>
    <t> 05.01.1973 02:28 </t>
  </si>
  <si>
    <t>2441752.348 </t>
  </si>
  <si>
    <t> 10.03.1973 20:21 </t>
  </si>
  <si>
    <t> BBS 8 </t>
  </si>
  <si>
    <t>2441789.510 </t>
  </si>
  <si>
    <t> 17.04.1973 00:14 </t>
  </si>
  <si>
    <t> BBS 9 </t>
  </si>
  <si>
    <t>2441831.469 </t>
  </si>
  <si>
    <t> 28.05.1973 23:15 </t>
  </si>
  <si>
    <t> P.Enskonatus </t>
  </si>
  <si>
    <t> MVS 7.32 </t>
  </si>
  <si>
    <t>2441831.4739 </t>
  </si>
  <si>
    <t> 28.05.1973 23:22 </t>
  </si>
  <si>
    <t> 0.0031 </t>
  </si>
  <si>
    <t> J.Ebersberger </t>
  </si>
  <si>
    <t>2441837.461 </t>
  </si>
  <si>
    <t> 03.06.1973 23:03 </t>
  </si>
  <si>
    <t> BBS 10 </t>
  </si>
  <si>
    <t>2441849.4561 </t>
  </si>
  <si>
    <t> 15.06.1973 22:56 </t>
  </si>
  <si>
    <t> H.Schellemann </t>
  </si>
  <si>
    <t>2441855.448 </t>
  </si>
  <si>
    <t> 21.06.1973 22:45 </t>
  </si>
  <si>
    <t>2441867.427 </t>
  </si>
  <si>
    <t> 03.07.1973 22:14 </t>
  </si>
  <si>
    <t>2441867.4387 </t>
  </si>
  <si>
    <t> 03.07.1973 22:31 </t>
  </si>
  <si>
    <t> 0.0034 </t>
  </si>
  <si>
    <t> W.Dürbeck </t>
  </si>
  <si>
    <t> AA 28.43 </t>
  </si>
  <si>
    <t>2441869.4263 </t>
  </si>
  <si>
    <t> 05.07.1973 22:13 </t>
  </si>
  <si>
    <t> 0.1928 </t>
  </si>
  <si>
    <t> L.Patkos </t>
  </si>
  <si>
    <t>IBVS 1065 </t>
  </si>
  <si>
    <t>2441873.420 </t>
  </si>
  <si>
    <t> 09.07.1973 22:04 </t>
  </si>
  <si>
    <t>2441873.431 </t>
  </si>
  <si>
    <t> 09.07.1973 22:20 </t>
  </si>
  <si>
    <t>2441875.8287 </t>
  </si>
  <si>
    <t> 12.07.1973 07:53 </t>
  </si>
  <si>
    <t> D.J.Barlow </t>
  </si>
  <si>
    <t>IBVS 844 </t>
  </si>
  <si>
    <t>2441881.8234 </t>
  </si>
  <si>
    <t> 18.07.1973 07:45 </t>
  </si>
  <si>
    <t> 0.0024 </t>
  </si>
  <si>
    <t>IBVS 1379 </t>
  </si>
  <si>
    <t>2441886.605 </t>
  </si>
  <si>
    <t> 23.07.1973 02:31 </t>
  </si>
  <si>
    <t> AVSJ 5.87 </t>
  </si>
  <si>
    <t>2441890.8109 </t>
  </si>
  <si>
    <t> 27.07.1973 07:27 </t>
  </si>
  <si>
    <t> -0.0012 </t>
  </si>
  <si>
    <t>2441903.402 </t>
  </si>
  <si>
    <t> 08.08.1973 21:38 </t>
  </si>
  <si>
    <t> BBS 11 </t>
  </si>
  <si>
    <t>2441904.595 </t>
  </si>
  <si>
    <t> 10.08.1973 02:16 </t>
  </si>
  <si>
    <t>2441909.396 </t>
  </si>
  <si>
    <t> 14.08.1973 21:30 </t>
  </si>
  <si>
    <t>2441909.3967 </t>
  </si>
  <si>
    <t> 14.08.1973 21:31 </t>
  </si>
  <si>
    <t> 0.0029 </t>
  </si>
  <si>
    <t>2441933.3675 </t>
  </si>
  <si>
    <t> 07.09.1973 20:49 </t>
  </si>
  <si>
    <t> -0.0026 </t>
  </si>
  <si>
    <t>2441939.356 </t>
  </si>
  <si>
    <t> 13.09.1973 20:32 </t>
  </si>
  <si>
    <t>2441939.3666 </t>
  </si>
  <si>
    <t> 13.09.1973 20:47 </t>
  </si>
  <si>
    <t>2441957.341 </t>
  </si>
  <si>
    <t> 01.10.1973 20:11 </t>
  </si>
  <si>
    <t>2441981.327 </t>
  </si>
  <si>
    <t> 25.10.1973 19:50 </t>
  </si>
  <si>
    <t> BBS 12 </t>
  </si>
  <si>
    <t>2441987.293 </t>
  </si>
  <si>
    <t> 31.10.1973 19:01 </t>
  </si>
  <si>
    <t> -0.024 </t>
  </si>
  <si>
    <t>2441987.300 </t>
  </si>
  <si>
    <t> 31.10.1973 19:12 </t>
  </si>
  <si>
    <t>2442036.471 </t>
  </si>
  <si>
    <t> 19.12.1973 23:18 </t>
  </si>
  <si>
    <t> BBS 13 </t>
  </si>
  <si>
    <t>2442043.661 </t>
  </si>
  <si>
    <t> 27.12.1973 03:51 </t>
  </si>
  <si>
    <t>2442047.260 </t>
  </si>
  <si>
    <t> 30.12.1973 18:14 </t>
  </si>
  <si>
    <t>2442090.405 </t>
  </si>
  <si>
    <t> 11.02.1974 21:43 </t>
  </si>
  <si>
    <t> BBS 14 </t>
  </si>
  <si>
    <t>2442132.376 </t>
  </si>
  <si>
    <t> 25.03.1974 21:01 </t>
  </si>
  <si>
    <t>2442150.351 </t>
  </si>
  <si>
    <t> 12.04.1974 20:25 </t>
  </si>
  <si>
    <t> BBS 15 </t>
  </si>
  <si>
    <t>2442156.351 </t>
  </si>
  <si>
    <t> 18.04.1974 20:25 </t>
  </si>
  <si>
    <t>2442187.5218 </t>
  </si>
  <si>
    <t> 20.05.1974 00:31 </t>
  </si>
  <si>
    <t> 0.0030 </t>
  </si>
  <si>
    <t>2442223.476 </t>
  </si>
  <si>
    <t> 24.06.1974 23:25 </t>
  </si>
  <si>
    <t> BBS 16 </t>
  </si>
  <si>
    <t>2442223.477 </t>
  </si>
  <si>
    <t> 24.06.1974 23:26 </t>
  </si>
  <si>
    <t>2442230.663 </t>
  </si>
  <si>
    <t> 02.07.1974 03:54 </t>
  </si>
  <si>
    <t> B.A.Krobusek </t>
  </si>
  <si>
    <t>IBVS 954 </t>
  </si>
  <si>
    <t>2442236.670 </t>
  </si>
  <si>
    <t> 08.07.1974 04:04 </t>
  </si>
  <si>
    <t>2442241.454 </t>
  </si>
  <si>
    <t> 12.07.1974 22:53 </t>
  </si>
  <si>
    <t>2442247.450 </t>
  </si>
  <si>
    <t> 18.07.1974 22:48 </t>
  </si>
  <si>
    <t>2442247.467 </t>
  </si>
  <si>
    <t> 18.07.1974 23:12 </t>
  </si>
  <si>
    <t> P.W.Hornby </t>
  </si>
  <si>
    <t> JBAA 85.445 </t>
  </si>
  <si>
    <t>2442253.4483 </t>
  </si>
  <si>
    <t> 24.07.1974 22:45 </t>
  </si>
  <si>
    <t> -0.0053 </t>
  </si>
  <si>
    <t>IBVS 931 </t>
  </si>
  <si>
    <t>2442253.450 </t>
  </si>
  <si>
    <t> 24.07.1974 22:48 </t>
  </si>
  <si>
    <t>2442255.8543 </t>
  </si>
  <si>
    <t> 27.07.1974 08:30 </t>
  </si>
  <si>
    <t> C.D.Scarfe </t>
  </si>
  <si>
    <t>2442266.635 </t>
  </si>
  <si>
    <t> 07.08.1974 03:14 </t>
  </si>
  <si>
    <t>2442270.8314 </t>
  </si>
  <si>
    <t> 11.08.1974 07:57 </t>
  </si>
  <si>
    <t> -0.0050 </t>
  </si>
  <si>
    <t>2442272.636 </t>
  </si>
  <si>
    <t> 13.08.1974 03:15 </t>
  </si>
  <si>
    <t>2442283.4267 </t>
  </si>
  <si>
    <t> 23.08.1974 22:14 </t>
  </si>
  <si>
    <t> 0.0028 </t>
  </si>
  <si>
    <t>IBVS 1053 </t>
  </si>
  <si>
    <t>2442283.4269 </t>
  </si>
  <si>
    <t> A.Y.Ertan </t>
  </si>
  <si>
    <t>2442296.616 </t>
  </si>
  <si>
    <t> 06.09.1974 02:47 </t>
  </si>
  <si>
    <t> E.Mayer </t>
  </si>
  <si>
    <t> AVSJ 6.28 </t>
  </si>
  <si>
    <t>2442319.400 </t>
  </si>
  <si>
    <t> 28.09.1974 21:36 </t>
  </si>
  <si>
    <t>2442319.401 </t>
  </si>
  <si>
    <t> 28.09.1974 21:37 </t>
  </si>
  <si>
    <t> M.D.Taylor </t>
  </si>
  <si>
    <t>2442326.586 </t>
  </si>
  <si>
    <t> 06.10.1974 02:03 </t>
  </si>
  <si>
    <t>2442331.396 </t>
  </si>
  <si>
    <t> 10.10.1974 21:30 </t>
  </si>
  <si>
    <t> BBS 18 </t>
  </si>
  <si>
    <t>2442361.344 </t>
  </si>
  <si>
    <t> 09.11.1974 20:15 </t>
  </si>
  <si>
    <t>2442361.349 </t>
  </si>
  <si>
    <t> 09.11.1974 20:22 </t>
  </si>
  <si>
    <t>2442415.283 </t>
  </si>
  <si>
    <t> 02.01.1975 18:47 </t>
  </si>
  <si>
    <t> BBS 20 </t>
  </si>
  <si>
    <t>2442421.285 </t>
  </si>
  <si>
    <t> 08.01.1975 18:50 </t>
  </si>
  <si>
    <t> B.Kunzmann </t>
  </si>
  <si>
    <t>BAVM 29 </t>
  </si>
  <si>
    <t>2442470.445 </t>
  </si>
  <si>
    <t> 26.02.1975 22:40 </t>
  </si>
  <si>
    <t> BBS 21 </t>
  </si>
  <si>
    <t>2442478.848 </t>
  </si>
  <si>
    <t> 07.03.1975 08:21 </t>
  </si>
  <si>
    <t> 0.017 </t>
  </si>
  <si>
    <t> AVSJ 7.35 </t>
  </si>
  <si>
    <t>2442520.804 </t>
  </si>
  <si>
    <t> 18.04.1975 07:17 </t>
  </si>
  <si>
    <t>2442550.751 </t>
  </si>
  <si>
    <t> 18.05.1975 06:01 </t>
  </si>
  <si>
    <t>2442574.723 </t>
  </si>
  <si>
    <t> 11.06.1975 05:21 </t>
  </si>
  <si>
    <t> C.Stephan </t>
  </si>
  <si>
    <t> AOEB 1 </t>
  </si>
  <si>
    <t>2442574.725 </t>
  </si>
  <si>
    <t> 11.06.1975 05:24 </t>
  </si>
  <si>
    <t> C.P.Stephan </t>
  </si>
  <si>
    <t>IBVS 1350 </t>
  </si>
  <si>
    <t>2442598.704 </t>
  </si>
  <si>
    <t> 05.07.1975 04:53 </t>
  </si>
  <si>
    <t>IBVS 1249 </t>
  </si>
  <si>
    <t>2442603.512 </t>
  </si>
  <si>
    <t> 10.07.1975 00:17 </t>
  </si>
  <si>
    <t> N.Mauron </t>
  </si>
  <si>
    <t> BBS 23 </t>
  </si>
  <si>
    <t>2442609.496 </t>
  </si>
  <si>
    <t> 15.07.1975 23:54 </t>
  </si>
  <si>
    <t> R.Peters </t>
  </si>
  <si>
    <t>2442621.482 </t>
  </si>
  <si>
    <t> 27.07.1975 23:34 </t>
  </si>
  <si>
    <t>2442627.476 </t>
  </si>
  <si>
    <t> 02.08.1975 23:25 </t>
  </si>
  <si>
    <t>2442627.478 </t>
  </si>
  <si>
    <t> 02.08.1975 23:28 </t>
  </si>
  <si>
    <t>2442633.458 </t>
  </si>
  <si>
    <t> 08.08.1975 22:59 </t>
  </si>
  <si>
    <t>2442633.474 </t>
  </si>
  <si>
    <t> 08.08.1975 23:22 </t>
  </si>
  <si>
    <t>2442633.500 </t>
  </si>
  <si>
    <t> 09.08.1975 00:00 </t>
  </si>
  <si>
    <t> 0.022 </t>
  </si>
  <si>
    <t> B.Collins </t>
  </si>
  <si>
    <t> JBAA 87.80 </t>
  </si>
  <si>
    <t>2442651.461 </t>
  </si>
  <si>
    <t> 26.08.1975 23:03 </t>
  </si>
  <si>
    <t>2442664.651 </t>
  </si>
  <si>
    <t> 09.09.1975 03:37 </t>
  </si>
  <si>
    <t> A.Mallama </t>
  </si>
  <si>
    <t>2442668.243 </t>
  </si>
  <si>
    <t> 12.09.1975 17:49 </t>
  </si>
  <si>
    <t> Soviet.Amateur </t>
  </si>
  <si>
    <t> PZP 3.338 </t>
  </si>
  <si>
    <t>2442669.435 </t>
  </si>
  <si>
    <t> 13.09.1975 22:26 </t>
  </si>
  <si>
    <t> BBS 24 </t>
  </si>
  <si>
    <t>2442674.242 </t>
  </si>
  <si>
    <t> 18.09.1975 17:48 </t>
  </si>
  <si>
    <t>2442675.430 </t>
  </si>
  <si>
    <t> 19.09.1975 22:19 </t>
  </si>
  <si>
    <t>2442682.636 </t>
  </si>
  <si>
    <t> 27.09.1975 03:15 </t>
  </si>
  <si>
    <t> W.Farrar </t>
  </si>
  <si>
    <t>2442687.418 </t>
  </si>
  <si>
    <t> 01.10.1975 22:01 </t>
  </si>
  <si>
    <t>2442694.622 </t>
  </si>
  <si>
    <t> 09.10.1975 02:55 </t>
  </si>
  <si>
    <t>2442839.686 </t>
  </si>
  <si>
    <t> 02.03.1976 04:27 </t>
  </si>
  <si>
    <t> T.Brelstaff </t>
  </si>
  <si>
    <t> VSSC 58.17 </t>
  </si>
  <si>
    <t>2442848.060 </t>
  </si>
  <si>
    <t> 10.03.1976 13:26 </t>
  </si>
  <si>
    <t>2442861.251 </t>
  </si>
  <si>
    <t> 23.03.1976 18:01 </t>
  </si>
  <si>
    <t>2442874.434 </t>
  </si>
  <si>
    <t> 05.04.1976 22:24 </t>
  </si>
  <si>
    <t>2442874.439 </t>
  </si>
  <si>
    <t> 05.04.1976 22:32 </t>
  </si>
  <si>
    <t> BBS 27 </t>
  </si>
  <si>
    <t>2442880.420 </t>
  </si>
  <si>
    <t> 11.04.1976 22:04 </t>
  </si>
  <si>
    <t>2442880.4335 </t>
  </si>
  <si>
    <t> 11.04.1976 22:24 </t>
  </si>
  <si>
    <t>IBVS 1358 </t>
  </si>
  <si>
    <t>2442880.446 </t>
  </si>
  <si>
    <t> 11.04.1976 22:42 </t>
  </si>
  <si>
    <t>2442881.632 </t>
  </si>
  <si>
    <t> 13.04.1976 03:10 </t>
  </si>
  <si>
    <t> G.Samolyk </t>
  </si>
  <si>
    <t>2442885.231 </t>
  </si>
  <si>
    <t> 16.04.1976 17:32 </t>
  </si>
  <si>
    <t>2442886.421 </t>
  </si>
  <si>
    <t> 17.04.1976 22:06 </t>
  </si>
  <si>
    <t>2442904.396 </t>
  </si>
  <si>
    <t> 05.05.1976 21:30 </t>
  </si>
  <si>
    <t> BBS 28 </t>
  </si>
  <si>
    <t>2442916.377 </t>
  </si>
  <si>
    <t> 17.05.1976 21:02 </t>
  </si>
  <si>
    <t>2442948.764 </t>
  </si>
  <si>
    <t> 19.06.1976 06:20 </t>
  </si>
  <si>
    <t>2442954.7568 </t>
  </si>
  <si>
    <t> 25.06.1976 06:09 </t>
  </si>
  <si>
    <t> -0.0033 </t>
  </si>
  <si>
    <t> Sharpe &amp; Smith </t>
  </si>
  <si>
    <t> AVSJ 7.25 </t>
  </si>
  <si>
    <t>2442954.759 </t>
  </si>
  <si>
    <t> 25.06.1976 06:12 </t>
  </si>
  <si>
    <t> D.Sharpe </t>
  </si>
  <si>
    <t>2442960.761 </t>
  </si>
  <si>
    <t> 01.07.1976 06:15 </t>
  </si>
  <si>
    <t>2442977.532 </t>
  </si>
  <si>
    <t> 18.07.1976 00:46 </t>
  </si>
  <si>
    <t> W.Vollmann </t>
  </si>
  <si>
    <t>2442977.538 </t>
  </si>
  <si>
    <t> 18.07.1976 00:54 </t>
  </si>
  <si>
    <t>2442983.533 </t>
  </si>
  <si>
    <t> 24.07.1976 00:47 </t>
  </si>
  <si>
    <t> P.Ralincourt </t>
  </si>
  <si>
    <t> BBS 30 </t>
  </si>
  <si>
    <t>2442984.724 </t>
  </si>
  <si>
    <t> 25.07.1976 05:22 </t>
  </si>
  <si>
    <t>2442984.733 </t>
  </si>
  <si>
    <t> 25.07.1976 05:35 </t>
  </si>
  <si>
    <t> J.Smith </t>
  </si>
  <si>
    <t>2442984.739 </t>
  </si>
  <si>
    <t> 25.07.1976 05:44 </t>
  </si>
  <si>
    <t>2442989.514 </t>
  </si>
  <si>
    <t> 30.07.1976 00:20 </t>
  </si>
  <si>
    <t>2442989.525 </t>
  </si>
  <si>
    <t> 30.07.1976 00:36 </t>
  </si>
  <si>
    <t> BBS 29 </t>
  </si>
  <si>
    <t>2442989.527 </t>
  </si>
  <si>
    <t> 30.07.1976 00:38 </t>
  </si>
  <si>
    <t>2442990.723 </t>
  </si>
  <si>
    <t> 31.07.1976 05:21 </t>
  </si>
  <si>
    <t> J.Jewell </t>
  </si>
  <si>
    <t>2442990.7232 </t>
  </si>
  <si>
    <t>2442990.725 </t>
  </si>
  <si>
    <t> 31.07.1976 05:24 </t>
  </si>
  <si>
    <t>2442990.726 </t>
  </si>
  <si>
    <t> 31.07.1976 05:25 </t>
  </si>
  <si>
    <t>2442995.516 </t>
  </si>
  <si>
    <t> 05.08.1976 00:23 </t>
  </si>
  <si>
    <t>2443013.510 </t>
  </si>
  <si>
    <t> 23.08.1976 00:14 </t>
  </si>
  <si>
    <t>2443020.692 </t>
  </si>
  <si>
    <t> 30.08.1976 04:36 </t>
  </si>
  <si>
    <t>2443025.473 </t>
  </si>
  <si>
    <t> 03.09.1976 23:21 </t>
  </si>
  <si>
    <t> G.J.Kirby </t>
  </si>
  <si>
    <t>2443050.670 </t>
  </si>
  <si>
    <t> 29.09.1976 04:04 </t>
  </si>
  <si>
    <t>2443061.434 </t>
  </si>
  <si>
    <t> 09.10.1976 22:24 </t>
  </si>
  <si>
    <t> A.Royer </t>
  </si>
  <si>
    <t>2443177.730 </t>
  </si>
  <si>
    <t> 03.02.1977 05:31 </t>
  </si>
  <si>
    <t> BBS 32 </t>
  </si>
  <si>
    <t>2443200.508 </t>
  </si>
  <si>
    <t> 26.02.1977 00:11 </t>
  </si>
  <si>
    <t> E.Poretti </t>
  </si>
  <si>
    <t>2443242.4749 </t>
  </si>
  <si>
    <t> 08.04.1977 23:23 </t>
  </si>
  <si>
    <t>IBVS 1449 </t>
  </si>
  <si>
    <t>2443243.685 </t>
  </si>
  <si>
    <t> 10.04.1977 04:26 </t>
  </si>
  <si>
    <t>2443248.469 </t>
  </si>
  <si>
    <t> 14.04.1977 23:15 </t>
  </si>
  <si>
    <t> BBS 33 </t>
  </si>
  <si>
    <t>2443248.474 </t>
  </si>
  <si>
    <t> 14.04.1977 23:22 </t>
  </si>
  <si>
    <t> M.Penna </t>
  </si>
  <si>
    <t> BBS 34 </t>
  </si>
  <si>
    <t>2443273.643 </t>
  </si>
  <si>
    <t> 10.05.1977 03:25 </t>
  </si>
  <si>
    <t>IBVS 1502 </t>
  </si>
  <si>
    <t>2443290.418 </t>
  </si>
  <si>
    <t> 26.05.1977 22:01 </t>
  </si>
  <si>
    <t> R.Boninsegna </t>
  </si>
  <si>
    <t>2443291.624 </t>
  </si>
  <si>
    <t> 28.05.1977 02:58 </t>
  </si>
  <si>
    <t>2443291.625 </t>
  </si>
  <si>
    <t> 28.05.1977 03:00 </t>
  </si>
  <si>
    <t>2443291.6253 </t>
  </si>
  <si>
    <t> -0.0017 </t>
  </si>
  <si>
    <t>IBVS 1682 </t>
  </si>
  <si>
    <t>2443304.809 </t>
  </si>
  <si>
    <t> 10.06.1977 07:24 </t>
  </si>
  <si>
    <t>2443308.410 </t>
  </si>
  <si>
    <t> 13.06.1977 21:50 </t>
  </si>
  <si>
    <t> BBS 35 </t>
  </si>
  <si>
    <t>2443308.412 </t>
  </si>
  <si>
    <t> 13.06.1977 21:53 </t>
  </si>
  <si>
    <t>2443314.406 </t>
  </si>
  <si>
    <t> 19.06.1977 21:44 </t>
  </si>
  <si>
    <t>2443314.408 </t>
  </si>
  <si>
    <t> 19.06.1977 21:47 </t>
  </si>
  <si>
    <t>2443326.388 </t>
  </si>
  <si>
    <t> 01.07.1977 21:18 </t>
  </si>
  <si>
    <t>2443344.375 </t>
  </si>
  <si>
    <t> 19.07.1977 21:00 </t>
  </si>
  <si>
    <t>2443344.377 </t>
  </si>
  <si>
    <t> 19.07.1977 21:02 </t>
  </si>
  <si>
    <t>2443357.547 </t>
  </si>
  <si>
    <t> 02.08.1977 01:07 </t>
  </si>
  <si>
    <t> J.Bourgeois </t>
  </si>
  <si>
    <t>2443363.552 </t>
  </si>
  <si>
    <t> 08.08.1977 01:14 </t>
  </si>
  <si>
    <t>2443369.536 </t>
  </si>
  <si>
    <t> 14.08.1977 00:51 </t>
  </si>
  <si>
    <t>2443369.545 </t>
  </si>
  <si>
    <t> 14.08.1977 01:04 </t>
  </si>
  <si>
    <t> A.Marot </t>
  </si>
  <si>
    <t>2443369.552 </t>
  </si>
  <si>
    <t> 14.08.1977 01:14 </t>
  </si>
  <si>
    <t>2443369.554 </t>
  </si>
  <si>
    <t> 14.08.1977 01:17 </t>
  </si>
  <si>
    <t>2443369.555 </t>
  </si>
  <si>
    <t> 14.08.1977 01:19 </t>
  </si>
  <si>
    <t> J.le Borgne </t>
  </si>
  <si>
    <t>2443377.335 </t>
  </si>
  <si>
    <t> 21.08.1977 20:02 </t>
  </si>
  <si>
    <t>2443386.3335 </t>
  </si>
  <si>
    <t> 30.08.1977 20:00 </t>
  </si>
  <si>
    <t> 0.0001 </t>
  </si>
  <si>
    <t>2443392.315 </t>
  </si>
  <si>
    <t> 05.09.1977 19:33 </t>
  </si>
  <si>
    <t>2443392.328 </t>
  </si>
  <si>
    <t> 05.09.1977 19:52 </t>
  </si>
  <si>
    <t>2443392.334 </t>
  </si>
  <si>
    <t> 05.09.1977 20:00 </t>
  </si>
  <si>
    <t>2443392.337 </t>
  </si>
  <si>
    <t> 05.09.1977 20:05 </t>
  </si>
  <si>
    <t> BBS 37 </t>
  </si>
  <si>
    <t>2443398.308 </t>
  </si>
  <si>
    <t> 11.09.1977 19:23 </t>
  </si>
  <si>
    <t>2443398.322 </t>
  </si>
  <si>
    <t> 11.09.1977 19:43 </t>
  </si>
  <si>
    <t>2443398.323 </t>
  </si>
  <si>
    <t> 11.09.1977 19:45 </t>
  </si>
  <si>
    <t>2443399.518 </t>
  </si>
  <si>
    <t> 13.09.1977 00:25 </t>
  </si>
  <si>
    <t>2443404.321 </t>
  </si>
  <si>
    <t> 17.09.1977 19:42 </t>
  </si>
  <si>
    <t>2443410.309 </t>
  </si>
  <si>
    <t> 23.09.1977 19:24 </t>
  </si>
  <si>
    <t>2443416.322 </t>
  </si>
  <si>
    <t> 29.09.1977 19:43 </t>
  </si>
  <si>
    <t> BBS 36 </t>
  </si>
  <si>
    <t>2443428.285 </t>
  </si>
  <si>
    <t> 11.10.1977 18:50 </t>
  </si>
  <si>
    <t>2443434.296 </t>
  </si>
  <si>
    <t> 17.10.1977 19:06 </t>
  </si>
  <si>
    <t>2443436.672 </t>
  </si>
  <si>
    <t> 20.10.1977 04:07 </t>
  </si>
  <si>
    <t>2443446.274 </t>
  </si>
  <si>
    <t> 29.10.1977 18:34 </t>
  </si>
  <si>
    <t>2443452.271 </t>
  </si>
  <si>
    <t> 04.11.1977 18:30 </t>
  </si>
  <si>
    <t> J.-P.Clovin </t>
  </si>
  <si>
    <t>2443458.256 </t>
  </si>
  <si>
    <t> 10.11.1977 18:08 </t>
  </si>
  <si>
    <t>2443458.266 </t>
  </si>
  <si>
    <t> 10.11.1977 18:23 </t>
  </si>
  <si>
    <t>2443482.240 </t>
  </si>
  <si>
    <t> 04.12.1977 17:45 </t>
  </si>
  <si>
    <t>2443482.250 </t>
  </si>
  <si>
    <t> 04.12.1977 18:00 </t>
  </si>
  <si>
    <t>2443500.224 </t>
  </si>
  <si>
    <t> 22.12.1977 17:22 </t>
  </si>
  <si>
    <t>2443658.467 </t>
  </si>
  <si>
    <t> 29.05.1978 23:12 </t>
  </si>
  <si>
    <t> BBS 38 </t>
  </si>
  <si>
    <t>2443659.6606 </t>
  </si>
  <si>
    <t> 31.05.1978 03:51 </t>
  </si>
  <si>
    <t> -0.0025 </t>
  </si>
  <si>
    <t> E.C.Olson </t>
  </si>
  <si>
    <t>IBVS 1840 </t>
  </si>
  <si>
    <t>2443664.463 </t>
  </si>
  <si>
    <t> 04.06.1978 23:06 </t>
  </si>
  <si>
    <t>2443688.436 </t>
  </si>
  <si>
    <t> 28.06.1978 22:27 </t>
  </si>
  <si>
    <t>2443689.626 </t>
  </si>
  <si>
    <t> 30.06.1978 03:01 </t>
  </si>
  <si>
    <t>2443701.615 </t>
  </si>
  <si>
    <t> 12.07.1978 02:45 </t>
  </si>
  <si>
    <t>2443706.418 </t>
  </si>
  <si>
    <t> 16.07.1978 22:01 </t>
  </si>
  <si>
    <t>2443712.410 </t>
  </si>
  <si>
    <t> 22.07.1978 21:50 </t>
  </si>
  <si>
    <t>2443718.403 </t>
  </si>
  <si>
    <t> 28.07.1978 21:40 </t>
  </si>
  <si>
    <t> BBS 39 </t>
  </si>
  <si>
    <t>2443718.405 </t>
  </si>
  <si>
    <t> 28.07.1978 21:43 </t>
  </si>
  <si>
    <t>2443718.409 </t>
  </si>
  <si>
    <t> 28.07.1978 21:48 </t>
  </si>
  <si>
    <t>2443718.410 </t>
  </si>
  <si>
    <t> 28.07.1978 21:50 </t>
  </si>
  <si>
    <t>2443718.411 </t>
  </si>
  <si>
    <t> 28.07.1978 21:51 </t>
  </si>
  <si>
    <t>2443725.586 </t>
  </si>
  <si>
    <t> 05.08.1978 02:03 </t>
  </si>
  <si>
    <t>2443730.397 </t>
  </si>
  <si>
    <t> 09.08.1978 21:31 </t>
  </si>
  <si>
    <t>2443742.378 </t>
  </si>
  <si>
    <t> 21.08.1978 21:04 </t>
  </si>
  <si>
    <t>2443742.383 </t>
  </si>
  <si>
    <t> 21.08.1978 21:11 </t>
  </si>
  <si>
    <t> W.Ihle </t>
  </si>
  <si>
    <t> MVS 8.136 </t>
  </si>
  <si>
    <t>2443743.575 </t>
  </si>
  <si>
    <t> 23.08.1978 01:48 </t>
  </si>
  <si>
    <t>2443754.364 </t>
  </si>
  <si>
    <t> 02.09.1978 20:44 </t>
  </si>
  <si>
    <t>2443754.368 </t>
  </si>
  <si>
    <t> 02.09.1978 20:49 </t>
  </si>
  <si>
    <t> M.Franchini </t>
  </si>
  <si>
    <t> BBS 40 </t>
  </si>
  <si>
    <t>2443772.349 </t>
  </si>
  <si>
    <t> 20.09.1978 20:22 </t>
  </si>
  <si>
    <t>2443772.360 </t>
  </si>
  <si>
    <t> 20.09.1978 20:38 </t>
  </si>
  <si>
    <t>2443790.327 </t>
  </si>
  <si>
    <t> 08.10.1978 19:50 </t>
  </si>
  <si>
    <t>2443790.331 </t>
  </si>
  <si>
    <t> 08.10.1978 19:56 </t>
  </si>
  <si>
    <t>2443796.322 </t>
  </si>
  <si>
    <t> 14.10.1978 19:43 </t>
  </si>
  <si>
    <t>2443796.3259 </t>
  </si>
  <si>
    <t> 14.10.1978 19:49 </t>
  </si>
  <si>
    <t> -0.0020 </t>
  </si>
  <si>
    <t> R.Gröbel </t>
  </si>
  <si>
    <t>IBVS 1924 </t>
  </si>
  <si>
    <t>2443802.327 </t>
  </si>
  <si>
    <t> 20.10.1978 19:50 </t>
  </si>
  <si>
    <t>2443832.296 </t>
  </si>
  <si>
    <t> 19.11.1978 19:06 </t>
  </si>
  <si>
    <t>2443888.638 </t>
  </si>
  <si>
    <t> 15.01.1979 03:18 </t>
  </si>
  <si>
    <t> BBS 41 </t>
  </si>
  <si>
    <t>2443966.5571 </t>
  </si>
  <si>
    <t> 03.04.1979 01:22 </t>
  </si>
  <si>
    <t>IBVS 1751 </t>
  </si>
  <si>
    <t>2443971.361 </t>
  </si>
  <si>
    <t> 07.04.1979 20:39 </t>
  </si>
  <si>
    <t> BBS 43 </t>
  </si>
  <si>
    <t>2443979.742 </t>
  </si>
  <si>
    <t> 16.04.1979 05:48 </t>
  </si>
  <si>
    <t>2443983.346 </t>
  </si>
  <si>
    <t> 19.04.1979 20:18 </t>
  </si>
  <si>
    <t>2444001.336 </t>
  </si>
  <si>
    <t> 07.05.1979 20:03 </t>
  </si>
  <si>
    <t>2444009.7139 </t>
  </si>
  <si>
    <t> 16.05.1979 05:08 </t>
  </si>
  <si>
    <t> -0.0030 </t>
  </si>
  <si>
    <t>2444015.7079 </t>
  </si>
  <si>
    <t> 22.05.1979 04:59 </t>
  </si>
  <si>
    <t> -0.0031 </t>
  </si>
  <si>
    <t>2444044.487 </t>
  </si>
  <si>
    <t> 19.06.1979 23:41 </t>
  </si>
  <si>
    <t> BBS 44 </t>
  </si>
  <si>
    <t>2444074.431 </t>
  </si>
  <si>
    <t> 19.07.1979 22:20 </t>
  </si>
  <si>
    <t> G.Troispoux </t>
  </si>
  <si>
    <t> BBS 46 </t>
  </si>
  <si>
    <t>2444086.450 </t>
  </si>
  <si>
    <t> 31.07.1979 22:48 </t>
  </si>
  <si>
    <t> C.Pampaloni </t>
  </si>
  <si>
    <t> BBS 45 </t>
  </si>
  <si>
    <t>2444110.416 </t>
  </si>
  <si>
    <t> 24.08.1979 21:59 </t>
  </si>
  <si>
    <t>2444122.395 </t>
  </si>
  <si>
    <t> 05.09.1979 21:28 </t>
  </si>
  <si>
    <t> MVS 8.192 </t>
  </si>
  <si>
    <t>2444128.397 </t>
  </si>
  <si>
    <t> 11.09.1979 21:31 </t>
  </si>
  <si>
    <t>BAVM 32 </t>
  </si>
  <si>
    <t>2444134.410 </t>
  </si>
  <si>
    <t> 17.09.1979 21:50 </t>
  </si>
  <si>
    <t> 0.016 </t>
  </si>
  <si>
    <t>2444140.391 </t>
  </si>
  <si>
    <t> 23.09.1979 21:23 </t>
  </si>
  <si>
    <t> VSSC 59.18 </t>
  </si>
  <si>
    <t>2444146.381 </t>
  </si>
  <si>
    <t> 29.09.1979 21:08 </t>
  </si>
  <si>
    <t>2444146.387 </t>
  </si>
  <si>
    <t> 29.09.1979 21:17 </t>
  </si>
  <si>
    <t>2444158.365 </t>
  </si>
  <si>
    <t> 11.10.1979 20:45 </t>
  </si>
  <si>
    <t>2444170.344 </t>
  </si>
  <si>
    <t> 23.10.1979 20:15 </t>
  </si>
  <si>
    <t>2444345.369 </t>
  </si>
  <si>
    <t> 15.04.1980 20:51 </t>
  </si>
  <si>
    <t> K.Carbol </t>
  </si>
  <si>
    <t> BRNO 26 </t>
  </si>
  <si>
    <t>2444345.391 </t>
  </si>
  <si>
    <t> 15.04.1980 21:23 </t>
  </si>
  <si>
    <t> BBS 48 </t>
  </si>
  <si>
    <t>2444371.7552 </t>
  </si>
  <si>
    <t> 12.05.1980 06:07 </t>
  </si>
  <si>
    <t> -0.0038 </t>
  </si>
  <si>
    <t> D.W.Forbes </t>
  </si>
  <si>
    <t>IBVS 2545 </t>
  </si>
  <si>
    <t>2444376.552 </t>
  </si>
  <si>
    <t> 17.05.1980 01:14 </t>
  </si>
  <si>
    <t>2444401.732 </t>
  </si>
  <si>
    <t> 11.06.1980 05:34 </t>
  </si>
  <si>
    <t> G.Hanson </t>
  </si>
  <si>
    <t>2444407.713 </t>
  </si>
  <si>
    <t> 17.06.1980 05:06 </t>
  </si>
  <si>
    <t>2444419.718 </t>
  </si>
  <si>
    <t> 29.06.1980 05:13 </t>
  </si>
  <si>
    <t>2444442.487 </t>
  </si>
  <si>
    <t> 21.07.1980 23:41 </t>
  </si>
  <si>
    <t> BBS 49 </t>
  </si>
  <si>
    <t>2444454.478 </t>
  </si>
  <si>
    <t> 02.08.1980 23:28 </t>
  </si>
  <si>
    <t> G.Mavrofridis </t>
  </si>
  <si>
    <t>2444460.485 </t>
  </si>
  <si>
    <t> 08.08.1980 23:38 </t>
  </si>
  <si>
    <t> BBS 51 </t>
  </si>
  <si>
    <t>2444466.466 </t>
  </si>
  <si>
    <t> 14.08.1980 23:11 </t>
  </si>
  <si>
    <t>JAVSO..46..184</t>
  </si>
  <si>
    <t>JAVSO..47..263</t>
  </si>
  <si>
    <t>JAVSO..48..256</t>
  </si>
  <si>
    <t>VSB-063</t>
  </si>
  <si>
    <t>2444466.467 </t>
  </si>
  <si>
    <t> 14.08.1980 23:12 </t>
  </si>
  <si>
    <t> P.Matagne </t>
  </si>
  <si>
    <t> BBS 56 </t>
  </si>
  <si>
    <t>2444466.471 </t>
  </si>
  <si>
    <t> 14.08.1980 23:18 </t>
  </si>
  <si>
    <t>2444466.477 </t>
  </si>
  <si>
    <t> 14.08.1980 23:26 </t>
  </si>
  <si>
    <t> BBS 50 </t>
  </si>
  <si>
    <t>2444484.453 </t>
  </si>
  <si>
    <t> 01.09.1980 22:52 </t>
  </si>
  <si>
    <t> A.Vogel </t>
  </si>
  <si>
    <t> MVS 9.80 </t>
  </si>
  <si>
    <t>2444490.441 </t>
  </si>
  <si>
    <t> 07.09.1980 22:35 </t>
  </si>
  <si>
    <t> P.Wils </t>
  </si>
  <si>
    <t>2444496.436 </t>
  </si>
  <si>
    <t> 13.09.1980 22:27 </t>
  </si>
  <si>
    <t> G.Boistel </t>
  </si>
  <si>
    <t>2444532.410 </t>
  </si>
  <si>
    <t> 19.10.1980 21:50 </t>
  </si>
  <si>
    <t> A.J.Hollis </t>
  </si>
  <si>
    <t>2444544.384 </t>
  </si>
  <si>
    <t> 31.10.1980 21:12 </t>
  </si>
  <si>
    <t>2444556.373 </t>
  </si>
  <si>
    <t> 12.11.1980 20:57 </t>
  </si>
  <si>
    <t> BBS 52 </t>
  </si>
  <si>
    <t>2444709.828 </t>
  </si>
  <si>
    <t> 15.04.1981 07:52 </t>
  </si>
  <si>
    <t>2444761.376 </t>
  </si>
  <si>
    <t> 05.06.1981 21:01 </t>
  </si>
  <si>
    <t> S.Mammoliti </t>
  </si>
  <si>
    <t> BBS 58 </t>
  </si>
  <si>
    <t>2444767.364 </t>
  </si>
  <si>
    <t> 11.06.1981 20:44 </t>
  </si>
  <si>
    <t>2444769.7619 </t>
  </si>
  <si>
    <t> 14.06.1981 06:17 </t>
  </si>
  <si>
    <t> -0.0035 </t>
  </si>
  <si>
    <t>2444809.323 </t>
  </si>
  <si>
    <t> 23.07.1981 19:45 </t>
  </si>
  <si>
    <t>2444817.718 </t>
  </si>
  <si>
    <t> 01.08.1981 05:13 </t>
  </si>
  <si>
    <t>2444840.495 </t>
  </si>
  <si>
    <t> 23.08.1981 23:52 </t>
  </si>
  <si>
    <t>2444852.476 </t>
  </si>
  <si>
    <t> 04.09.1981 23:25 </t>
  </si>
  <si>
    <t>2444870.478 </t>
  </si>
  <si>
    <t> 22.09.1981 23:28 </t>
  </si>
  <si>
    <t> J.E.Isles </t>
  </si>
  <si>
    <t>2444883.638 </t>
  </si>
  <si>
    <t> 06.10.1981 03:18 </t>
  </si>
  <si>
    <t> E.Halbach </t>
  </si>
  <si>
    <t>2445075.458 </t>
  </si>
  <si>
    <t> 15.04.1982 22:59 </t>
  </si>
  <si>
    <t> J.-P.Liegeois </t>
  </si>
  <si>
    <t> BBS 60 </t>
  </si>
  <si>
    <t>2445075.463 </t>
  </si>
  <si>
    <t> 15.04.1982 23:06 </t>
  </si>
  <si>
    <t>2445075.468 </t>
  </si>
  <si>
    <t> 15.04.1982 23:13 </t>
  </si>
  <si>
    <t> P.Louis </t>
  </si>
  <si>
    <t>2445082.652 </t>
  </si>
  <si>
    <t> 23.04.1982 03:38 </t>
  </si>
  <si>
    <t> G.Chaple </t>
  </si>
  <si>
    <t>2445113.8224 </t>
  </si>
  <si>
    <t> 24.05.1982 07:44 </t>
  </si>
  <si>
    <t> -0.0028 </t>
  </si>
  <si>
    <t> D.Skillman </t>
  </si>
  <si>
    <t> AVSJ 11.60 </t>
  </si>
  <si>
    <t>2445129.410 </t>
  </si>
  <si>
    <t> 08.06.1982 21:50 </t>
  </si>
  <si>
    <t> BBS 62 </t>
  </si>
  <si>
    <t>2445131.805 </t>
  </si>
  <si>
    <t> 11.06.1982 07:19 </t>
  </si>
  <si>
    <t>2445154.589 </t>
  </si>
  <si>
    <t> 04.07.1982 02:08 </t>
  </si>
  <si>
    <t> BBS 61 </t>
  </si>
  <si>
    <t>2445160.584 </t>
  </si>
  <si>
    <t> 10.07.1982 02:00 </t>
  </si>
  <si>
    <t>2445177.356 </t>
  </si>
  <si>
    <t> 26.07.1982 20:32 </t>
  </si>
  <si>
    <t> BBS 69 </t>
  </si>
  <si>
    <t>2445202.529 </t>
  </si>
  <si>
    <t> 21.08.1982 00:41 </t>
  </si>
  <si>
    <t>2445203.738 </t>
  </si>
  <si>
    <t> 22.08.1982 05:42 </t>
  </si>
  <si>
    <t>2445215.723 </t>
  </si>
  <si>
    <t> 03.09.1982 05:21 </t>
  </si>
  <si>
    <t>2445219.314 </t>
  </si>
  <si>
    <t> 06.09.1982 19:32 </t>
  </si>
  <si>
    <t>2445231.301 </t>
  </si>
  <si>
    <t> 18.09.1982 19:13 </t>
  </si>
  <si>
    <t>2445231.305 </t>
  </si>
  <si>
    <t> 18.09.1982 19:19 </t>
  </si>
  <si>
    <t> I.Sagodi </t>
  </si>
  <si>
    <t> ALGL 36 </t>
  </si>
  <si>
    <t>2445473.464 </t>
  </si>
  <si>
    <t> 18.05.1983 23:08 </t>
  </si>
  <si>
    <t> A.Dolzan </t>
  </si>
  <si>
    <t>2445478.8653 </t>
  </si>
  <si>
    <t> 24.05.1983 08:46 </t>
  </si>
  <si>
    <t> 0.0011 </t>
  </si>
  <si>
    <t>2445481.8597 </t>
  </si>
  <si>
    <t> 27.05.1983 08:37 </t>
  </si>
  <si>
    <t> -0.0016 </t>
  </si>
  <si>
    <t>2445493.850 </t>
  </si>
  <si>
    <t> 08.06.1983 08:24 </t>
  </si>
  <si>
    <t>2445497.436 </t>
  </si>
  <si>
    <t> 11.06.1983 22:27 </t>
  </si>
  <si>
    <t> J.Manek </t>
  </si>
  <si>
    <t>2445498.643 </t>
  </si>
  <si>
    <t> 13.06.1983 03:25 </t>
  </si>
  <si>
    <t>2445551.380 </t>
  </si>
  <si>
    <t> 04.08.1983 21:07 </t>
  </si>
  <si>
    <t> BBS 71 </t>
  </si>
  <si>
    <t>2445559.775 </t>
  </si>
  <si>
    <t> 13.08.1983 06:36 </t>
  </si>
  <si>
    <t>2445563.372 </t>
  </si>
  <si>
    <t> 16.08.1983 20:55 </t>
  </si>
  <si>
    <t>2445564.574 </t>
  </si>
  <si>
    <t> 18.08.1983 01:46 </t>
  </si>
  <si>
    <t> BBS 68 </t>
  </si>
  <si>
    <t>2445575.383 </t>
  </si>
  <si>
    <t> 28.08.1983 21:11 </t>
  </si>
  <si>
    <t>2445593.344 </t>
  </si>
  <si>
    <t> 15.09.1983 20:15 </t>
  </si>
  <si>
    <t>2445635.318 </t>
  </si>
  <si>
    <t> 27.10.1983 19:37 </t>
  </si>
  <si>
    <t> R.Leyman </t>
  </si>
  <si>
    <t> BBS 70 </t>
  </si>
  <si>
    <t>2445641.305 </t>
  </si>
  <si>
    <t> 02.11.1983 19:19 </t>
  </si>
  <si>
    <t>2445811.535 </t>
  </si>
  <si>
    <t> 21.04.1984 00:50 </t>
  </si>
  <si>
    <t> BBS 72 </t>
  </si>
  <si>
    <t>2445811.543 </t>
  </si>
  <si>
    <t> 21.04.1984 01:01 </t>
  </si>
  <si>
    <t>2445817.5303 </t>
  </si>
  <si>
    <t> 27.04.1984 00:43 </t>
  </si>
  <si>
    <t> 0.0009 </t>
  </si>
  <si>
    <t> M.Peel </t>
  </si>
  <si>
    <t> VSSC 61.18 </t>
  </si>
  <si>
    <t>2445836.697 </t>
  </si>
  <si>
    <t> 16.05.1984 04:43 </t>
  </si>
  <si>
    <t>2445847.495 </t>
  </si>
  <si>
    <t> 26.05.1984 23:52 </t>
  </si>
  <si>
    <t> T.Cervinka </t>
  </si>
  <si>
    <t> BRNO 27 </t>
  </si>
  <si>
    <t>2445866.675 </t>
  </si>
  <si>
    <t> 15.06.1984 04:12 </t>
  </si>
  <si>
    <t>2445889.461 </t>
  </si>
  <si>
    <t> 07.07.1984 23:03 </t>
  </si>
  <si>
    <t> J.Schmidt </t>
  </si>
  <si>
    <t>BAVM 39 </t>
  </si>
  <si>
    <t>2445901.449 </t>
  </si>
  <si>
    <t> 19.07.1984 22:46 </t>
  </si>
  <si>
    <t> A.Maraziti </t>
  </si>
  <si>
    <t> BBS 75 </t>
  </si>
  <si>
    <t>2445907.433 </t>
  </si>
  <si>
    <t> 25.07.1984 22:23 </t>
  </si>
  <si>
    <t> P.Kubicek </t>
  </si>
  <si>
    <t>2445907.435 </t>
  </si>
  <si>
    <t> 25.07.1984 22:26 </t>
  </si>
  <si>
    <t> L.Kalab </t>
  </si>
  <si>
    <t> J.Rexa </t>
  </si>
  <si>
    <t>2445907.441 </t>
  </si>
  <si>
    <t> 25.07.1984 22:35 </t>
  </si>
  <si>
    <t> M.Berka </t>
  </si>
  <si>
    <t>2445907.442 </t>
  </si>
  <si>
    <t> 25.07.1984 22:36 </t>
  </si>
  <si>
    <t> M.Zejda </t>
  </si>
  <si>
    <t>2445907.444 </t>
  </si>
  <si>
    <t> 25.07.1984 22:39 </t>
  </si>
  <si>
    <t> Z.Jedlicka </t>
  </si>
  <si>
    <t>2445913.414 </t>
  </si>
  <si>
    <t> 31.07.1984 21:56 </t>
  </si>
  <si>
    <t> P.Svoboda </t>
  </si>
  <si>
    <t>2445913.427 </t>
  </si>
  <si>
    <t> 31.07.1984 22:14 </t>
  </si>
  <si>
    <t> P.Lutcha </t>
  </si>
  <si>
    <t>2445913.430 </t>
  </si>
  <si>
    <t> 31.07.1984 22:19 </t>
  </si>
  <si>
    <t> P.Hajek </t>
  </si>
  <si>
    <t>2445913.442 </t>
  </si>
  <si>
    <t> 31.07.1984 22:36 </t>
  </si>
  <si>
    <t> P.Neugebauer </t>
  </si>
  <si>
    <t> P.Troubil </t>
  </si>
  <si>
    <t>2445919.429 </t>
  </si>
  <si>
    <t> 06.08.1984 22:17 </t>
  </si>
  <si>
    <t> BBS 73 </t>
  </si>
  <si>
    <t>2445931.396 </t>
  </si>
  <si>
    <t> 18.08.1984 21:30 </t>
  </si>
  <si>
    <t> BBS 74 </t>
  </si>
  <si>
    <t>2445931.425 </t>
  </si>
  <si>
    <t> 18.08.1984 22:12 </t>
  </si>
  <si>
    <t> E.Nezry </t>
  </si>
  <si>
    <t>2445932.612 </t>
  </si>
  <si>
    <t> 20.08.1984 02:41 </t>
  </si>
  <si>
    <t>2445938.613 </t>
  </si>
  <si>
    <t> 26.08.1984 02:42 </t>
  </si>
  <si>
    <t>2445943.402 </t>
  </si>
  <si>
    <t> 30.08.1984 21:38 </t>
  </si>
  <si>
    <t> S.Ferrand </t>
  </si>
  <si>
    <t>2445943.411 </t>
  </si>
  <si>
    <t> 30.08.1984 21:51 </t>
  </si>
  <si>
    <t>2445967.382 </t>
  </si>
  <si>
    <t> 23.09.1984 21:10 </t>
  </si>
  <si>
    <t>2445973.376 </t>
  </si>
  <si>
    <t> 29.09.1984 21:01 </t>
  </si>
  <si>
    <t> W.Renz </t>
  </si>
  <si>
    <t>2445979.377 </t>
  </si>
  <si>
    <t> 05.10.1984 21:02 </t>
  </si>
  <si>
    <t>2445991.358 </t>
  </si>
  <si>
    <t> 17.10.1984 20:35 </t>
  </si>
  <si>
    <t>BAVM 43 </t>
  </si>
  <si>
    <t>2446136.420 </t>
  </si>
  <si>
    <t> 11.03.1985 22:04 </t>
  </si>
  <si>
    <t> I.Middlemist </t>
  </si>
  <si>
    <t> VSSC 64.23 </t>
  </si>
  <si>
    <t>2446142.419 </t>
  </si>
  <si>
    <t> 17.03.1985 22:03 </t>
  </si>
  <si>
    <t>2446166.3839 </t>
  </si>
  <si>
    <t> 10.04.1985 21:12 </t>
  </si>
  <si>
    <t> J.Ells </t>
  </si>
  <si>
    <t>2446196.355 </t>
  </si>
  <si>
    <t> 10.05.1985 20:31 </t>
  </si>
  <si>
    <t>2446210.731 </t>
  </si>
  <si>
    <t> 25.05.1985 05:32 </t>
  </si>
  <si>
    <t>2446210.742 </t>
  </si>
  <si>
    <t> 25.05.1985 05:48 </t>
  </si>
  <si>
    <t>2446228.729 </t>
  </si>
  <si>
    <t> 12.06.1985 05:29 </t>
  </si>
  <si>
    <t> R.Hill1 </t>
  </si>
  <si>
    <t>2446240.717 </t>
  </si>
  <si>
    <t> 24.06.1985 05:12 </t>
  </si>
  <si>
    <t>2446240.726 </t>
  </si>
  <si>
    <t> 24.06.1985 05:25 </t>
  </si>
  <si>
    <t>2446246.701 </t>
  </si>
  <si>
    <t> 30.06.1985 04:49 </t>
  </si>
  <si>
    <t>2446251.496 </t>
  </si>
  <si>
    <t> 04.07.1985 23:54 </t>
  </si>
  <si>
    <t> R.Primke </t>
  </si>
  <si>
    <t>2446258.700 </t>
  </si>
  <si>
    <t> 12.07.1985 04:48 </t>
  </si>
  <si>
    <t>2446264.689 </t>
  </si>
  <si>
    <t> 18.07.1985 04:32 </t>
  </si>
  <si>
    <t>2446269.471 </t>
  </si>
  <si>
    <t> 22.07.1985 23:18 </t>
  </si>
  <si>
    <t> BBS 78 </t>
  </si>
  <si>
    <t>2446270.689 </t>
  </si>
  <si>
    <t> 24.07.1985 04:32 </t>
  </si>
  <si>
    <t>2446281.475 </t>
  </si>
  <si>
    <t> 03.08.1985 23:24 </t>
  </si>
  <si>
    <t>2446293.453 </t>
  </si>
  <si>
    <t> 15.08.1985 22:52 </t>
  </si>
  <si>
    <t>2446299.460 </t>
  </si>
  <si>
    <t> 21.08.1985 23:02 </t>
  </si>
  <si>
    <t>2446305.450 </t>
  </si>
  <si>
    <t> 27.08.1985 22:48 </t>
  </si>
  <si>
    <t>2446324.635 </t>
  </si>
  <si>
    <t> 16.09.1985 03:14 </t>
  </si>
  <si>
    <t>2446326.4311 </t>
  </si>
  <si>
    <t> 17.09.1985 22:20 </t>
  </si>
  <si>
    <t> 0.0049 </t>
  </si>
  <si>
    <t>2446329.426 </t>
  </si>
  <si>
    <t> 20.09.1985 22:13 </t>
  </si>
  <si>
    <t> J.Safar </t>
  </si>
  <si>
    <t>2446329.429 </t>
  </si>
  <si>
    <t> 20.09.1985 22:17 </t>
  </si>
  <si>
    <t> J.Busquets </t>
  </si>
  <si>
    <t> BBS 79 </t>
  </si>
  <si>
    <t>2446329.434 </t>
  </si>
  <si>
    <t> 20.09.1985 22:24 </t>
  </si>
  <si>
    <t>2446329.437 </t>
  </si>
  <si>
    <t> 20.09.1985 22:29 </t>
  </si>
  <si>
    <t>2446359.3932 </t>
  </si>
  <si>
    <t> 20.10.1985 21:26 </t>
  </si>
  <si>
    <t>2446359.394 </t>
  </si>
  <si>
    <t> 20.10.1985 21:27 </t>
  </si>
  <si>
    <t> BBS 89 </t>
  </si>
  <si>
    <t>2446552.389 </t>
  </si>
  <si>
    <t> 01.05.1986 21:20 </t>
  </si>
  <si>
    <t> M.Möller </t>
  </si>
  <si>
    <t>2446560.796 </t>
  </si>
  <si>
    <t> 10.05.1986 07:06 </t>
  </si>
  <si>
    <t>2446566.791 </t>
  </si>
  <si>
    <t> 16.05.1986 06:59 </t>
  </si>
  <si>
    <t> P.Atwood </t>
  </si>
  <si>
    <t>2446612.361 </t>
  </si>
  <si>
    <t> 30.06.1986 20:39 </t>
  </si>
  <si>
    <t> BBS 81 </t>
  </si>
  <si>
    <t>2446618.354 </t>
  </si>
  <si>
    <t> 06.07.1986 20:29 </t>
  </si>
  <si>
    <t>2446649.498 </t>
  </si>
  <si>
    <t> 06.08.1986 23:57 </t>
  </si>
  <si>
    <t> BBS 82 </t>
  </si>
  <si>
    <t>2446655.497 </t>
  </si>
  <si>
    <t> 12.08.1986 23:55 </t>
  </si>
  <si>
    <t>2446672.289 </t>
  </si>
  <si>
    <t> 29.08.1986 18:56 </t>
  </si>
  <si>
    <t>2446684.274 </t>
  </si>
  <si>
    <t> 10.09.1986 18:34 </t>
  </si>
  <si>
    <t>2446685.466 </t>
  </si>
  <si>
    <t> 11.09.1986 23:11 </t>
  </si>
  <si>
    <t> A.Kósa-Kiss </t>
  </si>
  <si>
    <t> ALBO 1986 12 </t>
  </si>
  <si>
    <t>2446690.273 </t>
  </si>
  <si>
    <t> 16.09.1986 18:33 </t>
  </si>
  <si>
    <t>2446697.452 </t>
  </si>
  <si>
    <t> 23.09.1986 22:50 </t>
  </si>
  <si>
    <t>2446697.461 </t>
  </si>
  <si>
    <t> 23.09.1986 23:03 </t>
  </si>
  <si>
    <t> R.Krejci </t>
  </si>
  <si>
    <t> BRNO 28 </t>
  </si>
  <si>
    <t>2446709.440 </t>
  </si>
  <si>
    <t> 05.10.1986 22:33 </t>
  </si>
  <si>
    <t>2446709.447 </t>
  </si>
  <si>
    <t> 05.10.1986 22:43 </t>
  </si>
  <si>
    <t> M.Csukas </t>
  </si>
  <si>
    <t>2446751.386 </t>
  </si>
  <si>
    <t> 16.11.1986 21:15 </t>
  </si>
  <si>
    <t> VSSC 67.9 </t>
  </si>
  <si>
    <t>2446817.346 </t>
  </si>
  <si>
    <t> 21.01.1987 20:18 </t>
  </si>
  <si>
    <t> B.Koch </t>
  </si>
  <si>
    <t>BAVM 46 </t>
  </si>
  <si>
    <t>2446908.435 </t>
  </si>
  <si>
    <t> 22.04.1987 22:26 </t>
  </si>
  <si>
    <t> ALBO 1987 6 </t>
  </si>
  <si>
    <t>2446914.450 </t>
  </si>
  <si>
    <t> 28.04.1987 22:48 </t>
  </si>
  <si>
    <t>BAVM 50 </t>
  </si>
  <si>
    <t>2446982.771 </t>
  </si>
  <si>
    <t> 06.07.1987 06:30 </t>
  </si>
  <si>
    <t> R.Hill </t>
  </si>
  <si>
    <t>2447059.505 </t>
  </si>
  <si>
    <t> 21.09.1987 00:07 </t>
  </si>
  <si>
    <t> C.Friedlingstein </t>
  </si>
  <si>
    <t> BBS 86 </t>
  </si>
  <si>
    <t>2447084.693 </t>
  </si>
  <si>
    <t> 16.10.1987 04:37 </t>
  </si>
  <si>
    <t>2447270.503 </t>
  </si>
  <si>
    <t> 19.04.1988 00:04 </t>
  </si>
  <si>
    <t> O.Rehacek </t>
  </si>
  <si>
    <t> BRNO 30 </t>
  </si>
  <si>
    <t>2447276.504 </t>
  </si>
  <si>
    <t> 25.04.1988 00:05 </t>
  </si>
  <si>
    <t> BBS 88 </t>
  </si>
  <si>
    <t>2447288.4796 </t>
  </si>
  <si>
    <t> 06.05.1988 23:30 </t>
  </si>
  <si>
    <t> 0.0047 </t>
  </si>
  <si>
    <t> VSSC 72.26 </t>
  </si>
  <si>
    <t>2447294.477 </t>
  </si>
  <si>
    <t> 12.05.1988 23:26 </t>
  </si>
  <si>
    <t> ALBO 1988 10 </t>
  </si>
  <si>
    <t>2447310.046 </t>
  </si>
  <si>
    <t> 28.05.1988 13:06 </t>
  </si>
  <si>
    <t> K.Nagai </t>
  </si>
  <si>
    <t>VSB 47 </t>
  </si>
  <si>
    <t>2447324.426 </t>
  </si>
  <si>
    <t> 11.06.1988 22:13 </t>
  </si>
  <si>
    <t>2447330.431 </t>
  </si>
  <si>
    <t> 17.06.1988 22:20 </t>
  </si>
  <si>
    <t> W.Kriebel </t>
  </si>
  <si>
    <t>BAVM 52 </t>
  </si>
  <si>
    <t>2447336.431 </t>
  </si>
  <si>
    <t> 23.06.1988 22:20 </t>
  </si>
  <si>
    <t> D.Girrbach </t>
  </si>
  <si>
    <t>2447354.408 </t>
  </si>
  <si>
    <t> 11.07.1988 21:47 </t>
  </si>
  <si>
    <t> M.Kundrat </t>
  </si>
  <si>
    <t>2447360.398 </t>
  </si>
  <si>
    <t> 17.07.1988 21:33 </t>
  </si>
  <si>
    <t>2447378.398 </t>
  </si>
  <si>
    <t> 04.08.1988 21:33 </t>
  </si>
  <si>
    <t> J.Fabregat </t>
  </si>
  <si>
    <t> BBS 90 </t>
  </si>
  <si>
    <t>2447379.582 </t>
  </si>
  <si>
    <t> 06.08.1988 01:58 </t>
  </si>
  <si>
    <t> A.Epple </t>
  </si>
  <si>
    <t>2447379.584 </t>
  </si>
  <si>
    <t> 06.08.1988 02:00 </t>
  </si>
  <si>
    <t> M.Ott </t>
  </si>
  <si>
    <t>2447384.398 </t>
  </si>
  <si>
    <t> 10.08.1988 21:33 </t>
  </si>
  <si>
    <t>2447384.403 </t>
  </si>
  <si>
    <t> 10.08.1988 21:40 </t>
  </si>
  <si>
    <t> 0.023 </t>
  </si>
  <si>
    <t>2447385.584 </t>
  </si>
  <si>
    <t> 12.08.1988 02:00 </t>
  </si>
  <si>
    <t>2447390.385 </t>
  </si>
  <si>
    <t> 16.08.1988 21:14 </t>
  </si>
  <si>
    <t>2447391.576 </t>
  </si>
  <si>
    <t> 18.08.1988 01:49 </t>
  </si>
  <si>
    <t>2447414.346 </t>
  </si>
  <si>
    <t> 09.09.1988 20:18 </t>
  </si>
  <si>
    <t> Z.Egyhazi </t>
  </si>
  <si>
    <t>2447414.359 </t>
  </si>
  <si>
    <t> 09.09.1988 20:36 </t>
  </si>
  <si>
    <t>2447438.317 </t>
  </si>
  <si>
    <t> 03.10.1988 19:36 </t>
  </si>
  <si>
    <t>2447450.313 </t>
  </si>
  <si>
    <t> 15.10.1988 19:30 </t>
  </si>
  <si>
    <t> R.Schertler </t>
  </si>
  <si>
    <t>2447474.293 </t>
  </si>
  <si>
    <t> 08.11.1988 19:01 </t>
  </si>
  <si>
    <t> ALBO 1989 2 </t>
  </si>
  <si>
    <t>2447492.260 </t>
  </si>
  <si>
    <t> 26.11.1988 18:14 </t>
  </si>
  <si>
    <t>2447492.285 </t>
  </si>
  <si>
    <t> 26.11.1988 18:50 </t>
  </si>
  <si>
    <t>2447500.666 </t>
  </si>
  <si>
    <t> 05.12.1988 03:59 </t>
  </si>
  <si>
    <t> J.Gillain </t>
  </si>
  <si>
    <t> BBS 91 </t>
  </si>
  <si>
    <t>2447534.410 </t>
  </si>
  <si>
    <t> 07.01.1989 21:50 </t>
  </si>
  <si>
    <t> 0.178 </t>
  </si>
  <si>
    <t>2447566.599 </t>
  </si>
  <si>
    <t> 09.02.1989 02:22 </t>
  </si>
  <si>
    <t> J.Vandenbroere </t>
  </si>
  <si>
    <t>2447590.583 </t>
  </si>
  <si>
    <t> 05.03.1989 01:59 </t>
  </si>
  <si>
    <t> BBS 92 </t>
  </si>
  <si>
    <t>2447601.368 </t>
  </si>
  <si>
    <t> 15.03.1989 20:49 </t>
  </si>
  <si>
    <t> VSSC 73 </t>
  </si>
  <si>
    <t>2447613.353 </t>
  </si>
  <si>
    <t> 27.03.1989 20:28 </t>
  </si>
  <si>
    <t>2447626.553 </t>
  </si>
  <si>
    <t> 10.04.1989 01:16 </t>
  </si>
  <si>
    <t> M.Navratil </t>
  </si>
  <si>
    <t> BRNO 31 </t>
  </si>
  <si>
    <t>2447638.5332 </t>
  </si>
  <si>
    <t> 22.04.1989 00:47 </t>
  </si>
  <si>
    <t> 0.0045 </t>
  </si>
  <si>
    <t>2447662.502 </t>
  </si>
  <si>
    <t> 16.05.1989 00:02 </t>
  </si>
  <si>
    <t>2447674.493 </t>
  </si>
  <si>
    <t> 27.05.1989 23:49 </t>
  </si>
  <si>
    <t>2447716.450 </t>
  </si>
  <si>
    <t> 08.07.1989 22:48 </t>
  </si>
  <si>
    <t>2447722.438 </t>
  </si>
  <si>
    <t> 14.07.1989 22:30 </t>
  </si>
  <si>
    <t> BBS 93 </t>
  </si>
  <si>
    <t>2447728.443 </t>
  </si>
  <si>
    <t> 20.07.1989 22:37 </t>
  </si>
  <si>
    <t>2447734.433 </t>
  </si>
  <si>
    <t> 26.07.1989 22:23 </t>
  </si>
  <si>
    <t>2447734.439 </t>
  </si>
  <si>
    <t> 26.07.1989 22:32 </t>
  </si>
  <si>
    <t> M.Tichy </t>
  </si>
  <si>
    <t>2447734.443 </t>
  </si>
  <si>
    <t> 26.07.1989 22:37 </t>
  </si>
  <si>
    <t>2447734.444 </t>
  </si>
  <si>
    <t> 26.07.1989 22:39 </t>
  </si>
  <si>
    <t> J.Dvorak Z. </t>
  </si>
  <si>
    <t> I.Lizalova </t>
  </si>
  <si>
    <t>2447734.445 </t>
  </si>
  <si>
    <t> 26.07.1989 22:40 </t>
  </si>
  <si>
    <t> M.Vrastak </t>
  </si>
  <si>
    <t>2447740.439 </t>
  </si>
  <si>
    <t> 01.08.1989 22:32 </t>
  </si>
  <si>
    <t>2447740.458 </t>
  </si>
  <si>
    <t> 01.08.1989 22:59 </t>
  </si>
  <si>
    <t>2447746.416 </t>
  </si>
  <si>
    <t> 07.08.1989 21:59 </t>
  </si>
  <si>
    <t>2447746.432 </t>
  </si>
  <si>
    <t> 07.08.1989 22:22 </t>
  </si>
  <si>
    <t> R.Sychra </t>
  </si>
  <si>
    <t>2447752.420 </t>
  </si>
  <si>
    <t> 13.08.1989 22:04 </t>
  </si>
  <si>
    <t>2447776.411 </t>
  </si>
  <si>
    <t> 06.09.1989 21:51 </t>
  </si>
  <si>
    <t> P.J.Wheeler </t>
  </si>
  <si>
    <t>2447782.397 </t>
  </si>
  <si>
    <t> 12.09.1989 21:31 </t>
  </si>
  <si>
    <t> ALBO 1990 2 </t>
  </si>
  <si>
    <t>2447788.380 </t>
  </si>
  <si>
    <t> 18.09.1989 21:07 </t>
  </si>
  <si>
    <t>2447794.402 </t>
  </si>
  <si>
    <t> 24.09.1989 21:38 </t>
  </si>
  <si>
    <t> 0.027 </t>
  </si>
  <si>
    <t>2447800.381 </t>
  </si>
  <si>
    <t> 30.09.1989 21:08 </t>
  </si>
  <si>
    <t>2447854.311 </t>
  </si>
  <si>
    <t> 23.11.1989 19:27 </t>
  </si>
  <si>
    <t>2447860.308 </t>
  </si>
  <si>
    <t> 29.11.1989 19:23 </t>
  </si>
  <si>
    <t> G.Maintz </t>
  </si>
  <si>
    <t>BAVM 56 </t>
  </si>
  <si>
    <t>2447860.341 </t>
  </si>
  <si>
    <t> 29.11.1989 20:11 </t>
  </si>
  <si>
    <t> 0.032 </t>
  </si>
  <si>
    <t>2448011.364 </t>
  </si>
  <si>
    <t> 29.04.1990 20:44 </t>
  </si>
  <si>
    <t> R.Vyboch </t>
  </si>
  <si>
    <t>2448011.366 </t>
  </si>
  <si>
    <t> 29.04.1990 20:47 </t>
  </si>
  <si>
    <t>2448084.492 </t>
  </si>
  <si>
    <t> 11.07.1990 23:48 </t>
  </si>
  <si>
    <t> BBS 96 </t>
  </si>
  <si>
    <t>2448102.467 </t>
  </si>
  <si>
    <t> 29.07.1990 23:12 </t>
  </si>
  <si>
    <t>2448102.472 </t>
  </si>
  <si>
    <t> 29.07.1990 23:19 </t>
  </si>
  <si>
    <t>2448102.477 </t>
  </si>
  <si>
    <t> 29.07.1990 23:26 </t>
  </si>
  <si>
    <t> K.Seifert </t>
  </si>
  <si>
    <t>BAVM 59 </t>
  </si>
  <si>
    <t>2448120.440 </t>
  </si>
  <si>
    <t> 16.08.1990 22:33 </t>
  </si>
  <si>
    <t> J.Soukal </t>
  </si>
  <si>
    <t>2448120.445 </t>
  </si>
  <si>
    <t> 16.08.1990 22:40 </t>
  </si>
  <si>
    <t> J.Dvorak B. </t>
  </si>
  <si>
    <t>2448120.460 </t>
  </si>
  <si>
    <t> 16.08.1990 23:02 </t>
  </si>
  <si>
    <t> P.Adamek </t>
  </si>
  <si>
    <t>2448132.439 </t>
  </si>
  <si>
    <t> 28.08.1990 22:32 </t>
  </si>
  <si>
    <t>2448132.441 </t>
  </si>
  <si>
    <t> 28.08.1990 22:35 </t>
  </si>
  <si>
    <t> L.Bulickova </t>
  </si>
  <si>
    <t>2448186.391 </t>
  </si>
  <si>
    <t> 21.10.1990 21:23 </t>
  </si>
  <si>
    <t>2448192.387 </t>
  </si>
  <si>
    <t> 27.10.1990 21:17 </t>
  </si>
  <si>
    <t>2448270.313 </t>
  </si>
  <si>
    <t> 13.01.1991 19:30 </t>
  </si>
  <si>
    <t> M.Dahm </t>
  </si>
  <si>
    <t>2448297.886 </t>
  </si>
  <si>
    <t> 10.02.1991 09:15 </t>
  </si>
  <si>
    <t>2448367.405 </t>
  </si>
  <si>
    <t> 20.04.1991 21:43 </t>
  </si>
  <si>
    <t>BAVM 60 </t>
  </si>
  <si>
    <t>2448476.484 </t>
  </si>
  <si>
    <t> 07.08.1991 23:36 </t>
  </si>
  <si>
    <t> M.Rottenborn </t>
  </si>
  <si>
    <t>2448476.491 </t>
  </si>
  <si>
    <t> 07.08.1991 23:47 </t>
  </si>
  <si>
    <t> P.Louzilova </t>
  </si>
  <si>
    <t>2448476.502 </t>
  </si>
  <si>
    <t> 08.08.1991 00:02 </t>
  </si>
  <si>
    <t> J.Kovarik </t>
  </si>
  <si>
    <t>2448482.481 </t>
  </si>
  <si>
    <t> 13.08.1991 23:32 </t>
  </si>
  <si>
    <t> L.Honzik </t>
  </si>
  <si>
    <t>2448482.483 </t>
  </si>
  <si>
    <t> 13.08.1991 23:35 </t>
  </si>
  <si>
    <t> M.König </t>
  </si>
  <si>
    <t>2448482.493 </t>
  </si>
  <si>
    <t> 13.08.1991 23:49 </t>
  </si>
  <si>
    <t> J.Czinner </t>
  </si>
  <si>
    <t>2448500.470 </t>
  </si>
  <si>
    <t> 31.08.1991 23:16 </t>
  </si>
  <si>
    <t>2448500.472 </t>
  </si>
  <si>
    <t> 31.08.1991 23:19 </t>
  </si>
  <si>
    <t>2448500.473 </t>
  </si>
  <si>
    <t> 31.08.1991 23:21 </t>
  </si>
  <si>
    <t> P.Masek </t>
  </si>
  <si>
    <t>2448500.475 </t>
  </si>
  <si>
    <t> 31.08.1991 23:24 </t>
  </si>
  <si>
    <t> M.Vetrovcova </t>
  </si>
  <si>
    <t>2448501.678 </t>
  </si>
  <si>
    <t> 02.09.1991 04:16 </t>
  </si>
  <si>
    <t> AOEB 4 </t>
  </si>
  <si>
    <t>2448537.628 </t>
  </si>
  <si>
    <t> 08.10.1991 03:04 </t>
  </si>
  <si>
    <t>2448687.503 </t>
  </si>
  <si>
    <t> 06.03.1992 00:04 </t>
  </si>
  <si>
    <t> A.Slatinsky </t>
  </si>
  <si>
    <t>2448723.448 </t>
  </si>
  <si>
    <t> 10.04.1992 22:45 </t>
  </si>
  <si>
    <t> P.Stepan </t>
  </si>
  <si>
    <t>2448747.440 </t>
  </si>
  <si>
    <t> 04.05.1992 22:33 </t>
  </si>
  <si>
    <t>BAVM 62 </t>
  </si>
  <si>
    <t>2448747.451 </t>
  </si>
  <si>
    <t> 04.05.1992 22:49 </t>
  </si>
  <si>
    <t> BBS 101 </t>
  </si>
  <si>
    <t>2448773.807 </t>
  </si>
  <si>
    <t> 31.05.1992 07:22 </t>
  </si>
  <si>
    <t>2448873.316 </t>
  </si>
  <si>
    <t> 07.09.1992 19:35 </t>
  </si>
  <si>
    <t>2448893.695 </t>
  </si>
  <si>
    <t> 28.09.1992 04:40 </t>
  </si>
  <si>
    <t> N.Simmons </t>
  </si>
  <si>
    <t>2449067.502 </t>
  </si>
  <si>
    <t> 21.03.1993 00:02 </t>
  </si>
  <si>
    <t> V.Kalas </t>
  </si>
  <si>
    <t>2449067.507 </t>
  </si>
  <si>
    <t> 21.03.1993 00:10 </t>
  </si>
  <si>
    <t>2449067.514 </t>
  </si>
  <si>
    <t> 21.03.1993 00:20 </t>
  </si>
  <si>
    <t> I.Hynkova </t>
  </si>
  <si>
    <t>2449067.518 </t>
  </si>
  <si>
    <t> 21.03.1993 00:25 </t>
  </si>
  <si>
    <t>2449067.525 </t>
  </si>
  <si>
    <t> 21.03.1993 00:36 </t>
  </si>
  <si>
    <t> J.Polak </t>
  </si>
  <si>
    <t>2449074.696 </t>
  </si>
  <si>
    <t> 28.03.1993 04:42 </t>
  </si>
  <si>
    <t> M.Nall </t>
  </si>
  <si>
    <t>2449104.680 </t>
  </si>
  <si>
    <t> 27.04.1993 04:19 </t>
  </si>
  <si>
    <t>2449109.472 </t>
  </si>
  <si>
    <t> 01.05.1993 23:19 </t>
  </si>
  <si>
    <t>2449109.475 </t>
  </si>
  <si>
    <t> 01.05.1993 23:24 </t>
  </si>
  <si>
    <t>2449109.476 </t>
  </si>
  <si>
    <t> 01.05.1993 23:25 </t>
  </si>
  <si>
    <t>2449109.481 </t>
  </si>
  <si>
    <t> 01.05.1993 23:32 </t>
  </si>
  <si>
    <t> P.Molik </t>
  </si>
  <si>
    <t>2449115.490 </t>
  </si>
  <si>
    <t> 07.05.1993 23:45 </t>
  </si>
  <si>
    <t>BAVM 68 </t>
  </si>
  <si>
    <t>2449134.649 </t>
  </si>
  <si>
    <t> 27.05.1993 03:34 </t>
  </si>
  <si>
    <t>2449193.401 </t>
  </si>
  <si>
    <t> 24.07.1993 21:37 </t>
  </si>
  <si>
    <t>2449193.411 </t>
  </si>
  <si>
    <t> 24.07.1993 21:51 </t>
  </si>
  <si>
    <t> 0.020 </t>
  </si>
  <si>
    <t>2449199.393 </t>
  </si>
  <si>
    <t> 30.07.1993 21:25 </t>
  </si>
  <si>
    <t>2449206.579 </t>
  </si>
  <si>
    <t> 07.08.1993 01:53 </t>
  </si>
  <si>
    <t>2449211.363 </t>
  </si>
  <si>
    <t> 11.08.1993 20:42 </t>
  </si>
  <si>
    <t> R.Galia </t>
  </si>
  <si>
    <t>2449211.382 </t>
  </si>
  <si>
    <t> 11.08.1993 21:10 </t>
  </si>
  <si>
    <t> M.Martignoni </t>
  </si>
  <si>
    <t> BBS 108 </t>
  </si>
  <si>
    <t>2449217.385 </t>
  </si>
  <si>
    <t> 17.08.1993 21:14 </t>
  </si>
  <si>
    <t>2449218.571 </t>
  </si>
  <si>
    <t> 19.08.1993 01:42 </t>
  </si>
  <si>
    <t> ALBO 1994 2 </t>
  </si>
  <si>
    <t>2449223.365 </t>
  </si>
  <si>
    <t> 23.08.1993 20:45 </t>
  </si>
  <si>
    <t>2449229.3645 </t>
  </si>
  <si>
    <t> 29.08.1993 20:44 </t>
  </si>
  <si>
    <t> 0.0088 </t>
  </si>
  <si>
    <t> E.Blättler </t>
  </si>
  <si>
    <t> BBS 105 </t>
  </si>
  <si>
    <t>2449247.347 </t>
  </si>
  <si>
    <t> 16.09.1993 20:19 </t>
  </si>
  <si>
    <t>2449253.347 </t>
  </si>
  <si>
    <t> 22.09.1993 20:19 </t>
  </si>
  <si>
    <t>2449277.315 </t>
  </si>
  <si>
    <t> 16.10.1993 19:33 </t>
  </si>
  <si>
    <t>2449422.384 </t>
  </si>
  <si>
    <t> 10.03.1994 21:12 </t>
  </si>
  <si>
    <t> J.Gensler </t>
  </si>
  <si>
    <t>2449525.4708 </t>
  </si>
  <si>
    <t> 21.06.1994 23:17 </t>
  </si>
  <si>
    <t> 0.0079 </t>
  </si>
  <si>
    <t> BBS 107 </t>
  </si>
  <si>
    <t>2449543.433 </t>
  </si>
  <si>
    <t> 09.07.1994 22:23 </t>
  </si>
  <si>
    <t>BAVM 79 </t>
  </si>
  <si>
    <t>2449567.415 </t>
  </si>
  <si>
    <t> 02.08.1994 21:57 </t>
  </si>
  <si>
    <t> L.Smahel </t>
  </si>
  <si>
    <t>2449567.421 </t>
  </si>
  <si>
    <t> 02.08.1994 22:06 </t>
  </si>
  <si>
    <t> M.Palka </t>
  </si>
  <si>
    <t>2449585.397 </t>
  </si>
  <si>
    <t> 20.08.1994 21:31 </t>
  </si>
  <si>
    <t>2449591.407 </t>
  </si>
  <si>
    <t> 26.08.1994 21:46 </t>
  </si>
  <si>
    <t> BBS 109 </t>
  </si>
  <si>
    <t>2449603.407 </t>
  </si>
  <si>
    <t> 07.09.1994 21:46 </t>
  </si>
  <si>
    <t>2449634.559 </t>
  </si>
  <si>
    <t> 09.10.1994 01:24 </t>
  </si>
  <si>
    <t>2449639.364 </t>
  </si>
  <si>
    <t> 13.10.1994 20:44 </t>
  </si>
  <si>
    <t> P.Skalak </t>
  </si>
  <si>
    <t>2449663.34 </t>
  </si>
  <si>
    <t> 06.11.1994 20:09 </t>
  </si>
  <si>
    <t> 0.01 </t>
  </si>
  <si>
    <t> A.Krawietz </t>
  </si>
  <si>
    <t>BAVM 93 </t>
  </si>
  <si>
    <t>2449831.171 </t>
  </si>
  <si>
    <t> 23.04.1995 16:06 </t>
  </si>
  <si>
    <t> Y.Sekino </t>
  </si>
  <si>
    <t>2449840.754 </t>
  </si>
  <si>
    <t> 03.05.1995 06:05 </t>
  </si>
  <si>
    <t> R.Hays </t>
  </si>
  <si>
    <t>2449844.3552 </t>
  </si>
  <si>
    <t> 06.05.1995 20:31 </t>
  </si>
  <si>
    <t> 0.0076 </t>
  </si>
  <si>
    <t>2449888.703 </t>
  </si>
  <si>
    <t> 20.06.1995 04:52 </t>
  </si>
  <si>
    <t>2449900.699 </t>
  </si>
  <si>
    <t> 02.07.1995 04:46 </t>
  </si>
  <si>
    <t>2449923.4811 </t>
  </si>
  <si>
    <t> 24.07.1995 23:32 </t>
  </si>
  <si>
    <t> 0.0117 </t>
  </si>
  <si>
    <t> M.Mala </t>
  </si>
  <si>
    <t> BRNO 32 </t>
  </si>
  <si>
    <t>2449929.4720 </t>
  </si>
  <si>
    <t> 30.07.1995 23:19 </t>
  </si>
  <si>
    <t> 0.0086 </t>
  </si>
  <si>
    <t>2449935.464 </t>
  </si>
  <si>
    <t> 05.08.1995 23:08 </t>
  </si>
  <si>
    <t> H.Steinbach </t>
  </si>
  <si>
    <t>2449953.4359 </t>
  </si>
  <si>
    <t> 23.08.1995 22:27 </t>
  </si>
  <si>
    <t> J.Benko </t>
  </si>
  <si>
    <t>2449953.4422 </t>
  </si>
  <si>
    <t> 23.08.1995 22:36 </t>
  </si>
  <si>
    <t> L.Surova </t>
  </si>
  <si>
    <t>2449953.4443 </t>
  </si>
  <si>
    <t> 23.08.1995 22:39 </t>
  </si>
  <si>
    <t> 0.0046 </t>
  </si>
  <si>
    <t> L.Marcin </t>
  </si>
  <si>
    <t>2449953.4450 </t>
  </si>
  <si>
    <t> 23.08.1995 22:40 </t>
  </si>
  <si>
    <t> 0.0053 </t>
  </si>
  <si>
    <t> M.Bilansky </t>
  </si>
  <si>
    <t> F.Sura </t>
  </si>
  <si>
    <t>2449953.4498 </t>
  </si>
  <si>
    <t> 23.08.1995 22:47 </t>
  </si>
  <si>
    <t> 0.0101 </t>
  </si>
  <si>
    <t> S.Stano </t>
  </si>
  <si>
    <t>2449953.4554 </t>
  </si>
  <si>
    <t> 23.08.1995 22:55 </t>
  </si>
  <si>
    <t> 0.0157 </t>
  </si>
  <si>
    <t> M.Rusnak </t>
  </si>
  <si>
    <t>2449954.637 </t>
  </si>
  <si>
    <t> 25.08.1995 03:17 </t>
  </si>
  <si>
    <t>2449959.429 </t>
  </si>
  <si>
    <t> 29.08.1995 22:17 </t>
  </si>
  <si>
    <t> BBS 113 </t>
  </si>
  <si>
    <t>2449972.607 </t>
  </si>
  <si>
    <t> 12.09.1995 02:34 </t>
  </si>
  <si>
    <t> R.Schmude </t>
  </si>
  <si>
    <t>2449978.609 </t>
  </si>
  <si>
    <t> 18.09.1995 02:36 </t>
  </si>
  <si>
    <t>2449989.419 </t>
  </si>
  <si>
    <t> 28.09.1995 22:03 </t>
  </si>
  <si>
    <t>2450002.598 </t>
  </si>
  <si>
    <t> 12.10.1995 02:21 </t>
  </si>
  <si>
    <t>2450026.559 </t>
  </si>
  <si>
    <t> 05.11.1995 01:24 </t>
  </si>
  <si>
    <t>2450044.528 </t>
  </si>
  <si>
    <t> 23.11.1995 00:40 </t>
  </si>
  <si>
    <t>2450194.3987 </t>
  </si>
  <si>
    <t> 20.04.1996 21:34 </t>
  </si>
  <si>
    <t> M.Netolicky </t>
  </si>
  <si>
    <t>2450250.744 </t>
  </si>
  <si>
    <t> 16.06.1996 05:51 </t>
  </si>
  <si>
    <t>2450268.726 </t>
  </si>
  <si>
    <t> 04.07.1996 05:25 </t>
  </si>
  <si>
    <t>2450274.729 </t>
  </si>
  <si>
    <t> 10.07.1996 05:29 </t>
  </si>
  <si>
    <t>2450304.696 </t>
  </si>
  <si>
    <t> 09.08.1996 04:42 </t>
  </si>
  <si>
    <t>2450310.689 </t>
  </si>
  <si>
    <t> 15.08.1996 04:32 </t>
  </si>
  <si>
    <t>2450315.504 </t>
  </si>
  <si>
    <t> 20.08.1996 00:05 </t>
  </si>
  <si>
    <t>BAVM 101 </t>
  </si>
  <si>
    <t>2450370.634 </t>
  </si>
  <si>
    <t> 14.10.1996 03:12 </t>
  </si>
  <si>
    <t>2450376.624 </t>
  </si>
  <si>
    <t> 20.10.1996 02:58 </t>
  </si>
  <si>
    <t>2450636.775 </t>
  </si>
  <si>
    <t> 07.07.1997 06:36 </t>
  </si>
  <si>
    <t> W.Sizensky </t>
  </si>
  <si>
    <t>2450712.314 </t>
  </si>
  <si>
    <t> 20.09.1997 19:32 </t>
  </si>
  <si>
    <t> 0.025 </t>
  </si>
  <si>
    <t> R.Meyer </t>
  </si>
  <si>
    <t>BAVM 113 </t>
  </si>
  <si>
    <t>2450726.678 </t>
  </si>
  <si>
    <t> 05.10.1997 04:16 </t>
  </si>
  <si>
    <t> AOEB 7 </t>
  </si>
  <si>
    <t>2450833.385 </t>
  </si>
  <si>
    <t> 19.01.1998 21:14 </t>
  </si>
  <si>
    <t> R.Maul </t>
  </si>
  <si>
    <t>BAVM 131 </t>
  </si>
  <si>
    <t>2450839.379 </t>
  </si>
  <si>
    <t> 25.01.1998 21:05 </t>
  </si>
  <si>
    <t>2450845.373 </t>
  </si>
  <si>
    <t> 31.01.1998 20:57 </t>
  </si>
  <si>
    <t> A.Mey </t>
  </si>
  <si>
    <t>2450948.456 </t>
  </si>
  <si>
    <t> 14.05.1998 22:56 </t>
  </si>
  <si>
    <t> A.Viertel </t>
  </si>
  <si>
    <t>2450948.466 </t>
  </si>
  <si>
    <t> 14.05.1998 23:11 </t>
  </si>
  <si>
    <t>2450984.426 </t>
  </si>
  <si>
    <t> 19.06.1998 22:13 </t>
  </si>
  <si>
    <t> G.Pozzi </t>
  </si>
  <si>
    <t>2450990.4109 </t>
  </si>
  <si>
    <t> 25.06.1998 21:51 </t>
  </si>
  <si>
    <t>2450990.432 </t>
  </si>
  <si>
    <t> 25.06.1998 22:22 </t>
  </si>
  <si>
    <t>2451022.7949 </t>
  </si>
  <si>
    <t> 28.07.1998 07:04 </t>
  </si>
  <si>
    <t> 0.0125 </t>
  </si>
  <si>
    <t>G</t>
  </si>
  <si>
    <t> R.H.Nelson </t>
  </si>
  <si>
    <t>IBVS 4621 </t>
  </si>
  <si>
    <t>2451056.3566 </t>
  </si>
  <si>
    <t> 30.08.1998 20:33 </t>
  </si>
  <si>
    <t> 0.0074 </t>
  </si>
  <si>
    <t>2451171.450 </t>
  </si>
  <si>
    <t> 23.12.1998 22:48 </t>
  </si>
  <si>
    <t> K.Tikkanen </t>
  </si>
  <si>
    <t> BBS 123 </t>
  </si>
  <si>
    <t>2451207.415 </t>
  </si>
  <si>
    <t> 28.01.1999 21:57 </t>
  </si>
  <si>
    <t>2451273.333 </t>
  </si>
  <si>
    <t> 04.04.1999 19:59 </t>
  </si>
  <si>
    <t> S.Foglia </t>
  </si>
  <si>
    <t>2451358.457 </t>
  </si>
  <si>
    <t> 28.06.1999 22:58 </t>
  </si>
  <si>
    <t>2451364.4476 </t>
  </si>
  <si>
    <t> 04.07.1999 22:44 </t>
  </si>
  <si>
    <t> L.Brat </t>
  </si>
  <si>
    <t>2451394.423 </t>
  </si>
  <si>
    <t> 03.08.1999 22:09 </t>
  </si>
  <si>
    <t> G.Flechsig </t>
  </si>
  <si>
    <t>2451424.393 </t>
  </si>
  <si>
    <t> 02.09.1999 21:25 </t>
  </si>
  <si>
    <t> A.Abe </t>
  </si>
  <si>
    <t>2451425.590 </t>
  </si>
  <si>
    <t> 04.09.1999 02:09 </t>
  </si>
  <si>
    <t>2451436.3743 </t>
  </si>
  <si>
    <t> 14.09.1999 20:58 </t>
  </si>
  <si>
    <t> J.Gozdal </t>
  </si>
  <si>
    <t>2451448.360 </t>
  </si>
  <si>
    <t> 26.09.1999 20:38 </t>
  </si>
  <si>
    <t>2451451.975 </t>
  </si>
  <si>
    <t> 30.09.1999 11:24 </t>
  </si>
  <si>
    <t> M.Sato </t>
  </si>
  <si>
    <t>2451478.3339 </t>
  </si>
  <si>
    <t> 26.10.1999 20:00 </t>
  </si>
  <si>
    <t> M.Brhel </t>
  </si>
  <si>
    <t>2451480.724 </t>
  </si>
  <si>
    <t> 29.10.1999 05:22 </t>
  </si>
  <si>
    <t> L.Shaw </t>
  </si>
  <si>
    <t>2451490.330 </t>
  </si>
  <si>
    <t> 07.11.1999 19:55 </t>
  </si>
  <si>
    <t>2451533.491 </t>
  </si>
  <si>
    <t> 20.12.1999 23:47 </t>
  </si>
  <si>
    <t>2451599.428 </t>
  </si>
  <si>
    <t> 24.02.2000 22:16 </t>
  </si>
  <si>
    <t>2451629.399 </t>
  </si>
  <si>
    <t> 25.03.2000 21:34 </t>
  </si>
  <si>
    <t>2451641.389 </t>
  </si>
  <si>
    <t> 06.04.2000 21:20 </t>
  </si>
  <si>
    <t>2451667.748 </t>
  </si>
  <si>
    <t> 03.05.2000 05:57 </t>
  </si>
  <si>
    <t> R.Berg </t>
  </si>
  <si>
    <t>2451685.725 </t>
  </si>
  <si>
    <t> 21.05.2000 05:24 </t>
  </si>
  <si>
    <t>2451694.140 </t>
  </si>
  <si>
    <t> 29.05.2000 15:21 </t>
  </si>
  <si>
    <t> Sugui </t>
  </si>
  <si>
    <t>VSB 38 </t>
  </si>
  <si>
    <t>2451697.718 </t>
  </si>
  <si>
    <t> 02.06.2000 05:13 </t>
  </si>
  <si>
    <t>2451703.713 </t>
  </si>
  <si>
    <t> 08.06.2000 05:06 </t>
  </si>
  <si>
    <t>2451727.7001 </t>
  </si>
  <si>
    <t> 02.07.2000 04:48 </t>
  </si>
  <si>
    <t> 0.0148 </t>
  </si>
  <si>
    <t>C </t>
  </si>
  <si>
    <t>ns</t>
  </si>
  <si>
    <t>2451736.088 </t>
  </si>
  <si>
    <t> 10.07.2000 14:06 </t>
  </si>
  <si>
    <t>2451760.083 </t>
  </si>
  <si>
    <t> 03.08.2000 13:59 </t>
  </si>
  <si>
    <t>2451769.663 </t>
  </si>
  <si>
    <t> 13.08.2000 03:54 </t>
  </si>
  <si>
    <t>2451775.660 </t>
  </si>
  <si>
    <t> 19.08.2000 03:50 </t>
  </si>
  <si>
    <t>2451778.034 </t>
  </si>
  <si>
    <t> 21.08.2000 12:48 </t>
  </si>
  <si>
    <t>2451793.636 </t>
  </si>
  <si>
    <t> 06.09.2000 03:15 </t>
  </si>
  <si>
    <t>2451805.614 </t>
  </si>
  <si>
    <t> 18.09.2000 02:44 </t>
  </si>
  <si>
    <t>2451808.020 </t>
  </si>
  <si>
    <t> 20.09.2000 12:28 </t>
  </si>
  <si>
    <t>2451834.380 </t>
  </si>
  <si>
    <t> 16.10.2000 21:07 </t>
  </si>
  <si>
    <t>BAVM 143 </t>
  </si>
  <si>
    <t>2452077.754 </t>
  </si>
  <si>
    <t> 17.06.2001 06:05 </t>
  </si>
  <si>
    <t>2452148.471 </t>
  </si>
  <si>
    <t> 26.08.2001 23:18 </t>
  </si>
  <si>
    <t> W.Proksch </t>
  </si>
  <si>
    <t>BAVM 154 </t>
  </si>
  <si>
    <t>2452155.673 </t>
  </si>
  <si>
    <t> 03.09.2001 04:09 </t>
  </si>
  <si>
    <t>2452196.435 </t>
  </si>
  <si>
    <t> 13.10.2001 22:26 </t>
  </si>
  <si>
    <t>2452366.660 </t>
  </si>
  <si>
    <t> 02.04.2002 03:50 </t>
  </si>
  <si>
    <t>o</t>
  </si>
  <si>
    <t> U.Schmidt </t>
  </si>
  <si>
    <t>BAVM 158 </t>
  </si>
  <si>
    <t>2452458.3834 </t>
  </si>
  <si>
    <t> 02.07.2002 21:12 </t>
  </si>
  <si>
    <t> 0.0206 </t>
  </si>
  <si>
    <t> O.Demircan et al. </t>
  </si>
  <si>
    <t>IBVS 5364 </t>
  </si>
  <si>
    <t>2452469.755 </t>
  </si>
  <si>
    <t> 14.07.2002 06:07 </t>
  </si>
  <si>
    <t> AOEB 12 </t>
  </si>
  <si>
    <t>2452469.777 </t>
  </si>
  <si>
    <t> 14.07.2002 06:38 </t>
  </si>
  <si>
    <t>2452469.778 </t>
  </si>
  <si>
    <t> 14.07.2002 06:40 </t>
  </si>
  <si>
    <t> 0.026 </t>
  </si>
  <si>
    <t>2452479.3600 </t>
  </si>
  <si>
    <t> 23.07.2002 20:38 </t>
  </si>
  <si>
    <t> 0.0179 </t>
  </si>
  <si>
    <t> L.Kiss </t>
  </si>
  <si>
    <t>IBVS 5355 </t>
  </si>
  <si>
    <t>2452480.5581 </t>
  </si>
  <si>
    <t> 25.07.2002 01:23 </t>
  </si>
  <si>
    <t> 0.0172 </t>
  </si>
  <si>
    <t>2452483.5539 </t>
  </si>
  <si>
    <t> 28.07.2002 01:17 </t>
  </si>
  <si>
    <t> 0.0160 </t>
  </si>
  <si>
    <t>2452721.5200 </t>
  </si>
  <si>
    <t> 23.03.2003 00:28 </t>
  </si>
  <si>
    <t> 0.0174 </t>
  </si>
  <si>
    <t>IBVS 6244</t>
  </si>
  <si>
    <t>2452793.434 </t>
  </si>
  <si>
    <t> 02.06.2003 22:24 </t>
  </si>
  <si>
    <t>BAVM 171 </t>
  </si>
  <si>
    <t>2452823.449 </t>
  </si>
  <si>
    <t> 02.07.2003 22:46 </t>
  </si>
  <si>
    <t> 0.047 </t>
  </si>
  <si>
    <t> BBS 130 </t>
  </si>
  <si>
    <t>2452871.358 </t>
  </si>
  <si>
    <t> 19.08.2003 20:35 </t>
  </si>
  <si>
    <t>2452919.313 </t>
  </si>
  <si>
    <t> 06.10.2003 19:30 </t>
  </si>
  <si>
    <t>2453093.154 </t>
  </si>
  <si>
    <t> 28.03.2004 15:41 </t>
  </si>
  <si>
    <t> Ohshima </t>
  </si>
  <si>
    <t>VSB 43 </t>
  </si>
  <si>
    <t>2453209.431 </t>
  </si>
  <si>
    <t> 22.07.2004 22:20 </t>
  </si>
  <si>
    <t> M.Machon </t>
  </si>
  <si>
    <t>OEJV 0074 </t>
  </si>
  <si>
    <t>2453233.435 </t>
  </si>
  <si>
    <t> 15.08.2004 22:26 </t>
  </si>
  <si>
    <t> 0.039 </t>
  </si>
  <si>
    <t> K.Rätz </t>
  </si>
  <si>
    <t>BAVM 174 </t>
  </si>
  <si>
    <t>2453251.388 </t>
  </si>
  <si>
    <t> 02.09.2004 21:18 </t>
  </si>
  <si>
    <t>2453251.393 </t>
  </si>
  <si>
    <t> 02.09.2004 21:25 </t>
  </si>
  <si>
    <t> G.-U.Flechsig </t>
  </si>
  <si>
    <t>2453252.606 </t>
  </si>
  <si>
    <t> 04.09.2004 02:32 </t>
  </si>
  <si>
    <t> 0.028 </t>
  </si>
  <si>
    <t>2453263.385 </t>
  </si>
  <si>
    <t> 14.09.2004 21:14 </t>
  </si>
  <si>
    <t> M.Schubert </t>
  </si>
  <si>
    <t>2453282.562 </t>
  </si>
  <si>
    <t> 04.10.2004 01:29 </t>
  </si>
  <si>
    <t>2453449.200 </t>
  </si>
  <si>
    <t> 19.03.2005 16:48 </t>
  </si>
  <si>
    <t> K.Kanai </t>
  </si>
  <si>
    <t>VSB 44 </t>
  </si>
  <si>
    <t>2453462.391 </t>
  </si>
  <si>
    <t> 01.04.2005 21:23 </t>
  </si>
  <si>
    <t>2453613.441 </t>
  </si>
  <si>
    <t> 30.08.2005 22:35 </t>
  </si>
  <si>
    <t>BAVM 179 </t>
  </si>
  <si>
    <t>2453649.403 </t>
  </si>
  <si>
    <t> 05.10.2005 21:40 </t>
  </si>
  <si>
    <t>2453655.384 </t>
  </si>
  <si>
    <t> 11.10.2005 21:12 </t>
  </si>
  <si>
    <t>2453694.956 </t>
  </si>
  <si>
    <t> 20.11.2005 10:56 </t>
  </si>
  <si>
    <t>2453781.2764 </t>
  </si>
  <si>
    <t> 14.02.2006 18:38 </t>
  </si>
  <si>
    <t> 0.0216 </t>
  </si>
  <si>
    <t> K.Nagai et al. </t>
  </si>
  <si>
    <t>VSB 45 </t>
  </si>
  <si>
    <t>2453877.180 </t>
  </si>
  <si>
    <t> 21.05.2006 16:19 </t>
  </si>
  <si>
    <t>2453880.7797 </t>
  </si>
  <si>
    <t> 25.05.2006 06:42 </t>
  </si>
  <si>
    <t> 0.0233 </t>
  </si>
  <si>
    <t> V.Petriew </t>
  </si>
  <si>
    <t>2454000.658 </t>
  </si>
  <si>
    <t> 22.09.2006 03:47 </t>
  </si>
  <si>
    <t>2454206.8588 </t>
  </si>
  <si>
    <t> 16.04.2007 08:36 </t>
  </si>
  <si>
    <t> 0.0249 </t>
  </si>
  <si>
    <t> J.Bialozynski </t>
  </si>
  <si>
    <t>2454758.3134 </t>
  </si>
  <si>
    <t> 18.10.2008 19:31 </t>
  </si>
  <si>
    <t> 0.0248 </t>
  </si>
  <si>
    <t>-I</t>
  </si>
  <si>
    <t> P.Sterzinger </t>
  </si>
  <si>
    <t>BAVM 203 </t>
  </si>
  <si>
    <t>2455036.4331 </t>
  </si>
  <si>
    <t> 23.07.2009 22:23 </t>
  </si>
  <si>
    <t>9797</t>
  </si>
  <si>
    <t> 0.0195 </t>
  </si>
  <si>
    <t> M.Mašek </t>
  </si>
  <si>
    <t>OEJV 0137 </t>
  </si>
  <si>
    <t>2455036.4395 </t>
  </si>
  <si>
    <t> 23.07.2009 22:32 </t>
  </si>
  <si>
    <t> 0.0259 </t>
  </si>
  <si>
    <t> M.Moudrá </t>
  </si>
  <si>
    <t>2455087.973 </t>
  </si>
  <si>
    <t> 13.09.2009 11:21 </t>
  </si>
  <si>
    <t>9840</t>
  </si>
  <si>
    <t>VSB 50 </t>
  </si>
  <si>
    <t>2455123.940 </t>
  </si>
  <si>
    <t> 19.10.2009 10:33 </t>
  </si>
  <si>
    <t>9870</t>
  </si>
  <si>
    <t>2455261.8149 </t>
  </si>
  <si>
    <t> 06.03.2010 07:33 </t>
  </si>
  <si>
    <t>9985</t>
  </si>
  <si>
    <t> 0.0241 </t>
  </si>
  <si>
    <t> JAAVSO 39;94 </t>
  </si>
  <si>
    <t>2455330.136 </t>
  </si>
  <si>
    <t> 13.05.2010 15:15 </t>
  </si>
  <si>
    <t>10042</t>
  </si>
  <si>
    <t> Y.Maeda </t>
  </si>
  <si>
    <t>VSB 51 </t>
  </si>
  <si>
    <t>2455414.063 </t>
  </si>
  <si>
    <t> 05.08.2010 13:30 </t>
  </si>
  <si>
    <t>10112</t>
  </si>
  <si>
    <t>cG</t>
  </si>
  <si>
    <t> K.Hirosawa </t>
  </si>
  <si>
    <t>2455645.4385 </t>
  </si>
  <si>
    <t> 24.03.2011 22:31 </t>
  </si>
  <si>
    <t>10305</t>
  </si>
  <si>
    <t> 0.0270 </t>
  </si>
  <si>
    <t>BAVM 220 </t>
  </si>
  <si>
    <t>2456436.6585 </t>
  </si>
  <si>
    <t> 24.05.2013 03:48 </t>
  </si>
  <si>
    <t>10965</t>
  </si>
  <si>
    <t> 0.0294 </t>
  </si>
  <si>
    <t> JAAVSO 41;328 </t>
  </si>
  <si>
    <t>2456711.194 </t>
  </si>
  <si>
    <t> 22.02.2014 16:39 </t>
  </si>
  <si>
    <t>11194</t>
  </si>
  <si>
    <t> 0.036 </t>
  </si>
  <si>
    <t>VSB 59 </t>
  </si>
  <si>
    <t>2456782.5096 </t>
  </si>
  <si>
    <t> 05.05.2014 00:13 </t>
  </si>
  <si>
    <t>11253.5</t>
  </si>
  <si>
    <t> 0.0225 </t>
  </si>
  <si>
    <t> F.Agerer </t>
  </si>
  <si>
    <t>BAVM 238 </t>
  </si>
  <si>
    <t>2456809.4918 </t>
  </si>
  <si>
    <t> 31.05.2014 23:48 </t>
  </si>
  <si>
    <t>11276</t>
  </si>
  <si>
    <t> 0.0314 </t>
  </si>
  <si>
    <t>2456812.4917 </t>
  </si>
  <si>
    <t> 03.06.2014 23:48 </t>
  </si>
  <si>
    <t>11278.5</t>
  </si>
  <si>
    <t> 0.0342 </t>
  </si>
  <si>
    <t>2456924.587 </t>
  </si>
  <si>
    <t> 24.09.2014 02:05 </t>
  </si>
  <si>
    <t>11372</t>
  </si>
  <si>
    <t> 0.040 </t>
  </si>
  <si>
    <t> S.Chris </t>
  </si>
  <si>
    <t>s5</t>
  </si>
  <si>
    <t>s6</t>
  </si>
  <si>
    <t>BAD?</t>
  </si>
  <si>
    <t>IBVS 5355</t>
  </si>
  <si>
    <t>Locher K</t>
  </si>
  <si>
    <t>BBSAG Bull....3</t>
  </si>
  <si>
    <t>B</t>
  </si>
  <si>
    <t>Peter H</t>
  </si>
  <si>
    <t>BBSAG Bull....4</t>
  </si>
  <si>
    <t>Diethelm R</t>
  </si>
  <si>
    <t>Schaltegger E</t>
  </si>
  <si>
    <t>BBSAG Bull....5</t>
  </si>
  <si>
    <t>BBSAG Bull....6</t>
  </si>
  <si>
    <t>BBSAG Bull....8</t>
  </si>
  <si>
    <t>BBSAG Bull....9</t>
  </si>
  <si>
    <t>Germann R</t>
  </si>
  <si>
    <t>BBSAG Bull...11</t>
  </si>
  <si>
    <t>BBSAG Bull...12</t>
  </si>
  <si>
    <t>BBSAG Bull...13</t>
  </si>
  <si>
    <t>Wagner M</t>
  </si>
  <si>
    <t>BBSAG Bull...14</t>
  </si>
  <si>
    <t>BBSAG Bull...15</t>
  </si>
  <si>
    <t>BBSAG Bull...17</t>
  </si>
  <si>
    <t>BBSAG Bull...18</t>
  </si>
  <si>
    <t>BBSAG Bull...20</t>
  </si>
  <si>
    <t>BBSAG Bull...21</t>
  </si>
  <si>
    <t>Rossi R</t>
  </si>
  <si>
    <t>Keller J</t>
  </si>
  <si>
    <t>BBSAG Bull...22</t>
  </si>
  <si>
    <t>BBSAG Bull...26</t>
  </si>
  <si>
    <t>BBSAG Bull...30</t>
  </si>
  <si>
    <t>Isles J</t>
  </si>
  <si>
    <t>BBSAG Bull...31</t>
  </si>
  <si>
    <t>BBSAG Bull...33</t>
  </si>
  <si>
    <t>Bryner A</t>
  </si>
  <si>
    <t>BBSAG Bull...32</t>
  </si>
  <si>
    <t>BBSAG Bull.3</t>
  </si>
  <si>
    <t>BBSAG Bull.4</t>
  </si>
  <si>
    <t>BBSAG Bull.5</t>
  </si>
  <si>
    <t>BBSAG Bull.6</t>
  </si>
  <si>
    <t>BBSAG Bull.7</t>
  </si>
  <si>
    <t>BBSAG Bull.8</t>
  </si>
  <si>
    <t>BBSAG Bull.9</t>
  </si>
  <si>
    <t>BBSAG Bull.10</t>
  </si>
  <si>
    <t>BBSAG Bull.11</t>
  </si>
  <si>
    <t>BBSAG Bull.12</t>
  </si>
  <si>
    <t>BBSAG Bull.13</t>
  </si>
  <si>
    <t>BBSAG Bull.14</t>
  </si>
  <si>
    <t>BBSAG Bull.15</t>
  </si>
  <si>
    <t>BBSAG Bull.16</t>
  </si>
  <si>
    <t>BBSAG Bull.18</t>
  </si>
  <si>
    <t>BBSAG Bull.20</t>
  </si>
  <si>
    <t>BBSAG Bull.21</t>
  </si>
  <si>
    <t>C. Stephan</t>
  </si>
  <si>
    <t>AAVSO 1</t>
  </si>
  <si>
    <t>A</t>
  </si>
  <si>
    <t>Mauron N</t>
  </si>
  <si>
    <t>BBSAG Bull.23</t>
  </si>
  <si>
    <t>BBSAG Bull.24</t>
  </si>
  <si>
    <t>BBSAG Bull.27</t>
  </si>
  <si>
    <t>v</t>
  </si>
  <si>
    <t>G. Samolyk</t>
  </si>
  <si>
    <t>Ralincourt P</t>
  </si>
  <si>
    <t>BBSAG Bull.30</t>
  </si>
  <si>
    <t>BBSAG Bull.28</t>
  </si>
  <si>
    <t>W. Farrar</t>
  </si>
  <si>
    <t>phe</t>
  </si>
  <si>
    <t>D. Sharpe</t>
  </si>
  <si>
    <t>W. Vollmann</t>
  </si>
  <si>
    <t>phe  V</t>
  </si>
  <si>
    <t>J. Smith</t>
  </si>
  <si>
    <t>phe  B</t>
  </si>
  <si>
    <t>BBSAG Bull.29</t>
  </si>
  <si>
    <t>J. Jewell</t>
  </si>
  <si>
    <t>Royer A</t>
  </si>
  <si>
    <t>BBSAG Bull.32</t>
  </si>
  <si>
    <t>Poretti E</t>
  </si>
  <si>
    <t>E. Mayer</t>
  </si>
  <si>
    <t>BBSAG Bull.33</t>
  </si>
  <si>
    <t>Penna M</t>
  </si>
  <si>
    <t>BBSAG Bull.34</t>
  </si>
  <si>
    <t>Boninsegna R</t>
  </si>
  <si>
    <t>BBSAG Bull.35</t>
  </si>
  <si>
    <t>Bourgeois J</t>
  </si>
  <si>
    <t>Marot A</t>
  </si>
  <si>
    <t>Le Borgne J</t>
  </si>
  <si>
    <t>BBSAG Bull.37</t>
  </si>
  <si>
    <t>BBSAG Bull.36</t>
  </si>
  <si>
    <t>Clovin J</t>
  </si>
  <si>
    <t>BBSAG Bull.38</t>
  </si>
  <si>
    <t>BBSAG Bull.39</t>
  </si>
  <si>
    <t>BBSAG Bull.40</t>
  </si>
  <si>
    <t>BBSAG Bull.41</t>
  </si>
  <si>
    <t>BBSAG Bull.43</t>
  </si>
  <si>
    <t>BBSAG Bull.44</t>
  </si>
  <si>
    <t>Troispoux G</t>
  </si>
  <si>
    <t>BBSAG Bull.46</t>
  </si>
  <si>
    <t>Pampaloni C</t>
  </si>
  <si>
    <t>BBSAG Bull.45</t>
  </si>
  <si>
    <t>BBSAG Bull.48</t>
  </si>
  <si>
    <t>G. Hanson</t>
  </si>
  <si>
    <t>BBSAG Bull.49</t>
  </si>
  <si>
    <t>Mavrofridis G</t>
  </si>
  <si>
    <t>BBSAG Bull.51</t>
  </si>
  <si>
    <t>Mugnaini P</t>
  </si>
  <si>
    <t>BBSAG Bull.56</t>
  </si>
  <si>
    <t>BBSAG Bull.50</t>
  </si>
  <si>
    <t>P. Wils</t>
  </si>
  <si>
    <t>Boistel G</t>
  </si>
  <si>
    <t>BBSAG Bull.52</t>
  </si>
  <si>
    <t>D. Williams</t>
  </si>
  <si>
    <t>Mammoliti S</t>
  </si>
  <si>
    <t>BBSAG Bull.58</t>
  </si>
  <si>
    <t>S</t>
  </si>
  <si>
    <t>E. Halbach</t>
  </si>
  <si>
    <t>BBSAG Bull.60</t>
  </si>
  <si>
    <t>Louis P</t>
  </si>
  <si>
    <t>G. Chaple</t>
  </si>
  <si>
    <t>BBSAG Bull.62</t>
  </si>
  <si>
    <t>BBSAG Bull.69</t>
  </si>
  <si>
    <t>A. Dolzan</t>
  </si>
  <si>
    <t>BBSAG Bull.71</t>
  </si>
  <si>
    <t>BBSAG Bull.68</t>
  </si>
  <si>
    <t>Leyman R</t>
  </si>
  <si>
    <t>BBSAG Bull.70</t>
  </si>
  <si>
    <t>BBSAG Bull.72</t>
  </si>
  <si>
    <t>BAAVSS 61,14</t>
  </si>
  <si>
    <t>K</t>
  </si>
  <si>
    <t>BRNO 27</t>
  </si>
  <si>
    <t>BAV-M 39</t>
  </si>
  <si>
    <t>Maraziti A</t>
  </si>
  <si>
    <t>BBSAG Bull.75</t>
  </si>
  <si>
    <t>BBSAG Bull.73</t>
  </si>
  <si>
    <t>BBSAG Bull.74</t>
  </si>
  <si>
    <t>Nezry E</t>
  </si>
  <si>
    <t>Ferrand S</t>
  </si>
  <si>
    <t>BAAVSS 64,22</t>
  </si>
  <si>
    <t>BAAVSS 67,7</t>
  </si>
  <si>
    <t>R. Hill1</t>
  </si>
  <si>
    <t>S. Cook</t>
  </si>
  <si>
    <t>BAV-M 46</t>
  </si>
  <si>
    <t>BBSAG Bull.78</t>
  </si>
  <si>
    <t>S phe</t>
  </si>
  <si>
    <t>BAAVS 64,22</t>
  </si>
  <si>
    <t>Busquets J</t>
  </si>
  <si>
    <t>BBSAG Bull.79</t>
  </si>
  <si>
    <t>BBSAG Bull.89</t>
  </si>
  <si>
    <t>P. Atwood</t>
  </si>
  <si>
    <t>BBSAG Bull.81</t>
  </si>
  <si>
    <t>BBSAG Bull.82</t>
  </si>
  <si>
    <t>BAV-M 50</t>
  </si>
  <si>
    <t>R. Hill</t>
  </si>
  <si>
    <t>Friedlingstein C</t>
  </si>
  <si>
    <t>BBSAG Bull.86</t>
  </si>
  <si>
    <t>BRNO 30</t>
  </si>
  <si>
    <t>BBSAG Bull.88</t>
  </si>
  <si>
    <t>BAV-M 52</t>
  </si>
  <si>
    <t>Fabregat J</t>
  </si>
  <si>
    <t>BBSAG Bull.90</t>
  </si>
  <si>
    <t>Gillain JM</t>
  </si>
  <si>
    <t>BBSAG Bull.91</t>
  </si>
  <si>
    <t>Vandenbroere J</t>
  </si>
  <si>
    <t>BBSAG Bull.92</t>
  </si>
  <si>
    <t>BRNO 31</t>
  </si>
  <si>
    <t>BBSAG Bull.93</t>
  </si>
  <si>
    <t>BAV-M 56</t>
  </si>
  <si>
    <t>BBSAG Bull.96</t>
  </si>
  <si>
    <t>BAAVSS 91,16</t>
  </si>
  <si>
    <t>BAV-M 59</t>
  </si>
  <si>
    <t>BAV-M 60</t>
  </si>
  <si>
    <t>AAVSO 4</t>
  </si>
  <si>
    <t>BAV-M 62</t>
  </si>
  <si>
    <t>BBSAG Bull.101</t>
  </si>
  <si>
    <t>N. Simmons</t>
  </si>
  <si>
    <t>M. Nall</t>
  </si>
  <si>
    <t>BAV-M 68</t>
  </si>
  <si>
    <t>BAAVSS 90,16</t>
  </si>
  <si>
    <t>M. Csukas</t>
  </si>
  <si>
    <t>Martignoni M</t>
  </si>
  <si>
    <t>BBSAG Bull.108</t>
  </si>
  <si>
    <t>Blaettler E</t>
  </si>
  <si>
    <t>BBSAG Bull.105</t>
  </si>
  <si>
    <t>BBSAG Bull.107</t>
  </si>
  <si>
    <t>BAV-M 79</t>
  </si>
  <si>
    <t>BBSAG Bull.109</t>
  </si>
  <si>
    <t>BAV-M 93</t>
  </si>
  <si>
    <t>R. Hays</t>
  </si>
  <si>
    <t>BBSAG Bull.113</t>
  </si>
  <si>
    <t>R. Schmude</t>
  </si>
  <si>
    <t>BAV-M 101</t>
  </si>
  <si>
    <t>W. Sizensky</t>
  </si>
  <si>
    <t>BAV-M 113</t>
  </si>
  <si>
    <t>IBVS 4621</t>
  </si>
  <si>
    <t>IBVS 2545</t>
  </si>
  <si>
    <t>II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</si>
  <si>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</si>
  <si>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</si>
  <si>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</si>
  <si>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</si>
  <si>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</si>
  <si>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</si>
  <si>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</si>
  <si>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</si>
  <si>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</si>
  <si>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</si>
  <si>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</si>
  <si>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</si>
  <si>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</si>
  <si>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</si>
  <si>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</si>
  <si>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</si>
  <si>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</si>
  <si>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</si>
  <si>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</si>
  <si>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</si>
  <si>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</si>
  <si>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</si>
  <si>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</si>
  <si>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</si>
  <si>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</si>
  <si>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</si>
  <si>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</si>
  <si>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A0 V</t>
  </si>
  <si>
    <t>See IBVS 5279 for discussion</t>
  </si>
  <si>
    <t>DEGIRMENCI, et al., 2000A&amp;A...363..244D</t>
  </si>
  <si>
    <t>IBVS 5484</t>
  </si>
  <si>
    <t>IBVS 5543</t>
  </si>
  <si>
    <t>IBVS 0111</t>
  </si>
  <si>
    <t>IBVS 0114</t>
  </si>
  <si>
    <t>IBVS 0119</t>
  </si>
  <si>
    <t>IBVS 0154</t>
  </si>
  <si>
    <t>IBVS 0180</t>
  </si>
  <si>
    <t>IBVS 0795</t>
  </si>
  <si>
    <t>IBVS 0322</t>
  </si>
  <si>
    <t>IBVS 0631</t>
  </si>
  <si>
    <t>IBVS 0456</t>
  </si>
  <si>
    <t>IBVS 0530</t>
  </si>
  <si>
    <t>IBVS 0647</t>
  </si>
  <si>
    <t>IBVS 0937</t>
  </si>
  <si>
    <t>IBVS 1065</t>
  </si>
  <si>
    <t>IBVS 0844</t>
  </si>
  <si>
    <t>IBVS 1379</t>
  </si>
  <si>
    <t>IBVS 0954</t>
  </si>
  <si>
    <t>IBVS 0931</t>
  </si>
  <si>
    <t>IBVS 1053</t>
  </si>
  <si>
    <t/>
  </si>
  <si>
    <t>IBVS 1358</t>
  </si>
  <si>
    <t>IBVS 1449</t>
  </si>
  <si>
    <t>IBVS 1502</t>
  </si>
  <si>
    <t>IBVS 1840</t>
  </si>
  <si>
    <t>IBVS 1924</t>
  </si>
  <si>
    <t>IBVS 1751</t>
  </si>
  <si>
    <t># of data points:</t>
  </si>
  <si>
    <t>AI Dra / GSC 03886-01208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</si>
  <si>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</si>
  <si>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</si>
  <si>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</si>
  <si>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</si>
  <si>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</si>
  <si>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0060</t>
  </si>
  <si>
    <t>vis</t>
  </si>
  <si>
    <t>OEJV 0074</t>
  </si>
  <si>
    <t>IBVS 5364</t>
  </si>
  <si>
    <t>EA/SD</t>
  </si>
  <si>
    <t>Add cycle</t>
  </si>
  <si>
    <t>Old Cycle</t>
  </si>
  <si>
    <t>OEJV 0137</t>
  </si>
  <si>
    <t>PE</t>
  </si>
  <si>
    <t>??</t>
  </si>
  <si>
    <t>IBVS 1350</t>
  </si>
  <si>
    <t>IBVS 1682</t>
  </si>
  <si>
    <t>IBVS 6010</t>
  </si>
  <si>
    <t>OEJV 0001</t>
  </si>
  <si>
    <t>JAVSO..39...94</t>
  </si>
  <si>
    <t>2013JAVSO..41..328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</si>
  <si>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</si>
  <si>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</si>
  <si>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</si>
  <si>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</si>
  <si>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</si>
  <si>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</si>
  <si>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</si>
  <si>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</si>
  <si>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</si>
  <si>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</si>
  <si>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</si>
  <si>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</si>
  <si>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2415611.006 </t>
  </si>
  <si>
    <t> 14.08.1901 12:08 </t>
  </si>
  <si>
    <t> 0.008 </t>
  </si>
  <si>
    <t> J.Ashbrook </t>
  </si>
  <si>
    <t> AA 28.42 </t>
  </si>
  <si>
    <t>2416709.114 </t>
  </si>
  <si>
    <t> 16.08.1904 14:44 </t>
  </si>
  <si>
    <t> 0.002 </t>
  </si>
  <si>
    <t>2417321.712 </t>
  </si>
  <si>
    <t> 21.04.1906 05:05 </t>
  </si>
  <si>
    <t> 0.006 </t>
  </si>
  <si>
    <t>2418364.667 </t>
  </si>
  <si>
    <t> 27.02.1909 04:00 </t>
  </si>
  <si>
    <t> -0.008 </t>
  </si>
  <si>
    <t>2420167.687 </t>
  </si>
  <si>
    <t> 04.02.1914 04:29 </t>
  </si>
  <si>
    <t> -0.005 </t>
  </si>
  <si>
    <t>2420793.479 </t>
  </si>
  <si>
    <t> 22.10.1915 23:29 </t>
  </si>
  <si>
    <t>2421578.692 </t>
  </si>
  <si>
    <t> 16.12.1917 04:36 </t>
  </si>
  <si>
    <t>2422004.294 </t>
  </si>
  <si>
    <t> 14.02.1919 19:03 </t>
  </si>
  <si>
    <t> 0.018 </t>
  </si>
  <si>
    <t>2422495.799 </t>
  </si>
  <si>
    <t> 20.06.1920 07:10 </t>
  </si>
  <si>
    <t> 0.009 </t>
  </si>
  <si>
    <t>2424798.705 </t>
  </si>
  <si>
    <t> 10.10.1926 04:55 </t>
  </si>
  <si>
    <t>2425116.390 </t>
  </si>
  <si>
    <t> 23.08.1927 21:21 </t>
  </si>
  <si>
    <t> -0.009 </t>
  </si>
  <si>
    <t>2426176.149 </t>
  </si>
  <si>
    <t> 18.07.1930 15:34 </t>
  </si>
  <si>
    <t> -0.002 </t>
  </si>
  <si>
    <t>2426593.349 </t>
  </si>
  <si>
    <t> 08.09.1931 20:22 </t>
  </si>
  <si>
    <t> 0.011 </t>
  </si>
  <si>
    <t>P </t>
  </si>
  <si>
    <t> E.Geyer </t>
  </si>
  <si>
    <t> KVB 12.2 </t>
  </si>
  <si>
    <t>2426677.250 </t>
  </si>
  <si>
    <t> 01.12.1931 18:00 </t>
  </si>
  <si>
    <t>2426823.496 </t>
  </si>
  <si>
    <t> 25.04.1932 23:54 </t>
  </si>
  <si>
    <t> -0.015 </t>
  </si>
  <si>
    <t>2426875.060 </t>
  </si>
  <si>
    <t> 16.06.1932 13:26 </t>
  </si>
  <si>
    <t> 0.000 </t>
  </si>
  <si>
    <t>2427117.220 </t>
  </si>
  <si>
    <t> 13.02.1933 17:16 </t>
  </si>
  <si>
    <t> -0.000 </t>
  </si>
  <si>
    <t>2427535.617 </t>
  </si>
  <si>
    <t> 08.04.1934 02:48 </t>
  </si>
  <si>
    <t> 0.010 </t>
  </si>
  <si>
    <t>2427862.874 </t>
  </si>
  <si>
    <t> 01.03.1935 08:58 </t>
  </si>
  <si>
    <t>2428416.731 </t>
  </si>
  <si>
    <t> 05.09.1936 05:32 </t>
  </si>
  <si>
    <t> -0.004 </t>
  </si>
  <si>
    <t>2428656.479 </t>
  </si>
  <si>
    <t> 02.05.1937 23:29 </t>
  </si>
  <si>
    <t> -0.019 </t>
  </si>
  <si>
    <t>2428692.462 </t>
  </si>
  <si>
    <t> 07.06.1937 23:05 </t>
  </si>
  <si>
    <t> -0.001 </t>
  </si>
  <si>
    <t>2428746.439 </t>
  </si>
  <si>
    <t> 31.07.1937 22:32 </t>
  </si>
  <si>
    <t> 0.030 </t>
  </si>
  <si>
    <t>2428782.378 </t>
  </si>
  <si>
    <t> 05.09.1937 21:04 </t>
  </si>
  <si>
    <t> 0.004 </t>
  </si>
  <si>
    <t>2428813.538 </t>
  </si>
  <si>
    <t> 07.10.1937 00:54 </t>
  </si>
  <si>
    <t>2429024.517 </t>
  </si>
  <si>
    <t> 06.05.1938 00:24 </t>
  </si>
  <si>
    <t> -0.017 </t>
  </si>
  <si>
    <t>2429891.274 </t>
  </si>
  <si>
    <t> 18.09.1940 18:34 </t>
  </si>
  <si>
    <t>2430063.899 </t>
  </si>
  <si>
    <t> 10.03.1941 09:34 </t>
  </si>
  <si>
    <t>2430771.192 </t>
  </si>
  <si>
    <t> 15.02.1943 16:36 </t>
  </si>
  <si>
    <t>2435053.360 </t>
  </si>
  <si>
    <t> 06.11.1954 20:38 </t>
  </si>
  <si>
    <t> -0.013 </t>
  </si>
  <si>
    <t>V </t>
  </si>
  <si>
    <t> W.Reim </t>
  </si>
  <si>
    <t> KVB 12.1 </t>
  </si>
  <si>
    <t>2435059.346 </t>
  </si>
  <si>
    <t> 12.11.1954 20:18 </t>
  </si>
  <si>
    <t> -0.021 </t>
  </si>
  <si>
    <t>2435125.280 </t>
  </si>
  <si>
    <t> 17.01.1955 18:43 </t>
  </si>
  <si>
    <t> -0.022 </t>
  </si>
  <si>
    <t>2435252.375 </t>
  </si>
  <si>
    <t> 24.05.1955 21:00 </t>
  </si>
  <si>
    <t>2435337.498 </t>
  </si>
  <si>
    <t> 17.08.1955 23:57 </t>
  </si>
  <si>
    <t>2435372.261 </t>
  </si>
  <si>
    <t> 21.09.1955 18:15 </t>
  </si>
  <si>
    <t> 0.003 </t>
  </si>
  <si>
    <t> D.Lichtenknecker </t>
  </si>
  <si>
    <t>BAVM 12 </t>
  </si>
  <si>
    <t>2435373.463 </t>
  </si>
  <si>
    <t> 22.09.1955 23:06 </t>
  </si>
  <si>
    <t>2435536.505 </t>
  </si>
  <si>
    <t> 04.03.1956 00:07 </t>
  </si>
  <si>
    <t>2435554.484 </t>
  </si>
  <si>
    <t> 21.03.1956 23:36 </t>
  </si>
  <si>
    <t>2435758.282 </t>
  </si>
  <si>
    <t> 11.10.1956 18:46 </t>
  </si>
  <si>
    <t>2435934.506 </t>
  </si>
  <si>
    <t> 06.04.1957 00:08 </t>
  </si>
  <si>
    <t> R.Rudolph </t>
  </si>
  <si>
    <t>2435970.467 </t>
  </si>
  <si>
    <t> 11.05.1957 23:12 </t>
  </si>
  <si>
    <t> 0.001 </t>
  </si>
  <si>
    <t>2435976.469 </t>
  </si>
  <si>
    <t> 17.05.1957 23:15 </t>
  </si>
  <si>
    <t> F.Dörr </t>
  </si>
  <si>
    <t>2435976.470 </t>
  </si>
  <si>
    <t> 17.05.1957 23:16 </t>
  </si>
  <si>
    <t>2435988.4480 </t>
  </si>
  <si>
    <t> 29.05.1957 22:45 </t>
  </si>
  <si>
    <t> -0.0005 </t>
  </si>
  <si>
    <t>E </t>
  </si>
  <si>
    <t>?</t>
  </si>
  <si>
    <t> B.Cester </t>
  </si>
  <si>
    <t> MSAI 30.295 </t>
  </si>
  <si>
    <t>2435988.450 </t>
  </si>
  <si>
    <t> 29.05.1957 22:48 </t>
  </si>
  <si>
    <t> W.Quester </t>
  </si>
  <si>
    <t>2435988.451 </t>
  </si>
  <si>
    <t> 29.05.1957 22:49 </t>
  </si>
  <si>
    <t>2436018.4184 </t>
  </si>
  <si>
    <t> 28.06.1957 22:02 </t>
  </si>
  <si>
    <t> -0.0004 </t>
  </si>
  <si>
    <t>2436036.400 </t>
  </si>
  <si>
    <t> 16.07.1957 21:36 </t>
  </si>
  <si>
    <t>2436072.369 </t>
  </si>
  <si>
    <t> 21.08.1957 20:51 </t>
  </si>
  <si>
    <t>2436085.556 </t>
  </si>
  <si>
    <t> 04.09.1957 01:20 </t>
  </si>
  <si>
    <t>2436085.557 </t>
  </si>
  <si>
    <t> 04.09.1957 01:22 </t>
  </si>
  <si>
    <t> 0.005 </t>
  </si>
  <si>
    <t>2436108.327 </t>
  </si>
  <si>
    <t> 26.09.1957 19:50 </t>
  </si>
  <si>
    <t> W.Braune </t>
  </si>
  <si>
    <t>2436108.330 </t>
  </si>
  <si>
    <t> 26.09.1957 19:55 </t>
  </si>
  <si>
    <t>2436108.331 </t>
  </si>
  <si>
    <t> 26.09.1957 19:56 </t>
  </si>
  <si>
    <t>2436132.309 </t>
  </si>
  <si>
    <t> 20.10.1957 19:24 </t>
  </si>
  <si>
    <t>2436132.310 </t>
  </si>
  <si>
    <t> 20.10.1957 19:26 </t>
  </si>
  <si>
    <t>2436284.549 </t>
  </si>
  <si>
    <t> 22.03.1958 01:10 </t>
  </si>
  <si>
    <t> -0.007 </t>
  </si>
  <si>
    <t>BAVM 13 </t>
  </si>
  <si>
    <t>2436284.551 </t>
  </si>
  <si>
    <t> 22.03.1958 01:13 </t>
  </si>
  <si>
    <t> W.Grauenhorst </t>
  </si>
  <si>
    <t>2436296.537 </t>
  </si>
  <si>
    <t> 03.04.1958 00:53 </t>
  </si>
  <si>
    <t>2436296.540 </t>
  </si>
  <si>
    <t> 03.04.1958 00:57 </t>
  </si>
  <si>
    <t>2436308.522 </t>
  </si>
  <si>
    <t> 15.04.1958 00:31 </t>
  </si>
  <si>
    <t> -0.010 </t>
  </si>
  <si>
    <t>2436308.525 </t>
  </si>
  <si>
    <t> 15.04.1958 00:36 </t>
  </si>
  <si>
    <t> J.Masuch </t>
  </si>
  <si>
    <t>2436308.527 </t>
  </si>
  <si>
    <t> 15.04.1958 00:38 </t>
  </si>
  <si>
    <t>2436398.4424 </t>
  </si>
  <si>
    <t> 13.07.1958 22:37 </t>
  </si>
  <si>
    <t> -0.0006 </t>
  </si>
  <si>
    <t>2436404.4370 </t>
  </si>
  <si>
    <t> 19.07.1958 22:29 </t>
  </si>
  <si>
    <t> -0.0001 </t>
  </si>
  <si>
    <t> H.Mauder </t>
  </si>
  <si>
    <t> KVB 33.61 </t>
  </si>
  <si>
    <t>2436452.357 </t>
  </si>
  <si>
    <t> 05.09.1958 20:34 </t>
  </si>
  <si>
    <t> -0.033 </t>
  </si>
  <si>
    <t> H.Ganser </t>
  </si>
  <si>
    <t>2436470.366 </t>
  </si>
  <si>
    <t> 23.09.1958 20:47 </t>
  </si>
  <si>
    <t> -0.006 </t>
  </si>
  <si>
    <t>2436476.350 </t>
  </si>
  <si>
    <t> 29.09.1958 20:24 </t>
  </si>
  <si>
    <t> -0.016 </t>
  </si>
  <si>
    <t>2436476.360 </t>
  </si>
  <si>
    <t> 29.09.1958 20:38 </t>
  </si>
  <si>
    <t>2436476.367 </t>
  </si>
  <si>
    <t> 29.09.1958 20:48 </t>
  </si>
  <si>
    <t>2436482.355 </t>
  </si>
  <si>
    <t> 05.10.1958 20:31 </t>
  </si>
  <si>
    <t>2436628.610 </t>
  </si>
  <si>
    <t> 01.03.1959 02:38 </t>
  </si>
  <si>
    <t>2436628.613 </t>
  </si>
  <si>
    <t> 01.03.1959 02:42 </t>
  </si>
  <si>
    <t>2436628.614 </t>
  </si>
  <si>
    <t> 01.03.1959 02:44 </t>
  </si>
  <si>
    <t>2436814.4310 </t>
  </si>
  <si>
    <t> 02.09.1959 22:20 </t>
  </si>
  <si>
    <t> -0.0007 </t>
  </si>
  <si>
    <t>2436820.4250 </t>
  </si>
  <si>
    <t> 08.09.1959 22:12 </t>
  </si>
  <si>
    <t> -0.0008 </t>
  </si>
  <si>
    <t>2437025.419 </t>
  </si>
  <si>
    <t> 31.03.1960 22:03 </t>
  </si>
  <si>
    <t>BAVM 15 </t>
  </si>
  <si>
    <t>2437031.410 </t>
  </si>
  <si>
    <t> 06.04.1960 21:50 </t>
  </si>
  <si>
    <t>2437375.463 </t>
  </si>
  <si>
    <t> 16.03.1961 23:06 </t>
  </si>
  <si>
    <t> -0.014 </t>
  </si>
  <si>
    <t> H.Neubrand </t>
  </si>
  <si>
    <t>2437375.465 </t>
  </si>
  <si>
    <t> 16.03.1961 23:09 </t>
  </si>
  <si>
    <t> -0.012 </t>
  </si>
  <si>
    <t> R.Mende </t>
  </si>
  <si>
    <t>2437375.467 </t>
  </si>
  <si>
    <t> 16.03.1961 23:12 </t>
  </si>
  <si>
    <t>2437399.446 </t>
  </si>
  <si>
    <t> 09.04.1961 22:42 </t>
  </si>
  <si>
    <t>2437489.358 </t>
  </si>
  <si>
    <t> 08.07.1961 20:35 </t>
  </si>
  <si>
    <t> M.E.Kiperman </t>
  </si>
  <si>
    <t> PZ 15.219 </t>
  </si>
  <si>
    <t>2437501.352 </t>
  </si>
  <si>
    <t> 20.07.1961 20:26 </t>
  </si>
  <si>
    <t>2437507.346 </t>
  </si>
  <si>
    <t> 26.07.1961 20:18 </t>
  </si>
  <si>
    <t>2437544.5085 </t>
  </si>
  <si>
    <t> 02.09.1961 00:12 </t>
  </si>
  <si>
    <t> -0.0013 </t>
  </si>
  <si>
    <t>2437549.305 </t>
  </si>
  <si>
    <t> 06.09.1961 19:19 </t>
  </si>
  <si>
    <t>2437555.298 </t>
  </si>
  <si>
    <t> 12.09.1961 19:09 </t>
  </si>
  <si>
    <t>2437737.510 </t>
  </si>
  <si>
    <t> 14.03.1962 00:14 </t>
  </si>
  <si>
    <t> J.Reichert </t>
  </si>
  <si>
    <t>2437737.513 </t>
  </si>
  <si>
    <t> 14.03.1962 00:18 </t>
  </si>
  <si>
    <t> H.Jungbluth </t>
  </si>
  <si>
    <t>2437749.504 </t>
  </si>
  <si>
    <t> 26.03.1962 00:05 </t>
  </si>
  <si>
    <t> P.Hoffmann </t>
  </si>
  <si>
    <t> K.Klocke </t>
  </si>
  <si>
    <t>2437749.507 </t>
  </si>
  <si>
    <t> 26.03.1962 00:10 </t>
  </si>
  <si>
    <t> J.Düball </t>
  </si>
  <si>
    <t>2437749.514 </t>
  </si>
  <si>
    <t> 26.03.1962 00:20 </t>
  </si>
  <si>
    <t> 0.007 </t>
  </si>
  <si>
    <t> M.Fernandes </t>
  </si>
  <si>
    <t>2437779.472 </t>
  </si>
  <si>
    <t> 24.04.1962 23:19 </t>
  </si>
  <si>
    <t> R.Gizinski </t>
  </si>
  <si>
    <t>2437803.439 </t>
  </si>
  <si>
    <t> 18.05.1962 22:32 </t>
  </si>
  <si>
    <t>2437815.439 </t>
  </si>
  <si>
    <t> 30.05.1962 22:32 </t>
  </si>
  <si>
    <t>2437815.443 </t>
  </si>
  <si>
    <t> 30.05.1962 22:37 </t>
  </si>
  <si>
    <t> P.Frank </t>
  </si>
  <si>
    <t>2437821.445 </t>
  </si>
  <si>
    <t> 05.06.1962 22:40 </t>
  </si>
  <si>
    <t>2437905.353 </t>
  </si>
  <si>
    <t> 28.08.1962 20:28 </t>
  </si>
  <si>
    <t> A.Kizilirmak </t>
  </si>
  <si>
    <t> AN 288.71 </t>
  </si>
  <si>
    <t>2437905.354 </t>
  </si>
  <si>
    <t> 28.08.1962 20:29 </t>
  </si>
  <si>
    <t> H.Hacisalihoglu </t>
  </si>
  <si>
    <t>2437917.326 </t>
  </si>
  <si>
    <t> 09.09.1962 19:49 </t>
  </si>
  <si>
    <t>2437917.331 </t>
  </si>
  <si>
    <t> 09.09.1962 19:56 </t>
  </si>
  <si>
    <t>2437947.296 </t>
  </si>
  <si>
    <t> 09.10.1962 19:06 </t>
  </si>
  <si>
    <t>2437947.297 </t>
  </si>
  <si>
    <t> 09.10.1962 19:07 </t>
  </si>
  <si>
    <t>2437947.300 </t>
  </si>
  <si>
    <t> 09.10.1962 19:12 </t>
  </si>
  <si>
    <t>2438225.421 </t>
  </si>
  <si>
    <t> 14.07.1963 22:06 </t>
  </si>
  <si>
    <t>BAVM 18 </t>
  </si>
  <si>
    <t>2438225.435 </t>
  </si>
  <si>
    <t> 14.07.1963 22:26 </t>
  </si>
  <si>
    <t> E.Pohl </t>
  </si>
  <si>
    <t> AN 288.69 </t>
  </si>
  <si>
    <t>2438231.425 </t>
  </si>
  <si>
    <t> 20.07.1963 22:12 </t>
  </si>
  <si>
    <t> I.Reimann </t>
  </si>
  <si>
    <t>2438237.394 </t>
  </si>
  <si>
    <t> 26.07.1963 21:27 </t>
  </si>
  <si>
    <t> -0.031 </t>
  </si>
  <si>
    <t>2438237.414 </t>
  </si>
  <si>
    <t> 26.07.1963 21:56 </t>
  </si>
  <si>
    <t> -0.011 </t>
  </si>
  <si>
    <t> V.Orlovius </t>
  </si>
  <si>
    <t>2438279.361 </t>
  </si>
  <si>
    <t> 06.09.1963 20:39 </t>
  </si>
  <si>
    <t> S.S.Vikhristjuk </t>
  </si>
  <si>
    <t>2438285.375 </t>
  </si>
  <si>
    <t> 12.09.1963 21:00 </t>
  </si>
  <si>
    <t>2438291.356 </t>
  </si>
  <si>
    <t> 18.09.1963 20:32 </t>
  </si>
  <si>
    <t>2438309.345 </t>
  </si>
  <si>
    <t> 06.10.1963 20:16 </t>
  </si>
  <si>
    <t>2438309.352 </t>
  </si>
  <si>
    <t> 06.10.1963 20:26 </t>
  </si>
  <si>
    <t>2438315.347 </t>
  </si>
  <si>
    <t> 12.10.1963 20:19 </t>
  </si>
  <si>
    <t>2438399.257 </t>
  </si>
  <si>
    <t> 04.01.1964 18:10 </t>
  </si>
  <si>
    <t> E.Mundry </t>
  </si>
  <si>
    <t>2438466.401 </t>
  </si>
  <si>
    <t> 11.03.1964 21:37 </t>
  </si>
  <si>
    <t> H.Marx </t>
  </si>
  <si>
    <t>2438539.520 </t>
  </si>
  <si>
    <t> 24.05.1964 00:28 </t>
  </si>
  <si>
    <t> J.Hübscher </t>
  </si>
  <si>
    <t>2438539.527 </t>
  </si>
  <si>
    <t> 24.05.1964 00:38 </t>
  </si>
  <si>
    <t> W.Eckert </t>
  </si>
  <si>
    <t>2438594.656 </t>
  </si>
  <si>
    <t> 18.07.1964 03:44 </t>
  </si>
  <si>
    <t> L.Robinson </t>
  </si>
  <si>
    <t> ST 28.244 </t>
  </si>
  <si>
    <t>2438629.423 </t>
  </si>
  <si>
    <t> 21.08.1964 22:09 </t>
  </si>
  <si>
    <t>2438635.417 </t>
  </si>
  <si>
    <t> 27.08.1964 22:00 </t>
  </si>
  <si>
    <t>2438641.423 </t>
  </si>
  <si>
    <t> 02.09.1964 22:09 </t>
  </si>
  <si>
    <t>2438653.411 </t>
  </si>
  <si>
    <t> 14.09.1964 21:51 </t>
  </si>
  <si>
    <t> AN 289.192 </t>
  </si>
  <si>
    <t>2438671.396 </t>
  </si>
  <si>
    <t> 02.10.1964 21:30 </t>
  </si>
  <si>
    <t>2438902.765 </t>
  </si>
  <si>
    <t> 22.05.1965 06:21 </t>
  </si>
  <si>
    <t> D.Williams </t>
  </si>
  <si>
    <t>IBVS 111 </t>
  </si>
  <si>
    <t>2438938.729 </t>
  </si>
  <si>
    <t> 27.06.1965 05:29 </t>
  </si>
  <si>
    <t>2438938.744 </t>
  </si>
  <si>
    <t> 27.06.1965 05:51 </t>
  </si>
  <si>
    <t> 0.013 </t>
  </si>
  <si>
    <t>2438962.697 </t>
  </si>
  <si>
    <t> 21.07.1965 04:43 </t>
  </si>
  <si>
    <t> R.Monske </t>
  </si>
  <si>
    <t>IBVS 114 </t>
  </si>
  <si>
    <t>2438992.679 </t>
  </si>
  <si>
    <t> 20.08.1965 04:17 </t>
  </si>
  <si>
    <t>2439015.452 </t>
  </si>
  <si>
    <t> 11.09.1965 22:50 </t>
  </si>
  <si>
    <t>2439021.446 </t>
  </si>
  <si>
    <t> 17.09.1965 22:42 </t>
  </si>
  <si>
    <t>2439027.432 </t>
  </si>
  <si>
    <t> 23.09.1965 22:22 </t>
  </si>
  <si>
    <t> H.Schubert </t>
  </si>
  <si>
    <t>2439045.428 </t>
  </si>
  <si>
    <t> 11.10.1965 22:16 </t>
  </si>
  <si>
    <t>2439057.405 </t>
  </si>
  <si>
    <t> 23.10.1965 21:43 </t>
  </si>
  <si>
    <t>2439057.416 </t>
  </si>
  <si>
    <t> 23.10.1965 21:59 </t>
  </si>
  <si>
    <t> A.Howell </t>
  </si>
  <si>
    <t>2439130.532 </t>
  </si>
  <si>
    <t> 05.01.1966 00:46 </t>
  </si>
  <si>
    <t> K.Locher </t>
  </si>
  <si>
    <t> ORI 95 </t>
  </si>
  <si>
    <t>2439131.742 </t>
  </si>
  <si>
    <t> 06.01.1966 05:48 </t>
  </si>
  <si>
    <t>2439220.444 </t>
  </si>
  <si>
    <t> 04.04.1966 22:39 </t>
  </si>
  <si>
    <t> H.Peter </t>
  </si>
  <si>
    <t> ORI 97 </t>
  </si>
  <si>
    <t>2439238.423 </t>
  </si>
  <si>
    <t> 22.04.1966 22:09 </t>
  </si>
  <si>
    <t> R.Diethelm </t>
  </si>
  <si>
    <t>2439238.428 </t>
  </si>
  <si>
    <t> 22.04.1966 22:16 </t>
  </si>
  <si>
    <t> L.Bierögel </t>
  </si>
  <si>
    <t> MVS 4.66 </t>
  </si>
  <si>
    <t>2439238.436 </t>
  </si>
  <si>
    <t> 22.04.1966 22:27 </t>
  </si>
  <si>
    <t> P.Ahnert </t>
  </si>
  <si>
    <t> MVS 4.137 </t>
  </si>
  <si>
    <t> E.Schaltegger </t>
  </si>
  <si>
    <t>2439245.621 </t>
  </si>
  <si>
    <t> 30.04.1966 02:54 </t>
  </si>
  <si>
    <t> L.Hazel </t>
  </si>
  <si>
    <t>IBVS 154 </t>
  </si>
  <si>
    <t>2439262.416 </t>
  </si>
  <si>
    <t> 16.05.1966 21:59 </t>
  </si>
  <si>
    <t>2439262.417 </t>
  </si>
  <si>
    <t> 16.05.1966 22:00 </t>
  </si>
  <si>
    <t>2439262.419 </t>
  </si>
  <si>
    <t> 16.05.1966 22:03 </t>
  </si>
  <si>
    <t>2439268.406 </t>
  </si>
  <si>
    <t> 22.05.1966 21:44 </t>
  </si>
  <si>
    <t> ORI 98 </t>
  </si>
  <si>
    <t>2439269.604 </t>
  </si>
  <si>
    <t> 24.05.1966 02:29 </t>
  </si>
  <si>
    <t>2439275.610 </t>
  </si>
  <si>
    <t> 30.05.1966 02:38 </t>
  </si>
  <si>
    <t> 0.012 </t>
  </si>
  <si>
    <t> D.Freidman </t>
  </si>
  <si>
    <t>2439286.380 </t>
  </si>
  <si>
    <t> 09.06.1966 21:07 </t>
  </si>
  <si>
    <t> U.Akyol </t>
  </si>
  <si>
    <t> AN 291.112 </t>
  </si>
  <si>
    <t>2439286.389 </t>
  </si>
  <si>
    <t> 09.06.1966 21:20 </t>
  </si>
  <si>
    <t> S.Bozkurt </t>
  </si>
  <si>
    <t>2439288.782 </t>
  </si>
  <si>
    <t> 12.06.1966 06:46 </t>
  </si>
  <si>
    <t>2439294.782 </t>
  </si>
  <si>
    <t> 18.06.1966 06:46 </t>
  </si>
  <si>
    <t>2439300.773 </t>
  </si>
  <si>
    <t> 24.06.1966 06:33 </t>
  </si>
  <si>
    <t>2439318.757 </t>
  </si>
  <si>
    <t> 12.07.1966 06:10 </t>
  </si>
  <si>
    <t>2439342.729 </t>
  </si>
  <si>
    <t> 05.08.1966 05:29 </t>
  </si>
  <si>
    <t>IBVS 180 </t>
  </si>
  <si>
    <t>2439347.524 </t>
  </si>
  <si>
    <t> 10.08.1966 00:34 </t>
  </si>
  <si>
    <t>2439365.505 </t>
  </si>
  <si>
    <t>JAVSO 49, 256</t>
  </si>
  <si>
    <t>JBAV, 60</t>
  </si>
  <si>
    <t>JAAVSO, 50, 255</t>
  </si>
  <si>
    <t>BAAVSSC188</t>
  </si>
  <si>
    <t>JAAVSO, 51, 250</t>
  </si>
  <si>
    <t xml:space="preserve">Mag </t>
  </si>
  <si>
    <t>Next ToM-P</t>
  </si>
  <si>
    <t>Next ToM-S</t>
  </si>
  <si>
    <t>VSX</t>
  </si>
  <si>
    <t>7.05-8.09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</si>
</sst>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1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38" applyAlignment="1" applyProtection="1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4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2" fillId="0" borderId="0" xfId="0" applyFont="1" applyAlignment="1"/>
    <xf numFmtId="14" fontId="12" fillId="0" borderId="0" xfId="0" applyNumberFormat="1" applyFont="1" applyAlignment="1"/>
    <xf numFmtId="0" fontId="12" fillId="0" borderId="0" xfId="0" applyFont="1" applyAlignment="1">
      <alignment horizontal="left"/>
    </xf>
    <xf numFmtId="0" fontId="14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1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/>
    </xf>
    <xf numFmtId="0" fontId="40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40" fillId="0" borderId="0" xfId="42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>
      <alignment horizontal="left" vertical="center" wrapText="1"/>
    </xf>
    <xf numFmtId="165" fontId="41" fillId="0" borderId="0" xfId="0" applyNumberFormat="1" applyFont="1" applyAlignment="1">
      <alignment horizontal="left" vertical="center" wrapText="1"/>
    </xf>
    <xf numFmtId="0" fontId="0" fillId="0" borderId="18" xfId="0" applyBorder="1">
      <alignment vertical="top"/>
    </xf>
    <xf numFmtId="0" fontId="42" fillId="0" borderId="21" xfId="0" applyFont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0" fontId="0" fillId="25" borderId="19" xfId="0" applyFill="1" applyBorder="1" applyAlignment="1">
      <alignment horizontal="right" vertical="center"/>
    </xf>
    <xf numFmtId="0" fontId="43" fillId="0" borderId="22" xfId="0" applyFont="1" applyBorder="1" applyAlignment="1">
      <alignment horizontal="right" vertical="center"/>
    </xf>
    <xf numFmtId="0" fontId="44" fillId="0" borderId="22" xfId="0" applyFont="1" applyBorder="1" applyAlignment="1">
      <alignment horizontal="right" vertical="center"/>
    </xf>
    <xf numFmtId="22" fontId="43" fillId="0" borderId="22" xfId="0" applyNumberFormat="1" applyFont="1" applyBorder="1" applyAlignment="1">
      <alignment horizontal="right" vertical="center"/>
    </xf>
    <xf numFmtId="22" fontId="43" fillId="0" borderId="24" xfId="0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25" borderId="20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21" fillId="0" borderId="0" xfId="0" applyNumberFormat="1" applyFont="1" applyAlignment="1">
      <alignment horizontal="left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/>
    </xf>
    <xf numFmtId="0" fontId="13" fillId="0" borderId="0" xfId="0" applyNumberFormat="1" applyFont="1" applyAlignment="1"/>
    <xf numFmtId="0" fontId="5" fillId="0" borderId="0" xfId="0" applyNumberFormat="1" applyFont="1">
      <alignment vertical="top"/>
    </xf>
    <xf numFmtId="0" fontId="6" fillId="0" borderId="0" xfId="0" applyNumberFormat="1" applyFont="1">
      <alignment vertical="top"/>
    </xf>
    <xf numFmtId="0" fontId="38" fillId="0" borderId="0" xfId="0" applyNumberFormat="1" applyFont="1" applyAlignment="1">
      <alignment horizontal="left" wrapText="1"/>
    </xf>
    <xf numFmtId="0" fontId="38" fillId="0" borderId="0" xfId="0" applyNumberFormat="1" applyFont="1" applyAlignment="1">
      <alignment horizontal="left"/>
    </xf>
    <xf numFmtId="0" fontId="38" fillId="0" borderId="0" xfId="42" applyNumberFormat="1" applyFont="1" applyAlignment="1">
      <alignment wrapText="1"/>
    </xf>
    <xf numFmtId="0" fontId="39" fillId="0" borderId="0" xfId="0" applyNumberFormat="1" applyFont="1" applyAlignment="1">
      <alignment horizontal="left" vertical="center"/>
    </xf>
    <xf numFmtId="0" fontId="40" fillId="0" borderId="0" xfId="42" applyNumberFormat="1" applyFont="1" applyAlignment="1">
      <alignment horizontal="left"/>
    </xf>
    <xf numFmtId="0" fontId="39" fillId="0" borderId="0" xfId="42" applyNumberFormat="1" applyFont="1" applyAlignment="1">
      <alignment horizontal="left" vertical="center"/>
    </xf>
    <xf numFmtId="0" fontId="5" fillId="0" borderId="0" xfId="42" applyNumberFormat="1" applyFont="1" applyAlignment="1">
      <alignment horizontal="left"/>
    </xf>
    <xf numFmtId="0" fontId="40" fillId="0" borderId="0" xfId="0" applyNumberFormat="1" applyFont="1" applyAlignment="1"/>
    <xf numFmtId="0" fontId="40" fillId="0" borderId="0" xfId="42" applyNumberFormat="1" applyFont="1"/>
    <xf numFmtId="0" fontId="41" fillId="0" borderId="0" xfId="0" applyNumberFormat="1" applyFont="1" applyAlignment="1">
      <alignment vertical="center" wrapText="1"/>
    </xf>
    <xf numFmtId="0" fontId="41" fillId="0" borderId="0" xfId="0" applyNumberFormat="1" applyFont="1" applyAlignment="1" applyProtection="1"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Dra - O-C Diagr.</a:t>
            </a:r>
          </a:p>
        </c:rich>
      </c:tx>
      <c:layout>
        <c:manualLayout>
          <c:xMode val="edge"/>
          <c:yMode val="edge"/>
          <c:x val="0.381112984822934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1163575042159"/>
          <c:y val="0.14723926380368099"/>
          <c:w val="0.8010118043844857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4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13-4326-9DF4-F1F5177504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20">
                    <c:v>0</c:v>
                  </c:pt>
                  <c:pt idx="223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3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3">
                    <c:v>0</c:v>
                  </c:pt>
                  <c:pt idx="277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7">
                    <c:v>0</c:v>
                  </c:pt>
                  <c:pt idx="295">
                    <c:v>0</c:v>
                  </c:pt>
                  <c:pt idx="299">
                    <c:v>0</c:v>
                  </c:pt>
                  <c:pt idx="301">
                    <c:v>0</c:v>
                  </c:pt>
                  <c:pt idx="304">
                    <c:v>0</c:v>
                  </c:pt>
                  <c:pt idx="306">
                    <c:v>2.0000000000000001E-4</c:v>
                  </c:pt>
                  <c:pt idx="307">
                    <c:v>0</c:v>
                  </c:pt>
                  <c:pt idx="308">
                    <c:v>1E-3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31">
                    <c:v>5.0000000000000001E-3</c:v>
                  </c:pt>
                  <c:pt idx="332">
                    <c:v>5.0000000000000001E-3</c:v>
                  </c:pt>
                  <c:pt idx="335">
                    <c:v>0</c:v>
                  </c:pt>
                  <c:pt idx="338">
                    <c:v>6.9999999999999999E-4</c:v>
                  </c:pt>
                  <c:pt idx="339">
                    <c:v>5.0000000000000001E-3</c:v>
                  </c:pt>
                  <c:pt idx="340">
                    <c:v>1.1999999999999999E-3</c:v>
                  </c:pt>
                  <c:pt idx="341">
                    <c:v>5.0000000000000001E-3</c:v>
                  </c:pt>
                  <c:pt idx="343">
                    <c:v>0</c:v>
                  </c:pt>
                  <c:pt idx="345">
                    <c:v>5.0000000000000001E-3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51">
                    <c:v>0</c:v>
                  </c:pt>
                  <c:pt idx="353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9">
                    <c:v>0</c:v>
                  </c:pt>
                  <c:pt idx="360">
                    <c:v>5.0000000000000001E-3</c:v>
                  </c:pt>
                  <c:pt idx="361">
                    <c:v>0</c:v>
                  </c:pt>
                  <c:pt idx="363">
                    <c:v>0</c:v>
                  </c:pt>
                  <c:pt idx="366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6">
                    <c:v>0</c:v>
                  </c:pt>
                  <c:pt idx="388">
                    <c:v>0</c:v>
                  </c:pt>
                  <c:pt idx="394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3">
                    <c:v>0</c:v>
                  </c:pt>
                  <c:pt idx="407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3">
                    <c:v>2E-3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2E-3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55">
                    <c:v>0</c:v>
                  </c:pt>
                  <c:pt idx="470">
                    <c:v>2.0000000000000001E-4</c:v>
                  </c:pt>
                  <c:pt idx="474">
                    <c:v>2E-3</c:v>
                  </c:pt>
                  <c:pt idx="485">
                    <c:v>0</c:v>
                  </c:pt>
                  <c:pt idx="486">
                    <c:v>0</c:v>
                  </c:pt>
                  <c:pt idx="490">
                    <c:v>0</c:v>
                  </c:pt>
                  <c:pt idx="494">
                    <c:v>0</c:v>
                  </c:pt>
                  <c:pt idx="498">
                    <c:v>0</c:v>
                  </c:pt>
                  <c:pt idx="503">
                    <c:v>1E-4</c:v>
                  </c:pt>
                  <c:pt idx="504">
                    <c:v>1E-4</c:v>
                  </c:pt>
                  <c:pt idx="509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9">
                    <c:v>1.1000000000000001E-3</c:v>
                  </c:pt>
                  <c:pt idx="520">
                    <c:v>0</c:v>
                  </c:pt>
                  <c:pt idx="526">
                    <c:v>0</c:v>
                  </c:pt>
                  <c:pt idx="532">
                    <c:v>0</c:v>
                  </c:pt>
                  <c:pt idx="535">
                    <c:v>0</c:v>
                  </c:pt>
                  <c:pt idx="541">
                    <c:v>5.9999999999999995E-4</c:v>
                  </c:pt>
                  <c:pt idx="547">
                    <c:v>0</c:v>
                  </c:pt>
                  <c:pt idx="551">
                    <c:v>0</c:v>
                  </c:pt>
                  <c:pt idx="554">
                    <c:v>0</c:v>
                  </c:pt>
                  <c:pt idx="557">
                    <c:v>0</c:v>
                  </c:pt>
                  <c:pt idx="565">
                    <c:v>0</c:v>
                  </c:pt>
                  <c:pt idx="567">
                    <c:v>6.1000000000000004E-3</c:v>
                  </c:pt>
                  <c:pt idx="568">
                    <c:v>5.9999999999999995E-4</c:v>
                  </c:pt>
                  <c:pt idx="570">
                    <c:v>0</c:v>
                  </c:pt>
                  <c:pt idx="573">
                    <c:v>0</c:v>
                  </c:pt>
                  <c:pt idx="574">
                    <c:v>0</c:v>
                  </c:pt>
                  <c:pt idx="610">
                    <c:v>0</c:v>
                  </c:pt>
                  <c:pt idx="650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8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85">
                    <c:v>0</c:v>
                  </c:pt>
                  <c:pt idx="687">
                    <c:v>0</c:v>
                  </c:pt>
                  <c:pt idx="692">
                    <c:v>0</c:v>
                  </c:pt>
                  <c:pt idx="695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9">
                    <c:v>0</c:v>
                  </c:pt>
                  <c:pt idx="768">
                    <c:v>0</c:v>
                  </c:pt>
                  <c:pt idx="774">
                    <c:v>0</c:v>
                  </c:pt>
                  <c:pt idx="776">
                    <c:v>0</c:v>
                  </c:pt>
                  <c:pt idx="778">
                    <c:v>0</c:v>
                  </c:pt>
                  <c:pt idx="780">
                    <c:v>5.0000000000000001E-3</c:v>
                  </c:pt>
                  <c:pt idx="781">
                    <c:v>0.01</c:v>
                  </c:pt>
                  <c:pt idx="782">
                    <c:v>0</c:v>
                  </c:pt>
                  <c:pt idx="784">
                    <c:v>1E-4</c:v>
                  </c:pt>
                  <c:pt idx="789">
                    <c:v>2.9999999999999997E-4</c:v>
                  </c:pt>
                  <c:pt idx="794">
                    <c:v>3.0000000000000001E-3</c:v>
                  </c:pt>
                  <c:pt idx="799">
                    <c:v>0</c:v>
                  </c:pt>
                  <c:pt idx="801">
                    <c:v>2.9999999999999997E-4</c:v>
                  </c:pt>
                  <c:pt idx="804">
                    <c:v>0</c:v>
                  </c:pt>
                  <c:pt idx="805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5">
                    <c:v>8.0000000000000002E-3</c:v>
                  </c:pt>
                  <c:pt idx="818">
                    <c:v>8.9999999999999993E-3</c:v>
                  </c:pt>
                  <c:pt idx="82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1E-3</c:v>
                  </c:pt>
                  <c:pt idx="882">
                    <c:v>5.0000000000000001E-4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1.5E-3</c:v>
                  </c:pt>
                  <c:pt idx="890">
                    <c:v>0</c:v>
                  </c:pt>
                  <c:pt idx="891">
                    <c:v>6.0000000000000001E-3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1E-4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2.0999999999999999E-3</c:v>
                  </c:pt>
                  <c:pt idx="923">
                    <c:v>1E-4</c:v>
                  </c:pt>
                  <c:pt idx="924">
                    <c:v>0</c:v>
                  </c:pt>
                  <c:pt idx="925">
                    <c:v>8.8999999999999999E-3</c:v>
                  </c:pt>
                  <c:pt idx="926">
                    <c:v>5.3E-3</c:v>
                  </c:pt>
                  <c:pt idx="927">
                    <c:v>4.3E-3</c:v>
                  </c:pt>
                  <c:pt idx="928">
                    <c:v>0</c:v>
                  </c:pt>
                  <c:pt idx="929">
                    <c:v>1.6999999999999999E-3</c:v>
                  </c:pt>
                  <c:pt idx="930">
                    <c:v>2.8E-3</c:v>
                  </c:pt>
                  <c:pt idx="931">
                    <c:v>1E-4</c:v>
                  </c:pt>
                  <c:pt idx="932">
                    <c:v>1.24E-2</c:v>
                  </c:pt>
                  <c:pt idx="933">
                    <c:v>0</c:v>
                  </c:pt>
                  <c:pt idx="934">
                    <c:v>8.0000000000000004E-4</c:v>
                  </c:pt>
                  <c:pt idx="935">
                    <c:v>2.0000000000000001E-4</c:v>
                  </c:pt>
                  <c:pt idx="936">
                    <c:v>1E-4</c:v>
                  </c:pt>
                  <c:pt idx="937">
                    <c:v>5.0000000000000001E-4</c:v>
                  </c:pt>
                  <c:pt idx="938">
                    <c:v>2.0000000000000001E-4</c:v>
                  </c:pt>
                  <c:pt idx="939">
                    <c:v>2.0000000000000001E-4</c:v>
                  </c:pt>
                  <c:pt idx="940">
                    <c:v>2.0000000000000001E-4</c:v>
                  </c:pt>
                  <c:pt idx="941">
                    <c:v>1E-4</c:v>
                  </c:pt>
                  <c:pt idx="942">
                    <c:v>1E-4</c:v>
                  </c:pt>
                  <c:pt idx="943">
                    <c:v>2.2000000000000001E-4</c:v>
                  </c:pt>
                  <c:pt idx="944">
                    <c:v>5.9999999999999995E-4</c:v>
                  </c:pt>
                  <c:pt idx="945">
                    <c:v>6.9999999999999999E-4</c:v>
                  </c:pt>
                  <c:pt idx="946">
                    <c:v>1E-4</c:v>
                  </c:pt>
                  <c:pt idx="947">
                    <c:v>2.9999999999999997E-4</c:v>
                  </c:pt>
                  <c:pt idx="948">
                    <c:v>2.9999999999999997E-4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20">
                    <c:v>0</c:v>
                  </c:pt>
                  <c:pt idx="223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3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3">
                    <c:v>0</c:v>
                  </c:pt>
                  <c:pt idx="277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7">
                    <c:v>0</c:v>
                  </c:pt>
                  <c:pt idx="295">
                    <c:v>0</c:v>
                  </c:pt>
                  <c:pt idx="299">
                    <c:v>0</c:v>
                  </c:pt>
                  <c:pt idx="301">
                    <c:v>0</c:v>
                  </c:pt>
                  <c:pt idx="304">
                    <c:v>0</c:v>
                  </c:pt>
                  <c:pt idx="306">
                    <c:v>2.0000000000000001E-4</c:v>
                  </c:pt>
                  <c:pt idx="307">
                    <c:v>0</c:v>
                  </c:pt>
                  <c:pt idx="308">
                    <c:v>1E-3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31">
                    <c:v>5.0000000000000001E-3</c:v>
                  </c:pt>
                  <c:pt idx="332">
                    <c:v>5.0000000000000001E-3</c:v>
                  </c:pt>
                  <c:pt idx="335">
                    <c:v>0</c:v>
                  </c:pt>
                  <c:pt idx="338">
                    <c:v>6.9999999999999999E-4</c:v>
                  </c:pt>
                  <c:pt idx="339">
                    <c:v>5.0000000000000001E-3</c:v>
                  </c:pt>
                  <c:pt idx="340">
                    <c:v>1.1999999999999999E-3</c:v>
                  </c:pt>
                  <c:pt idx="341">
                    <c:v>5.0000000000000001E-3</c:v>
                  </c:pt>
                  <c:pt idx="343">
                    <c:v>0</c:v>
                  </c:pt>
                  <c:pt idx="345">
                    <c:v>5.0000000000000001E-3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51">
                    <c:v>0</c:v>
                  </c:pt>
                  <c:pt idx="353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9">
                    <c:v>0</c:v>
                  </c:pt>
                  <c:pt idx="360">
                    <c:v>5.0000000000000001E-3</c:v>
                  </c:pt>
                  <c:pt idx="361">
                    <c:v>0</c:v>
                  </c:pt>
                  <c:pt idx="363">
                    <c:v>0</c:v>
                  </c:pt>
                  <c:pt idx="366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6">
                    <c:v>0</c:v>
                  </c:pt>
                  <c:pt idx="388">
                    <c:v>0</c:v>
                  </c:pt>
                  <c:pt idx="394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3">
                    <c:v>0</c:v>
                  </c:pt>
                  <c:pt idx="407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3">
                    <c:v>2E-3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2E-3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55">
                    <c:v>0</c:v>
                  </c:pt>
                  <c:pt idx="470">
                    <c:v>2.0000000000000001E-4</c:v>
                  </c:pt>
                  <c:pt idx="474">
                    <c:v>2E-3</c:v>
                  </c:pt>
                  <c:pt idx="485">
                    <c:v>0</c:v>
                  </c:pt>
                  <c:pt idx="486">
                    <c:v>0</c:v>
                  </c:pt>
                  <c:pt idx="490">
                    <c:v>0</c:v>
                  </c:pt>
                  <c:pt idx="494">
                    <c:v>0</c:v>
                  </c:pt>
                  <c:pt idx="498">
                    <c:v>0</c:v>
                  </c:pt>
                  <c:pt idx="503">
                    <c:v>1E-4</c:v>
                  </c:pt>
                  <c:pt idx="504">
                    <c:v>1E-4</c:v>
                  </c:pt>
                  <c:pt idx="509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9">
                    <c:v>1.1000000000000001E-3</c:v>
                  </c:pt>
                  <c:pt idx="520">
                    <c:v>0</c:v>
                  </c:pt>
                  <c:pt idx="526">
                    <c:v>0</c:v>
                  </c:pt>
                  <c:pt idx="532">
                    <c:v>0</c:v>
                  </c:pt>
                  <c:pt idx="535">
                    <c:v>0</c:v>
                  </c:pt>
                  <c:pt idx="541">
                    <c:v>5.9999999999999995E-4</c:v>
                  </c:pt>
                  <c:pt idx="547">
                    <c:v>0</c:v>
                  </c:pt>
                  <c:pt idx="551">
                    <c:v>0</c:v>
                  </c:pt>
                  <c:pt idx="554">
                    <c:v>0</c:v>
                  </c:pt>
                  <c:pt idx="557">
                    <c:v>0</c:v>
                  </c:pt>
                  <c:pt idx="565">
                    <c:v>0</c:v>
                  </c:pt>
                  <c:pt idx="567">
                    <c:v>6.1000000000000004E-3</c:v>
                  </c:pt>
                  <c:pt idx="568">
                    <c:v>5.9999999999999995E-4</c:v>
                  </c:pt>
                  <c:pt idx="570">
                    <c:v>0</c:v>
                  </c:pt>
                  <c:pt idx="573">
                    <c:v>0</c:v>
                  </c:pt>
                  <c:pt idx="574">
                    <c:v>0</c:v>
                  </c:pt>
                  <c:pt idx="610">
                    <c:v>0</c:v>
                  </c:pt>
                  <c:pt idx="650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8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85">
                    <c:v>0</c:v>
                  </c:pt>
                  <c:pt idx="687">
                    <c:v>0</c:v>
                  </c:pt>
                  <c:pt idx="692">
                    <c:v>0</c:v>
                  </c:pt>
                  <c:pt idx="695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9">
                    <c:v>0</c:v>
                  </c:pt>
                  <c:pt idx="768">
                    <c:v>0</c:v>
                  </c:pt>
                  <c:pt idx="774">
                    <c:v>0</c:v>
                  </c:pt>
                  <c:pt idx="776">
                    <c:v>0</c:v>
                  </c:pt>
                  <c:pt idx="778">
                    <c:v>0</c:v>
                  </c:pt>
                  <c:pt idx="780">
                    <c:v>5.0000000000000001E-3</c:v>
                  </c:pt>
                  <c:pt idx="781">
                    <c:v>0.01</c:v>
                  </c:pt>
                  <c:pt idx="782">
                    <c:v>0</c:v>
                  </c:pt>
                  <c:pt idx="784">
                    <c:v>1E-4</c:v>
                  </c:pt>
                  <c:pt idx="789">
                    <c:v>2.9999999999999997E-4</c:v>
                  </c:pt>
                  <c:pt idx="794">
                    <c:v>3.0000000000000001E-3</c:v>
                  </c:pt>
                  <c:pt idx="799">
                    <c:v>0</c:v>
                  </c:pt>
                  <c:pt idx="801">
                    <c:v>2.9999999999999997E-4</c:v>
                  </c:pt>
                  <c:pt idx="804">
                    <c:v>0</c:v>
                  </c:pt>
                  <c:pt idx="805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5">
                    <c:v>8.0000000000000002E-3</c:v>
                  </c:pt>
                  <c:pt idx="818">
                    <c:v>8.9999999999999993E-3</c:v>
                  </c:pt>
                  <c:pt idx="82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1E-3</c:v>
                  </c:pt>
                  <c:pt idx="882">
                    <c:v>5.0000000000000001E-4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1.5E-3</c:v>
                  </c:pt>
                  <c:pt idx="890">
                    <c:v>0</c:v>
                  </c:pt>
                  <c:pt idx="891">
                    <c:v>6.0000000000000001E-3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1E-4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2.0999999999999999E-3</c:v>
                  </c:pt>
                  <c:pt idx="923">
                    <c:v>1E-4</c:v>
                  </c:pt>
                  <c:pt idx="924">
                    <c:v>0</c:v>
                  </c:pt>
                  <c:pt idx="925">
                    <c:v>8.8999999999999999E-3</c:v>
                  </c:pt>
                  <c:pt idx="926">
                    <c:v>5.3E-3</c:v>
                  </c:pt>
                  <c:pt idx="927">
                    <c:v>4.3E-3</c:v>
                  </c:pt>
                  <c:pt idx="928">
                    <c:v>0</c:v>
                  </c:pt>
                  <c:pt idx="929">
                    <c:v>1.6999999999999999E-3</c:v>
                  </c:pt>
                  <c:pt idx="930">
                    <c:v>2.8E-3</c:v>
                  </c:pt>
                  <c:pt idx="931">
                    <c:v>1E-4</c:v>
                  </c:pt>
                  <c:pt idx="932">
                    <c:v>1.24E-2</c:v>
                  </c:pt>
                  <c:pt idx="933">
                    <c:v>0</c:v>
                  </c:pt>
                  <c:pt idx="934">
                    <c:v>8.0000000000000004E-4</c:v>
                  </c:pt>
                  <c:pt idx="935">
                    <c:v>2.0000000000000001E-4</c:v>
                  </c:pt>
                  <c:pt idx="936">
                    <c:v>1E-4</c:v>
                  </c:pt>
                  <c:pt idx="937">
                    <c:v>5.0000000000000001E-4</c:v>
                  </c:pt>
                  <c:pt idx="938">
                    <c:v>2.0000000000000001E-4</c:v>
                  </c:pt>
                  <c:pt idx="939">
                    <c:v>2.0000000000000001E-4</c:v>
                  </c:pt>
                  <c:pt idx="940">
                    <c:v>2.0000000000000001E-4</c:v>
                  </c:pt>
                  <c:pt idx="941">
                    <c:v>1E-4</c:v>
                  </c:pt>
                  <c:pt idx="942">
                    <c:v>1E-4</c:v>
                  </c:pt>
                  <c:pt idx="943">
                    <c:v>2.2000000000000001E-4</c:v>
                  </c:pt>
                  <c:pt idx="944">
                    <c:v>5.9999999999999995E-4</c:v>
                  </c:pt>
                  <c:pt idx="945">
                    <c:v>6.9999999999999999E-4</c:v>
                  </c:pt>
                  <c:pt idx="946">
                    <c:v>1E-4</c:v>
                  </c:pt>
                  <c:pt idx="947">
                    <c:v>2.9999999999999997E-4</c:v>
                  </c:pt>
                  <c:pt idx="9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8.1139999983861344E-3</c:v>
                </c:pt>
                <c:pt idx="1">
                  <c:v>1.9404000013309997E-3</c:v>
                </c:pt>
                <c:pt idx="2">
                  <c:v>5.6797999968694057E-3</c:v>
                </c:pt>
                <c:pt idx="3">
                  <c:v>-8.0221999996865634E-3</c:v>
                </c:pt>
                <c:pt idx="4">
                  <c:v>-5.1806000010401476E-3</c:v>
                </c:pt>
                <c:pt idx="5">
                  <c:v>5.5981999976211227E-3</c:v>
                </c:pt>
                <c:pt idx="6">
                  <c:v>-4.9648000021988992E-3</c:v>
                </c:pt>
                <c:pt idx="7">
                  <c:v>1.7852199998742435E-2</c:v>
                </c:pt>
                <c:pt idx="8">
                  <c:v>8.8661999980104156E-3</c:v>
                </c:pt>
                <c:pt idx="9">
                  <c:v>-7.9803999979048967E-3</c:v>
                </c:pt>
                <c:pt idx="10">
                  <c:v>-8.849400001054164E-3</c:v>
                </c:pt>
                <c:pt idx="11">
                  <c:v>-1.9557999985408969E-3</c:v>
                </c:pt>
                <c:pt idx="12">
                  <c:v>1.0563399995589862E-2</c:v>
                </c:pt>
                <c:pt idx="13">
                  <c:v>-5.4586000005656388E-3</c:v>
                </c:pt>
                <c:pt idx="14">
                  <c:v>-1.4839800001936965E-2</c:v>
                </c:pt>
                <c:pt idx="15">
                  <c:v>1.3240000043879263E-4</c:v>
                </c:pt>
                <c:pt idx="16">
                  <c:v>-4.1680000140331686E-4</c:v>
                </c:pt>
                <c:pt idx="17">
                  <c:v>1.0287799996149261E-2</c:v>
                </c:pt>
                <c:pt idx="18">
                  <c:v>-9.0979999986302573E-3</c:v>
                </c:pt>
                <c:pt idx="19">
                  <c:v>-4.4431999995140359E-3</c:v>
                </c:pt>
                <c:pt idx="20">
                  <c:v>-1.9363200000952929E-2</c:v>
                </c:pt>
                <c:pt idx="21">
                  <c:v>-8.012000034796074E-4</c:v>
                </c:pt>
                <c:pt idx="22">
                  <c:v>2.9541799995058682E-2</c:v>
                </c:pt>
                <c:pt idx="23">
                  <c:v>4.1038000017579179E-3</c:v>
                </c:pt>
                <c:pt idx="24">
                  <c:v>-5.0757999997586012E-3</c:v>
                </c:pt>
                <c:pt idx="25">
                  <c:v>-1.7445400000724476E-2</c:v>
                </c:pt>
                <c:pt idx="26">
                  <c:v>-3.4011999996437225E-3</c:v>
                </c:pt>
                <c:pt idx="27">
                  <c:v>-7.70360000024084E-3</c:v>
                </c:pt>
                <c:pt idx="28">
                  <c:v>-1.531760000216309E-2</c:v>
                </c:pt>
                <c:pt idx="29">
                  <c:v>-1.3068799999018665E-2</c:v>
                </c:pt>
                <c:pt idx="30">
                  <c:v>-2.1141800003533717E-2</c:v>
                </c:pt>
                <c:pt idx="31">
                  <c:v>-2.194479999889154E-2</c:v>
                </c:pt>
                <c:pt idx="32">
                  <c:v>-1.2924000038765371E-3</c:v>
                </c:pt>
                <c:pt idx="33">
                  <c:v>5.8710000012069941E-3</c:v>
                </c:pt>
                <c:pt idx="34">
                  <c:v>3.247599997848738E-3</c:v>
                </c:pt>
                <c:pt idx="35">
                  <c:v>6.4330000022891909E-3</c:v>
                </c:pt>
                <c:pt idx="36">
                  <c:v>9.6473999947193079E-3</c:v>
                </c:pt>
                <c:pt idx="37">
                  <c:v>6.4283999963663518E-3</c:v>
                </c:pt>
                <c:pt idx="38">
                  <c:v>5.9464000005391426E-3</c:v>
                </c:pt>
                <c:pt idx="39">
                  <c:v>4.2002000045613386E-3</c:v>
                </c:pt>
                <c:pt idx="40">
                  <c:v>7.6219999755267054E-4</c:v>
                </c:pt>
                <c:pt idx="41">
                  <c:v>8.6891999962972477E-3</c:v>
                </c:pt>
                <c:pt idx="42">
                  <c:v>9.6892000001389533E-3</c:v>
                </c:pt>
                <c:pt idx="43">
                  <c:v>-4.5680000766878948E-4</c:v>
                </c:pt>
                <c:pt idx="44">
                  <c:v>1.5431999927386642E-3</c:v>
                </c:pt>
                <c:pt idx="45">
                  <c:v>1.5431999927386642E-3</c:v>
                </c:pt>
                <c:pt idx="46">
                  <c:v>2.5431999965803698E-3</c:v>
                </c:pt>
                <c:pt idx="47">
                  <c:v>-4.2179999582003802E-4</c:v>
                </c:pt>
                <c:pt idx="48">
                  <c:v>-1.0408000016468577E-3</c:v>
                </c:pt>
                <c:pt idx="49">
                  <c:v>3.5212000002502464E-3</c:v>
                </c:pt>
                <c:pt idx="50">
                  <c:v>3.5605999946710654E-3</c:v>
                </c:pt>
                <c:pt idx="51">
                  <c:v>4.560599998512771E-3</c:v>
                </c:pt>
                <c:pt idx="52">
                  <c:v>4.560599998512771E-3</c:v>
                </c:pt>
                <c:pt idx="53">
                  <c:v>-2.9168000037316233E-3</c:v>
                </c:pt>
                <c:pt idx="54">
                  <c:v>8.3200000517535955E-5</c:v>
                </c:pt>
                <c:pt idx="55">
                  <c:v>1.083199997083284E-3</c:v>
                </c:pt>
                <c:pt idx="56">
                  <c:v>2.7912000005017035E-3</c:v>
                </c:pt>
                <c:pt idx="57">
                  <c:v>3.7911999970674515E-3</c:v>
                </c:pt>
                <c:pt idx="58">
                  <c:v>-6.663000000116881E-3</c:v>
                </c:pt>
                <c:pt idx="59">
                  <c:v>-4.6629999997094274E-3</c:v>
                </c:pt>
                <c:pt idx="60">
                  <c:v>-6.8090000058873557E-3</c:v>
                </c:pt>
                <c:pt idx="61">
                  <c:v>-3.8090000016381964E-3</c:v>
                </c:pt>
                <c:pt idx="62">
                  <c:v>-9.9550000013550743E-3</c:v>
                </c:pt>
                <c:pt idx="63">
                  <c:v>-6.9549999971059151E-3</c:v>
                </c:pt>
                <c:pt idx="64">
                  <c:v>-6.9549999971059151E-3</c:v>
                </c:pt>
                <c:pt idx="65">
                  <c:v>-4.9549999966984615E-3</c:v>
                </c:pt>
                <c:pt idx="66">
                  <c:v>-6.5000000176951289E-4</c:v>
                </c:pt>
                <c:pt idx="68">
                  <c:v>-3.2706999998481479E-2</c:v>
                </c:pt>
                <c:pt idx="69">
                  <c:v>-5.9259999979985878E-3</c:v>
                </c:pt>
                <c:pt idx="70">
                  <c:v>-1.5999000002921093E-2</c:v>
                </c:pt>
                <c:pt idx="71">
                  <c:v>-5.9990000008838251E-3</c:v>
                </c:pt>
                <c:pt idx="72">
                  <c:v>1.0009999969042838E-3</c:v>
                </c:pt>
                <c:pt idx="73">
                  <c:v>-5.0719999999273568E-3</c:v>
                </c:pt>
                <c:pt idx="74">
                  <c:v>-5.4531999994651414E-3</c:v>
                </c:pt>
                <c:pt idx="75">
                  <c:v>-2.4532000024919398E-3</c:v>
                </c:pt>
                <c:pt idx="76">
                  <c:v>-1.4531999986502342E-3</c:v>
                </c:pt>
                <c:pt idx="77">
                  <c:v>-7.1620000380789861E-4</c:v>
                </c:pt>
                <c:pt idx="78">
                  <c:v>-7.8919999941717833E-4</c:v>
                </c:pt>
                <c:pt idx="79">
                  <c:v>-4.0857999993022531E-3</c:v>
                </c:pt>
                <c:pt idx="80">
                  <c:v>-7.1587999991606921E-3</c:v>
                </c:pt>
                <c:pt idx="81">
                  <c:v>-1.3949000000138767E-2</c:v>
                </c:pt>
                <c:pt idx="82">
                  <c:v>-1.1949000007007271E-2</c:v>
                </c:pt>
                <c:pt idx="83">
                  <c:v>-9.9490000065998174E-3</c:v>
                </c:pt>
                <c:pt idx="84">
                  <c:v>-7.2409999993396923E-3</c:v>
                </c:pt>
                <c:pt idx="85">
                  <c:v>-6.335999998555053E-3</c:v>
                </c:pt>
                <c:pt idx="86">
                  <c:v>-4.8200000310316682E-4</c:v>
                </c:pt>
                <c:pt idx="87">
                  <c:v>-5.5500000598840415E-4</c:v>
                </c:pt>
                <c:pt idx="89">
                  <c:v>-6.6000000515487045E-5</c:v>
                </c:pt>
                <c:pt idx="90">
                  <c:v>-1.1389999999664724E-3</c:v>
                </c:pt>
                <c:pt idx="91">
                  <c:v>-8.9582000000518747E-3</c:v>
                </c:pt>
                <c:pt idx="92">
                  <c:v>-5.958200003078673E-3</c:v>
                </c:pt>
                <c:pt idx="93">
                  <c:v>-3.1041999973240308E-3</c:v>
                </c:pt>
                <c:pt idx="94">
                  <c:v>-3.1041999973240308E-3</c:v>
                </c:pt>
                <c:pt idx="95">
                  <c:v>-1.0420000035082921E-4</c:v>
                </c:pt>
                <c:pt idx="96">
                  <c:v>6.8958000047132373E-3</c:v>
                </c:pt>
                <c:pt idx="97">
                  <c:v>-5.4691999976057559E-3</c:v>
                </c:pt>
                <c:pt idx="98">
                  <c:v>-5.4691999976057559E-3</c:v>
                </c:pt>
                <c:pt idx="99">
                  <c:v>-1.476120000006631E-2</c:v>
                </c:pt>
                <c:pt idx="100">
                  <c:v>-2.9072000033920631E-3</c:v>
                </c:pt>
                <c:pt idx="101">
                  <c:v>1.0927999974228442E-3</c:v>
                </c:pt>
                <c:pt idx="102">
                  <c:v>9.0197999961674213E-3</c:v>
                </c:pt>
                <c:pt idx="103">
                  <c:v>-2.1999949240125716E-6</c:v>
                </c:pt>
                <c:pt idx="104">
                  <c:v>9.9780000164173543E-4</c:v>
                </c:pt>
                <c:pt idx="105">
                  <c:v>-1.5148200000112411E-2</c:v>
                </c:pt>
                <c:pt idx="106">
                  <c:v>-1.0148200002731755E-2</c:v>
                </c:pt>
                <c:pt idx="107">
                  <c:v>-1.5513199999986682E-2</c:v>
                </c:pt>
                <c:pt idx="108">
                  <c:v>-1.4513200003420934E-2</c:v>
                </c:pt>
                <c:pt idx="109">
                  <c:v>-1.1513199999171775E-2</c:v>
                </c:pt>
                <c:pt idx="110">
                  <c:v>-1.5500399997108616E-2</c:v>
                </c:pt>
                <c:pt idx="111">
                  <c:v>-1.5004000015323982E-3</c:v>
                </c:pt>
                <c:pt idx="112">
                  <c:v>-5.5733999979565851E-3</c:v>
                </c:pt>
                <c:pt idx="113">
                  <c:v>-3.0646400002297014E-2</c:v>
                </c:pt>
                <c:pt idx="114">
                  <c:v>-1.0646400005498435E-2</c:v>
                </c:pt>
                <c:pt idx="115">
                  <c:v>-2.215740000247024E-2</c:v>
                </c:pt>
                <c:pt idx="116">
                  <c:v>-2.2304000012809411E-3</c:v>
                </c:pt>
                <c:pt idx="117">
                  <c:v>-1.5303400003176648E-2</c:v>
                </c:pt>
                <c:pt idx="118">
                  <c:v>-8.5223999994923361E-3</c:v>
                </c:pt>
                <c:pt idx="119">
                  <c:v>-1.5224000017042272E-3</c:v>
                </c:pt>
                <c:pt idx="120">
                  <c:v>-5.954000007477589E-4</c:v>
                </c:pt>
                <c:pt idx="121">
                  <c:v>-7.6174000059836544E-3</c:v>
                </c:pt>
                <c:pt idx="122">
                  <c:v>2.7649999974528328E-3</c:v>
                </c:pt>
                <c:pt idx="123">
                  <c:v>-5.9256000022287481E-3</c:v>
                </c:pt>
                <c:pt idx="124">
                  <c:v>1.0744000028353184E-3</c:v>
                </c:pt>
                <c:pt idx="125">
                  <c:v>-1.5397199997096322E-2</c:v>
                </c:pt>
                <c:pt idx="126">
                  <c:v>-1.4020599999639671E-2</c:v>
                </c:pt>
                <c:pt idx="127">
                  <c:v>-1.4093599995248951E-2</c:v>
                </c:pt>
                <c:pt idx="128">
                  <c:v>-2.1665999956894666E-3</c:v>
                </c:pt>
                <c:pt idx="129">
                  <c:v>-2.3126000014599413E-3</c:v>
                </c:pt>
                <c:pt idx="130">
                  <c:v>4.6840000140946358E-4</c:v>
                </c:pt>
                <c:pt idx="131">
                  <c:v>-1.74939999851631E-3</c:v>
                </c:pt>
                <c:pt idx="132">
                  <c:v>-2.1874000012758188E-3</c:v>
                </c:pt>
                <c:pt idx="133">
                  <c:v>1.2812599998142105E-2</c:v>
                </c:pt>
                <c:pt idx="134">
                  <c:v>-1.0479399999894667E-2</c:v>
                </c:pt>
                <c:pt idx="135">
                  <c:v>1.1555999953998253E-3</c:v>
                </c:pt>
                <c:pt idx="136">
                  <c:v>-3.3218000025954098E-3</c:v>
                </c:pt>
                <c:pt idx="137">
                  <c:v>-3.3947999982046895E-3</c:v>
                </c:pt>
                <c:pt idx="138">
                  <c:v>-1.1467800002719741E-2</c:v>
                </c:pt>
                <c:pt idx="139">
                  <c:v>2.3131999987526797E-3</c:v>
                </c:pt>
                <c:pt idx="140">
                  <c:v>-8.8327999983448535E-3</c:v>
                </c:pt>
                <c:pt idx="141">
                  <c:v>2.1672000002581626E-3</c:v>
                </c:pt>
                <c:pt idx="142">
                  <c:v>4.1672000006656162E-3</c:v>
                </c:pt>
                <c:pt idx="143">
                  <c:v>-9.5234000036725774E-3</c:v>
                </c:pt>
                <c:pt idx="144">
                  <c:v>1.6619999951217324E-3</c:v>
                </c:pt>
                <c:pt idx="145">
                  <c:v>-8.6183999956119806E-3</c:v>
                </c:pt>
                <c:pt idx="146">
                  <c:v>-1.1837400001240894E-2</c:v>
                </c:pt>
                <c:pt idx="147">
                  <c:v>-6.8374000038602389E-3</c:v>
                </c:pt>
                <c:pt idx="148">
                  <c:v>1.1625999977695756E-3</c:v>
                </c:pt>
                <c:pt idx="149">
                  <c:v>-6.724999999278225E-3</c:v>
                </c:pt>
                <c:pt idx="150">
                  <c:v>4.8705999943194911E-3</c:v>
                </c:pt>
                <c:pt idx="151">
                  <c:v>5.8705999981611967E-3</c:v>
                </c:pt>
                <c:pt idx="152">
                  <c:v>7.8705999985686503E-3</c:v>
                </c:pt>
                <c:pt idx="153">
                  <c:v>7.9760000517126173E-4</c:v>
                </c:pt>
                <c:pt idx="154">
                  <c:v>-1.6999998479150236E-5</c:v>
                </c:pt>
                <c:pt idx="155">
                  <c:v>1.1910000001080334E-2</c:v>
                </c:pt>
                <c:pt idx="156">
                  <c:v>-7.4214000051142648E-3</c:v>
                </c:pt>
                <c:pt idx="157">
                  <c:v>1.5786000003572553E-3</c:v>
                </c:pt>
                <c:pt idx="158">
                  <c:v>-3.0506000039167702E-3</c:v>
                </c:pt>
                <c:pt idx="159">
                  <c:v>2.8764000016963109E-3</c:v>
                </c:pt>
                <c:pt idx="160">
                  <c:v>-1.9659999816212803E-4</c:v>
                </c:pt>
                <c:pt idx="161">
                  <c:v>1.5844000008655712E-3</c:v>
                </c:pt>
                <c:pt idx="162">
                  <c:v>-2.7076000042143278E-3</c:v>
                </c:pt>
                <c:pt idx="163">
                  <c:v>-2.9660000000149012E-3</c:v>
                </c:pt>
                <c:pt idx="164">
                  <c:v>-4.1850000052363612E-3</c:v>
                </c:pt>
                <c:pt idx="165">
                  <c:v>6.753599998774007E-3</c:v>
                </c:pt>
                <c:pt idx="166">
                  <c:v>-5.6275999959325418E-3</c:v>
                </c:pt>
                <c:pt idx="167">
                  <c:v>2.5578000058885664E-3</c:v>
                </c:pt>
                <c:pt idx="168">
                  <c:v>-7.7736000021104701E-3</c:v>
                </c:pt>
                <c:pt idx="169">
                  <c:v>-2.9196000032243319E-3</c:v>
                </c:pt>
                <c:pt idx="170">
                  <c:v>-1.0656000013113953E-3</c:v>
                </c:pt>
                <c:pt idx="171">
                  <c:v>4.9343999999109656E-3</c:v>
                </c:pt>
                <c:pt idx="172">
                  <c:v>-8.2116000048699789E-3</c:v>
                </c:pt>
                <c:pt idx="173">
                  <c:v>-3.211600000213366E-3</c:v>
                </c:pt>
                <c:pt idx="174">
                  <c:v>-1.0941599997750018E-2</c:v>
                </c:pt>
                <c:pt idx="175">
                  <c:v>1.2438000048859976E-3</c:v>
                </c:pt>
                <c:pt idx="176">
                  <c:v>-2.9752000045846216E-3</c:v>
                </c:pt>
                <c:pt idx="177">
                  <c:v>5.0641999987419695E-3</c:v>
                </c:pt>
                <c:pt idx="178">
                  <c:v>6.5980000363197178E-4</c:v>
                </c:pt>
                <c:pt idx="179">
                  <c:v>2.5539999478496611E-4</c:v>
                </c:pt>
                <c:pt idx="180">
                  <c:v>-8.8176000062958337E-3</c:v>
                </c:pt>
                <c:pt idx="181">
                  <c:v>-5.9636000005411915E-3</c:v>
                </c:pt>
                <c:pt idx="182">
                  <c:v>2.036400001088623E-3</c:v>
                </c:pt>
                <c:pt idx="183">
                  <c:v>-3.0365999991772696E-3</c:v>
                </c:pt>
                <c:pt idx="184">
                  <c:v>-2.109600005496759E-3</c:v>
                </c:pt>
                <c:pt idx="185">
                  <c:v>-2.1431999994092621E-3</c:v>
                </c:pt>
                <c:pt idx="186">
                  <c:v>1.5254000027198344E-3</c:v>
                </c:pt>
                <c:pt idx="187">
                  <c:v>-4.2718000040622428E-3</c:v>
                </c:pt>
                <c:pt idx="188">
                  <c:v>-3.7827999985893257E-3</c:v>
                </c:pt>
                <c:pt idx="189">
                  <c:v>-1.8558000010671094E-3</c:v>
                </c:pt>
                <c:pt idx="191">
                  <c:v>7.7919999603182077E-4</c:v>
                </c:pt>
                <c:pt idx="192">
                  <c:v>3.77920000028098E-3</c:v>
                </c:pt>
                <c:pt idx="193">
                  <c:v>-1.9439800002146512E-2</c:v>
                </c:pt>
                <c:pt idx="194">
                  <c:v>2.5602000023354776E-3</c:v>
                </c:pt>
                <c:pt idx="195">
                  <c:v>5.5601999993086793E-3</c:v>
                </c:pt>
                <c:pt idx="196">
                  <c:v>-2.5858000008156523E-3</c:v>
                </c:pt>
                <c:pt idx="197">
                  <c:v>-5.8580000040819868E-4</c:v>
                </c:pt>
                <c:pt idx="198">
                  <c:v>-1.8047999983537011E-3</c:v>
                </c:pt>
                <c:pt idx="201">
                  <c:v>-2.0388799995998852E-2</c:v>
                </c:pt>
                <c:pt idx="202">
                  <c:v>-8.3888000008300878E-3</c:v>
                </c:pt>
                <c:pt idx="203">
                  <c:v>-7.3887999969883822E-3</c:v>
                </c:pt>
                <c:pt idx="204">
                  <c:v>8.6111999989952892E-3</c:v>
                </c:pt>
                <c:pt idx="205">
                  <c:v>2.5382000021636486E-3</c:v>
                </c:pt>
                <c:pt idx="207">
                  <c:v>-4.2240000038873404E-4</c:v>
                </c:pt>
                <c:pt idx="208">
                  <c:v>-6.2370000014198013E-3</c:v>
                </c:pt>
                <c:pt idx="209">
                  <c:v>-4.6807999970042147E-3</c:v>
                </c:pt>
                <c:pt idx="210">
                  <c:v>1.5046000044094399E-3</c:v>
                </c:pt>
                <c:pt idx="211">
                  <c:v>1.5046000044094399E-3</c:v>
                </c:pt>
                <c:pt idx="212">
                  <c:v>-4.5600000157719478E-4</c:v>
                </c:pt>
                <c:pt idx="213">
                  <c:v>9.5419999706791714E-4</c:v>
                </c:pt>
                <c:pt idx="214">
                  <c:v>4.2415999996592291E-3</c:v>
                </c:pt>
                <c:pt idx="215">
                  <c:v>7.466399998520501E-3</c:v>
                </c:pt>
                <c:pt idx="216">
                  <c:v>5.2259999938542023E-4</c:v>
                </c:pt>
                <c:pt idx="217">
                  <c:v>2.5080000050365925E-3</c:v>
                </c:pt>
                <c:pt idx="218">
                  <c:v>4.1743999972823076E-3</c:v>
                </c:pt>
                <c:pt idx="219">
                  <c:v>-1.1230000003706664E-2</c:v>
                </c:pt>
                <c:pt idx="220">
                  <c:v>1.9939999983762391E-3</c:v>
                </c:pt>
                <c:pt idx="221">
                  <c:v>-5.9206000005360693E-3</c:v>
                </c:pt>
                <c:pt idx="222">
                  <c:v>8.4799999604001641E-4</c:v>
                </c:pt>
                <c:pt idx="223">
                  <c:v>1.2480000004870817E-3</c:v>
                </c:pt>
                <c:pt idx="224">
                  <c:v>-4.0666000058990903E-3</c:v>
                </c:pt>
                <c:pt idx="225">
                  <c:v>7.8603999936603941E-3</c:v>
                </c:pt>
                <c:pt idx="226">
                  <c:v>2.5683999992907047E-3</c:v>
                </c:pt>
                <c:pt idx="227">
                  <c:v>4.5683999996981584E-3</c:v>
                </c:pt>
                <c:pt idx="228">
                  <c:v>3.1640000015613623E-3</c:v>
                </c:pt>
                <c:pt idx="229">
                  <c:v>-6.9820000062463805E-3</c:v>
                </c:pt>
                <c:pt idx="230">
                  <c:v>-1.8055000000458676E-2</c:v>
                </c:pt>
                <c:pt idx="231">
                  <c:v>-1.3201000001572538E-2</c:v>
                </c:pt>
                <c:pt idx="232">
                  <c:v>-1.220100000500679E-2</c:v>
                </c:pt>
                <c:pt idx="233">
                  <c:v>1.0653000004822388E-2</c:v>
                </c:pt>
                <c:pt idx="234">
                  <c:v>1.4199999714037403E-4</c:v>
                </c:pt>
                <c:pt idx="235">
                  <c:v>-5.89159999799449E-3</c:v>
                </c:pt>
                <c:pt idx="236">
                  <c:v>-6.7062000016449019E-3</c:v>
                </c:pt>
                <c:pt idx="237">
                  <c:v>1.4319999900180846E-4</c:v>
                </c:pt>
                <c:pt idx="238">
                  <c:v>-4.2612000033841468E-3</c:v>
                </c:pt>
                <c:pt idx="239">
                  <c:v>-7.580000237794593E-5</c:v>
                </c:pt>
                <c:pt idx="240">
                  <c:v>4.665799999202136E-3</c:v>
                </c:pt>
                <c:pt idx="241">
                  <c:v>-5.531999995582737E-4</c:v>
                </c:pt>
                <c:pt idx="242">
                  <c:v>-2.699200005736202E-3</c:v>
                </c:pt>
                <c:pt idx="243">
                  <c:v>1.1548000038601458E-3</c:v>
                </c:pt>
                <c:pt idx="245">
                  <c:v>-1.1737000022549182E-3</c:v>
                </c:pt>
                <c:pt idx="246">
                  <c:v>-1.6482000064570457E-3</c:v>
                </c:pt>
                <c:pt idx="247">
                  <c:v>4.3020000011892989E-3</c:v>
                </c:pt>
                <c:pt idx="248">
                  <c:v>-4.1417999964323826E-3</c:v>
                </c:pt>
                <c:pt idx="249">
                  <c:v>-5.2148000031593256E-3</c:v>
                </c:pt>
                <c:pt idx="250">
                  <c:v>-1.2148000023444183E-3</c:v>
                </c:pt>
                <c:pt idx="251">
                  <c:v>-1.3608000008389354E-3</c:v>
                </c:pt>
                <c:pt idx="252">
                  <c:v>7.6391999973566271E-3</c:v>
                </c:pt>
                <c:pt idx="253">
                  <c:v>7.4931999988621101E-3</c:v>
                </c:pt>
                <c:pt idx="254">
                  <c:v>4.2019999818876386E-4</c:v>
                </c:pt>
                <c:pt idx="255">
                  <c:v>-5.0100000225938857E-4</c:v>
                </c:pt>
                <c:pt idx="256">
                  <c:v>1.5240599997923709E-2</c:v>
                </c:pt>
                <c:pt idx="257">
                  <c:v>-2.5740000055520795E-3</c:v>
                </c:pt>
                <c:pt idx="258">
                  <c:v>1.4167599998472724E-2</c:v>
                </c:pt>
                <c:pt idx="259">
                  <c:v>1.352999999653548E-3</c:v>
                </c:pt>
                <c:pt idx="260">
                  <c:v>-6.7199999975855462E-3</c:v>
                </c:pt>
                <c:pt idx="262">
                  <c:v>1.0948600000119768E-2</c:v>
                </c:pt>
                <c:pt idx="263">
                  <c:v>1.3134000000718515E-2</c:v>
                </c:pt>
                <c:pt idx="264">
                  <c:v>1.7296000005444512E-3</c:v>
                </c:pt>
                <c:pt idx="265">
                  <c:v>6.2915999951655976E-3</c:v>
                </c:pt>
                <c:pt idx="266">
                  <c:v>2.2185999987414107E-3</c:v>
                </c:pt>
                <c:pt idx="267">
                  <c:v>1.9995999973616563E-3</c:v>
                </c:pt>
                <c:pt idx="268">
                  <c:v>2.6682000025175512E-3</c:v>
                </c:pt>
                <c:pt idx="269">
                  <c:v>1.9068000001425389E-2</c:v>
                </c:pt>
                <c:pt idx="270">
                  <c:v>6.848999997600913E-3</c:v>
                </c:pt>
                <c:pt idx="271">
                  <c:v>-1.0370000003604218E-2</c:v>
                </c:pt>
                <c:pt idx="272">
                  <c:v>-6.4430000056745484E-3</c:v>
                </c:pt>
                <c:pt idx="273">
                  <c:v>-7.5159999978495762E-3</c:v>
                </c:pt>
                <c:pt idx="275">
                  <c:v>-7.0269999996526167E-3</c:v>
                </c:pt>
                <c:pt idx="276">
                  <c:v>9.6809999959077686E-3</c:v>
                </c:pt>
                <c:pt idx="277">
                  <c:v>-8.0212000029860064E-3</c:v>
                </c:pt>
                <c:pt idx="279">
                  <c:v>-1.4986000023782253E-3</c:v>
                </c:pt>
                <c:pt idx="280">
                  <c:v>-1.2571599996590521E-2</c:v>
                </c:pt>
                <c:pt idx="281">
                  <c:v>-9.1949999987264164E-3</c:v>
                </c:pt>
                <c:pt idx="282">
                  <c:v>-1.9500000053085387E-4</c:v>
                </c:pt>
                <c:pt idx="283">
                  <c:v>8.8049999976647086E-3</c:v>
                </c:pt>
                <c:pt idx="284">
                  <c:v>2.0731999997224193E-2</c:v>
                </c:pt>
                <c:pt idx="285">
                  <c:v>5.6589999949210323E-3</c:v>
                </c:pt>
                <c:pt idx="286">
                  <c:v>-1.706000002741348E-3</c:v>
                </c:pt>
                <c:pt idx="287">
                  <c:v>-3.8520000016433187E-3</c:v>
                </c:pt>
                <c:pt idx="288">
                  <c:v>-2.8519999978016131E-3</c:v>
                </c:pt>
                <c:pt idx="289">
                  <c:v>-7.998000000952743E-3</c:v>
                </c:pt>
                <c:pt idx="290">
                  <c:v>7.8299999586306512E-4</c:v>
                </c:pt>
                <c:pt idx="291">
                  <c:v>-2.2900000039953738E-3</c:v>
                </c:pt>
                <c:pt idx="292">
                  <c:v>-1.006519999646116E-2</c:v>
                </c:pt>
                <c:pt idx="294">
                  <c:v>-2.3061999963829294E-3</c:v>
                </c:pt>
                <c:pt idx="295">
                  <c:v>-1.8172000054619275E-3</c:v>
                </c:pt>
                <c:pt idx="297">
                  <c:v>-3.8901999942027032E-3</c:v>
                </c:pt>
                <c:pt idx="299">
                  <c:v>8.9079999452224001E-4</c:v>
                </c:pt>
                <c:pt idx="300">
                  <c:v>-8.2551999948918819E-3</c:v>
                </c:pt>
                <c:pt idx="303">
                  <c:v>-9.3282000016188249E-3</c:v>
                </c:pt>
                <c:pt idx="304">
                  <c:v>1.6717999969841912E-3</c:v>
                </c:pt>
                <c:pt idx="307">
                  <c:v>-1.1288800000329502E-2</c:v>
                </c:pt>
                <c:pt idx="309">
                  <c:v>2.3068000009516254E-3</c:v>
                </c:pt>
                <c:pt idx="310">
                  <c:v>-3.5078000000794418E-3</c:v>
                </c:pt>
                <c:pt idx="311">
                  <c:v>-1.5766200005600695E-2</c:v>
                </c:pt>
                <c:pt idx="312">
                  <c:v>2.2337999980663881E-3</c:v>
                </c:pt>
                <c:pt idx="315">
                  <c:v>-8.1312000038451515E-3</c:v>
                </c:pt>
                <c:pt idx="317">
                  <c:v>-5.3502000009757467E-3</c:v>
                </c:pt>
                <c:pt idx="318">
                  <c:v>4.3577999967965297E-3</c:v>
                </c:pt>
                <c:pt idx="319">
                  <c:v>-2.3715200004517101E-2</c:v>
                </c:pt>
                <c:pt idx="320">
                  <c:v>-1.6715199999453034E-2</c:v>
                </c:pt>
                <c:pt idx="321">
                  <c:v>2.8861999962828122E-3</c:v>
                </c:pt>
                <c:pt idx="322">
                  <c:v>-1.4000033843331039E-6</c:v>
                </c:pt>
                <c:pt idx="323">
                  <c:v>2.5548000048729591E-3</c:v>
                </c:pt>
                <c:pt idx="324">
                  <c:v>-9.7708000030252151E-3</c:v>
                </c:pt>
                <c:pt idx="325">
                  <c:v>2.7181999976164661E-3</c:v>
                </c:pt>
                <c:pt idx="326">
                  <c:v>-4.5008000015513971E-3</c:v>
                </c:pt>
                <c:pt idx="327">
                  <c:v>1.426200004061684E-3</c:v>
                </c:pt>
                <c:pt idx="329">
                  <c:v>-7.1914000000106171E-3</c:v>
                </c:pt>
                <c:pt idx="330">
                  <c:v>-6.1914000034448691E-3</c:v>
                </c:pt>
                <c:pt idx="331">
                  <c:v>-1.3078999996650964E-2</c:v>
                </c:pt>
                <c:pt idx="332">
                  <c:v>-1.5200000052573159E-4</c:v>
                </c:pt>
                <c:pt idx="333">
                  <c:v>-1.1410400002205279E-2</c:v>
                </c:pt>
                <c:pt idx="334">
                  <c:v>-9.4834000046830624E-3</c:v>
                </c:pt>
                <c:pt idx="335">
                  <c:v>7.5165999951423146E-3</c:v>
                </c:pt>
                <c:pt idx="337">
                  <c:v>-3.5564000063459389E-3</c:v>
                </c:pt>
                <c:pt idx="339">
                  <c:v>-5.5169999977806583E-3</c:v>
                </c:pt>
                <c:pt idx="341">
                  <c:v>1.4099999971222132E-3</c:v>
                </c:pt>
                <c:pt idx="345">
                  <c:v>5.1180000009480864E-3</c:v>
                </c:pt>
                <c:pt idx="346">
                  <c:v>1.1640600001555867E-2</c:v>
                </c:pt>
                <c:pt idx="347">
                  <c:v>1.2640599998121615E-2</c:v>
                </c:pt>
                <c:pt idx="348">
                  <c:v>4.7530000010738149E-3</c:v>
                </c:pt>
                <c:pt idx="349">
                  <c:v>1.9494599997415207E-2</c:v>
                </c:pt>
                <c:pt idx="350">
                  <c:v>-2.8703999996650964E-3</c:v>
                </c:pt>
                <c:pt idx="351">
                  <c:v>2.1296000049915165E-3</c:v>
                </c:pt>
                <c:pt idx="352">
                  <c:v>-1.0527399994316511E-2</c:v>
                </c:pt>
                <c:pt idx="353">
                  <c:v>-2.6003999955719337E-3</c:v>
                </c:pt>
                <c:pt idx="354">
                  <c:v>6.0010000015608966E-3</c:v>
                </c:pt>
                <c:pt idx="356">
                  <c:v>1.4787799998885021E-2</c:v>
                </c:pt>
                <c:pt idx="357">
                  <c:v>-8.5772000020369887E-3</c:v>
                </c:pt>
                <c:pt idx="358">
                  <c:v>-1.286919999984093E-2</c:v>
                </c:pt>
                <c:pt idx="359">
                  <c:v>-1.0869199999433476E-2</c:v>
                </c:pt>
                <c:pt idx="360">
                  <c:v>-1.0869199992157519E-2</c:v>
                </c:pt>
                <c:pt idx="361">
                  <c:v>-8.161199999449309E-3</c:v>
                </c:pt>
                <c:pt idx="362">
                  <c:v>4.5804000037605874E-3</c:v>
                </c:pt>
                <c:pt idx="363">
                  <c:v>-5.492600001161918E-3</c:v>
                </c:pt>
                <c:pt idx="364">
                  <c:v>-7.6386000000638887E-3</c:v>
                </c:pt>
                <c:pt idx="365">
                  <c:v>-7.7115999956731685E-3</c:v>
                </c:pt>
                <c:pt idx="366">
                  <c:v>-5.7115999952657148E-3</c:v>
                </c:pt>
                <c:pt idx="367">
                  <c:v>-1.9784600001003128E-2</c:v>
                </c:pt>
                <c:pt idx="368">
                  <c:v>-3.7845999977434985E-3</c:v>
                </c:pt>
                <c:pt idx="369">
                  <c:v>2.2215400000277441E-2</c:v>
                </c:pt>
                <c:pt idx="370">
                  <c:v>9.9640000553335994E-4</c:v>
                </c:pt>
                <c:pt idx="371">
                  <c:v>4.0357999969273806E-3</c:v>
                </c:pt>
                <c:pt idx="372">
                  <c:v>-4.0799999987939373E-4</c:v>
                </c:pt>
                <c:pt idx="373">
                  <c:v>-7.2226000047521666E-3</c:v>
                </c:pt>
                <c:pt idx="374">
                  <c:v>4.5189999946160242E-3</c:v>
                </c:pt>
                <c:pt idx="375">
                  <c:v>-6.2955999965197407E-3</c:v>
                </c:pt>
                <c:pt idx="376">
                  <c:v>6.8167999997967854E-3</c:v>
                </c:pt>
                <c:pt idx="377">
                  <c:v>-6.4416000022902153E-3</c:v>
                </c:pt>
                <c:pt idx="378">
                  <c:v>4.6708000008948147E-3</c:v>
                </c:pt>
                <c:pt idx="379">
                  <c:v>1.2104200002795551E-2</c:v>
                </c:pt>
                <c:pt idx="380">
                  <c:v>-5.5980000033741817E-3</c:v>
                </c:pt>
                <c:pt idx="381">
                  <c:v>-1.5586000008624978E-3</c:v>
                </c:pt>
                <c:pt idx="382">
                  <c:v>-5.5191999999806285E-3</c:v>
                </c:pt>
                <c:pt idx="383">
                  <c:v>-5.1920000259997323E-4</c:v>
                </c:pt>
                <c:pt idx="384">
                  <c:v>-1.359220000449568E-2</c:v>
                </c:pt>
                <c:pt idx="386">
                  <c:v>1.2407800000801217E-2</c:v>
                </c:pt>
                <c:pt idx="387">
                  <c:v>-4.0680000529391691E-4</c:v>
                </c:pt>
                <c:pt idx="388">
                  <c:v>2.1493999956874177E-3</c:v>
                </c:pt>
                <c:pt idx="389">
                  <c:v>-6.6651999950408936E-3</c:v>
                </c:pt>
                <c:pt idx="390">
                  <c:v>0</c:v>
                </c:pt>
                <c:pt idx="391">
                  <c:v>-1.3884200001484714E-2</c:v>
                </c:pt>
                <c:pt idx="392">
                  <c:v>-2.103019999776734E-2</c:v>
                </c:pt>
                <c:pt idx="393">
                  <c:v>-2.0243999970261939E-3</c:v>
                </c:pt>
                <c:pt idx="395">
                  <c:v>-1.0974000033456832E-3</c:v>
                </c:pt>
                <c:pt idx="396">
                  <c:v>6.829599995398894E-3</c:v>
                </c:pt>
                <c:pt idx="397">
                  <c:v>-5.5748000013409182E-3</c:v>
                </c:pt>
                <c:pt idx="398">
                  <c:v>4.2519999988144264E-4</c:v>
                </c:pt>
                <c:pt idx="399">
                  <c:v>1.3522000008379109E-3</c:v>
                </c:pt>
                <c:pt idx="400">
                  <c:v>-6.4624000006006099E-3</c:v>
                </c:pt>
                <c:pt idx="401">
                  <c:v>2.5375999975949526E-3</c:v>
                </c:pt>
                <c:pt idx="402">
                  <c:v>8.5375999988173135E-3</c:v>
                </c:pt>
                <c:pt idx="403">
                  <c:v>-1.1720800001057796E-2</c:v>
                </c:pt>
                <c:pt idx="404">
                  <c:v>-7.2080000245478004E-4</c:v>
                </c:pt>
                <c:pt idx="405">
                  <c:v>1.2791999979526736E-3</c:v>
                </c:pt>
                <c:pt idx="406">
                  <c:v>-1.5353999988292344E-3</c:v>
                </c:pt>
                <c:pt idx="408">
                  <c:v>4.6460000157821923E-4</c:v>
                </c:pt>
                <c:pt idx="409">
                  <c:v>1.4646000054199249E-3</c:v>
                </c:pt>
                <c:pt idx="410">
                  <c:v>-3.7937999950372614E-3</c:v>
                </c:pt>
                <c:pt idx="411">
                  <c:v>7.9871999987517484E-3</c:v>
                </c:pt>
                <c:pt idx="412">
                  <c:v>-2.9003999952692538E-3</c:v>
                </c:pt>
                <c:pt idx="414">
                  <c:v>4.7345999992103316E-3</c:v>
                </c:pt>
                <c:pt idx="415">
                  <c:v>-2.0596800000930671E-2</c:v>
                </c:pt>
                <c:pt idx="416">
                  <c:v>-9.6129999947152101E-3</c:v>
                </c:pt>
                <c:pt idx="417">
                  <c:v>-1.2090399999578949E-2</c:v>
                </c:pt>
                <c:pt idx="418">
                  <c:v>-9.0903999953297898E-3</c:v>
                </c:pt>
                <c:pt idx="420">
                  <c:v>1.0583999996015336E-2</c:v>
                </c:pt>
                <c:pt idx="421">
                  <c:v>-6.7440000566421077E-4</c:v>
                </c:pt>
                <c:pt idx="422">
                  <c:v>4.3255999989924021E-3</c:v>
                </c:pt>
                <c:pt idx="423">
                  <c:v>-1.7810000063036568E-3</c:v>
                </c:pt>
                <c:pt idx="424">
                  <c:v>-1.0185400002228562E-2</c:v>
                </c:pt>
                <c:pt idx="425">
                  <c:v>-2.9999999969732016E-3</c:v>
                </c:pt>
                <c:pt idx="426">
                  <c:v>-2.0000000004074536E-3</c:v>
                </c:pt>
                <c:pt idx="429">
                  <c:v>0</c:v>
                </c:pt>
                <c:pt idx="430">
                  <c:v>0</c:v>
                </c:pt>
                <c:pt idx="431">
                  <c:v>-4.9605999956838787E-3</c:v>
                </c:pt>
                <c:pt idx="432">
                  <c:v>-4.0439999429509044E-4</c:v>
                </c:pt>
                <c:pt idx="433">
                  <c:v>1.5955999988364056E-3</c:v>
                </c:pt>
                <c:pt idx="434">
                  <c:v>1.5226000032271259E-3</c:v>
                </c:pt>
                <c:pt idx="435">
                  <c:v>3.5226000036345795E-3</c:v>
                </c:pt>
                <c:pt idx="436">
                  <c:v>-4.6234000037657097E-3</c:v>
                </c:pt>
                <c:pt idx="437">
                  <c:v>1.5759999951114878E-4</c:v>
                </c:pt>
                <c:pt idx="438">
                  <c:v>2.1575999999186024E-3</c:v>
                </c:pt>
                <c:pt idx="439">
                  <c:v>-1.4802999998209998E-2</c:v>
                </c:pt>
                <c:pt idx="440">
                  <c:v>-3.8759999952162616E-3</c:v>
                </c:pt>
                <c:pt idx="441">
                  <c:v>-1.3949000000138767E-2</c:v>
                </c:pt>
                <c:pt idx="442">
                  <c:v>-4.9490000019432046E-3</c:v>
                </c:pt>
                <c:pt idx="443">
                  <c:v>2.0510000031208619E-3</c:v>
                </c:pt>
                <c:pt idx="444">
                  <c:v>4.050999996252358E-3</c:v>
                </c:pt>
                <c:pt idx="445">
                  <c:v>5.0510000000940636E-3</c:v>
                </c:pt>
                <c:pt idx="446">
                  <c:v>-7.2438999995938502E-3</c:v>
                </c:pt>
                <c:pt idx="448">
                  <c:v>-1.2426399996911641E-2</c:v>
                </c:pt>
                <c:pt idx="449">
                  <c:v>5.7360000209882855E-4</c:v>
                </c:pt>
                <c:pt idx="450">
                  <c:v>6.5736000033211894E-3</c:v>
                </c:pt>
                <c:pt idx="451">
                  <c:v>9.5736000002943911E-3</c:v>
                </c:pt>
                <c:pt idx="452">
                  <c:v>-1.3499400003638584E-2</c:v>
                </c:pt>
                <c:pt idx="453">
                  <c:v>5.0059999921359122E-4</c:v>
                </c:pt>
                <c:pt idx="454">
                  <c:v>1.5005999957793392E-3</c:v>
                </c:pt>
                <c:pt idx="455">
                  <c:v>-2.3140000048442744E-3</c:v>
                </c:pt>
                <c:pt idx="456">
                  <c:v>5.4276000009849668E-3</c:v>
                </c:pt>
                <c:pt idx="457">
                  <c:v>-6.4539999584667385E-4</c:v>
                </c:pt>
                <c:pt idx="458">
                  <c:v>1.8281600001500919E-2</c:v>
                </c:pt>
                <c:pt idx="459">
                  <c:v>-6.8643999984487891E-3</c:v>
                </c:pt>
                <c:pt idx="460">
                  <c:v>1.0062599998491351E-2</c:v>
                </c:pt>
                <c:pt idx="461">
                  <c:v>-1.1566599998332094E-2</c:v>
                </c:pt>
                <c:pt idx="462">
                  <c:v>-8.3400002040434629E-5</c:v>
                </c:pt>
                <c:pt idx="463">
                  <c:v>2.8435999993234873E-3</c:v>
                </c:pt>
                <c:pt idx="464">
                  <c:v>-6.2294000017573126E-3</c:v>
                </c:pt>
                <c:pt idx="465">
                  <c:v>3.7706000002799556E-3</c:v>
                </c:pt>
                <c:pt idx="466">
                  <c:v>1.4785999956075102E-3</c:v>
                </c:pt>
                <c:pt idx="467">
                  <c:v>1.1478599997644778E-2</c:v>
                </c:pt>
                <c:pt idx="468">
                  <c:v>3.2596000019111671E-3</c:v>
                </c:pt>
                <c:pt idx="469">
                  <c:v>2.7323999966029078E-3</c:v>
                </c:pt>
                <c:pt idx="471">
                  <c:v>4.6594000014010817E-3</c:v>
                </c:pt>
                <c:pt idx="472">
                  <c:v>1.3674000001628883E-3</c:v>
                </c:pt>
                <c:pt idx="473">
                  <c:v>-7.4472000051173382E-3</c:v>
                </c:pt>
                <c:pt idx="474">
                  <c:v>-6.5931999997701496E-3</c:v>
                </c:pt>
                <c:pt idx="475">
                  <c:v>1.1483999987831339E-3</c:v>
                </c:pt>
                <c:pt idx="476">
                  <c:v>-9.2459999723359942E-4</c:v>
                </c:pt>
                <c:pt idx="477">
                  <c:v>-1.9976000039605424E-3</c:v>
                </c:pt>
                <c:pt idx="478">
                  <c:v>2.3999964469112456E-6</c:v>
                </c:pt>
                <c:pt idx="479">
                  <c:v>4.0023999972618185E-3</c:v>
                </c:pt>
                <c:pt idx="480">
                  <c:v>5.0024000011035241E-3</c:v>
                </c:pt>
                <c:pt idx="481">
                  <c:v>6.0023999976692721E-3</c:v>
                </c:pt>
                <c:pt idx="482">
                  <c:v>-1.1885199994139839E-2</c:v>
                </c:pt>
                <c:pt idx="483">
                  <c:v>3.8563999987673014E-3</c:v>
                </c:pt>
                <c:pt idx="484">
                  <c:v>-3.2896000047912821E-3</c:v>
                </c:pt>
                <c:pt idx="485">
                  <c:v>1.7103999998653308E-3</c:v>
                </c:pt>
                <c:pt idx="486">
                  <c:v>-5.1042000050074421E-3</c:v>
                </c:pt>
                <c:pt idx="487">
                  <c:v>-5.4355999964172952E-3</c:v>
                </c:pt>
                <c:pt idx="488">
                  <c:v>-1.4355999956023879E-3</c:v>
                </c:pt>
                <c:pt idx="489">
                  <c:v>-2.6546000008238479E-3</c:v>
                </c:pt>
                <c:pt idx="490">
                  <c:v>8.3453999977791682E-3</c:v>
                </c:pt>
                <c:pt idx="491">
                  <c:v>-6.8736000030185096E-3</c:v>
                </c:pt>
                <c:pt idx="492">
                  <c:v>-2.8736000022036023E-3</c:v>
                </c:pt>
                <c:pt idx="493">
                  <c:v>-5.9466000020620413E-3</c:v>
                </c:pt>
                <c:pt idx="495">
                  <c:v>4.9803999936557375E-3</c:v>
                </c:pt>
                <c:pt idx="496">
                  <c:v>3.6154000044916756E-3</c:v>
                </c:pt>
                <c:pt idx="497">
                  <c:v>1.3292000003275461E-3</c:v>
                </c:pt>
                <c:pt idx="499">
                  <c:v>6.1217999973450787E-3</c:v>
                </c:pt>
                <c:pt idx="500">
                  <c:v>-4.5804000037605874E-3</c:v>
                </c:pt>
                <c:pt idx="501">
                  <c:v>2.9757999946014024E-3</c:v>
                </c:pt>
                <c:pt idx="502">
                  <c:v>1.075680000212742E-2</c:v>
                </c:pt>
                <c:pt idx="505">
                  <c:v>4.4312000027275644E-3</c:v>
                </c:pt>
                <c:pt idx="506">
                  <c:v>-2.1933800002443604E-2</c:v>
                </c:pt>
                <c:pt idx="507">
                  <c:v>8.9201999944634736E-3</c:v>
                </c:pt>
                <c:pt idx="508">
                  <c:v>-1.3718000045628287E-3</c:v>
                </c:pt>
                <c:pt idx="509">
                  <c:v>-1.0517800001252908E-2</c:v>
                </c:pt>
                <c:pt idx="510">
                  <c:v>-2.5908000025083311E-3</c:v>
                </c:pt>
                <c:pt idx="511">
                  <c:v>1.633620000211522E-2</c:v>
                </c:pt>
                <c:pt idx="512">
                  <c:v>3.2632000002195127E-3</c:v>
                </c:pt>
                <c:pt idx="513">
                  <c:v>-8.0979999620467424E-4</c:v>
                </c:pt>
                <c:pt idx="514">
                  <c:v>5.1902000050176866E-3</c:v>
                </c:pt>
                <c:pt idx="515">
                  <c:v>-4.9558000027900562E-3</c:v>
                </c:pt>
                <c:pt idx="516">
                  <c:v>-1.4101799999480136E-2</c:v>
                </c:pt>
                <c:pt idx="517">
                  <c:v>-1.6033400002925191E-2</c:v>
                </c:pt>
                <c:pt idx="518">
                  <c:v>5.9666000015567988E-3</c:v>
                </c:pt>
                <c:pt idx="520">
                  <c:v>-2.2129999997559935E-3</c:v>
                </c:pt>
                <c:pt idx="521">
                  <c:v>2.6804000008269213E-3</c:v>
                </c:pt>
                <c:pt idx="522">
                  <c:v>-1.0392599993792828E-2</c:v>
                </c:pt>
                <c:pt idx="523">
                  <c:v>6.4614000002620742E-3</c:v>
                </c:pt>
                <c:pt idx="524">
                  <c:v>-2.0159999985480681E-3</c:v>
                </c:pt>
                <c:pt idx="525">
                  <c:v>-1.1620000004768372E-3</c:v>
                </c:pt>
                <c:pt idx="526">
                  <c:v>8.3799999993061647E-4</c:v>
                </c:pt>
                <c:pt idx="527">
                  <c:v>1.3765000003331807E-2</c:v>
                </c:pt>
                <c:pt idx="528">
                  <c:v>6.9200000143609941E-4</c:v>
                </c:pt>
                <c:pt idx="529">
                  <c:v>1.6919999980018474E-3</c:v>
                </c:pt>
                <c:pt idx="530">
                  <c:v>5.6919999988167547E-3</c:v>
                </c:pt>
                <c:pt idx="531">
                  <c:v>1.1692000000039116E-2</c:v>
                </c:pt>
                <c:pt idx="532">
                  <c:v>5.4730000047129579E-3</c:v>
                </c:pt>
                <c:pt idx="533">
                  <c:v>-5.9999999939464033E-4</c:v>
                </c:pt>
                <c:pt idx="534">
                  <c:v>3.2700000156182796E-4</c:v>
                </c:pt>
                <c:pt idx="535">
                  <c:v>9.8890000008395873E-3</c:v>
                </c:pt>
                <c:pt idx="536">
                  <c:v>-4.2570000005071051E-3</c:v>
                </c:pt>
                <c:pt idx="537">
                  <c:v>-3.4030000024358742E-3</c:v>
                </c:pt>
                <c:pt idx="538">
                  <c:v>3.328200000396464E-3</c:v>
                </c:pt>
                <c:pt idx="539">
                  <c:v>2.3003999958746135E-3</c:v>
                </c:pt>
                <c:pt idx="540">
                  <c:v>-3.7726000009570271E-3</c:v>
                </c:pt>
                <c:pt idx="542">
                  <c:v>-3.2836000027600676E-3</c:v>
                </c:pt>
                <c:pt idx="543">
                  <c:v>1.4199998986441642E-5</c:v>
                </c:pt>
                <c:pt idx="544">
                  <c:v>-4.6319999819388613E-4</c:v>
                </c:pt>
                <c:pt idx="545">
                  <c:v>-7.6091999944765121E-3</c:v>
                </c:pt>
                <c:pt idx="546">
                  <c:v>0</c:v>
                </c:pt>
                <c:pt idx="547">
                  <c:v>1.2171800000942312E-2</c:v>
                </c:pt>
                <c:pt idx="548">
                  <c:v>-1.4788799999223556E-2</c:v>
                </c:pt>
                <c:pt idx="549">
                  <c:v>-1.0124799999175593E-2</c:v>
                </c:pt>
                <c:pt idx="550">
                  <c:v>-5.124800001794938E-3</c:v>
                </c:pt>
                <c:pt idx="551">
                  <c:v>-1.2479999713832512E-4</c:v>
                </c:pt>
                <c:pt idx="552">
                  <c:v>4.8752000002423301E-3</c:v>
                </c:pt>
                <c:pt idx="553">
                  <c:v>-4.0124000006471761E-3</c:v>
                </c:pt>
                <c:pt idx="555">
                  <c:v>2.1820000256411731E-4</c:v>
                </c:pt>
                <c:pt idx="556">
                  <c:v>-2.4110000013024546E-3</c:v>
                </c:pt>
                <c:pt idx="557">
                  <c:v>4.1115999993053265E-3</c:v>
                </c:pt>
                <c:pt idx="558">
                  <c:v>5.0386000002617948E-3</c:v>
                </c:pt>
                <c:pt idx="559">
                  <c:v>-6.3657999999122694E-3</c:v>
                </c:pt>
                <c:pt idx="560">
                  <c:v>-8.4723999971174635E-3</c:v>
                </c:pt>
                <c:pt idx="561">
                  <c:v>1.7129999978351407E-3</c:v>
                </c:pt>
                <c:pt idx="562">
                  <c:v>-1.4330000049085356E-3</c:v>
                </c:pt>
                <c:pt idx="563">
                  <c:v>-6.8768000055570155E-3</c:v>
                </c:pt>
                <c:pt idx="564">
                  <c:v>-8.0228000006172806E-3</c:v>
                </c:pt>
                <c:pt idx="565">
                  <c:v>-4.0227999998023733E-3</c:v>
                </c:pt>
                <c:pt idx="566">
                  <c:v>-5.5720000018482096E-3</c:v>
                </c:pt>
                <c:pt idx="569">
                  <c:v>5.7979999837698415E-4</c:v>
                </c:pt>
                <c:pt idx="570">
                  <c:v>-9.863999999652151E-3</c:v>
                </c:pt>
                <c:pt idx="571">
                  <c:v>-1.6786000051070005E-3</c:v>
                </c:pt>
                <c:pt idx="572">
                  <c:v>-1.2521000004198868E-2</c:v>
                </c:pt>
                <c:pt idx="573">
                  <c:v>-9.223199995176401E-3</c:v>
                </c:pt>
                <c:pt idx="574">
                  <c:v>-8.66699999460252E-3</c:v>
                </c:pt>
                <c:pt idx="575">
                  <c:v>-5.4815999974380247E-3</c:v>
                </c:pt>
                <c:pt idx="576">
                  <c:v>1.4187000000674743E-2</c:v>
                </c:pt>
                <c:pt idx="577">
                  <c:v>-7.0320000013452955E-3</c:v>
                </c:pt>
                <c:pt idx="578">
                  <c:v>8.4569999962695874E-3</c:v>
                </c:pt>
                <c:pt idx="579">
                  <c:v>1.3840000028721988E-3</c:v>
                </c:pt>
                <c:pt idx="580">
                  <c:v>-2.8919999749632552E-4</c:v>
                </c:pt>
                <c:pt idx="581">
                  <c:v>7.7107999968575314E-3</c:v>
                </c:pt>
                <c:pt idx="583">
                  <c:v>-1.3395800000580493E-2</c:v>
                </c:pt>
                <c:pt idx="584">
                  <c:v>-4.7272000010707416E-3</c:v>
                </c:pt>
                <c:pt idx="585">
                  <c:v>-5.7607999988249503E-3</c:v>
                </c:pt>
                <c:pt idx="586">
                  <c:v>2.7618000021902844E-3</c:v>
                </c:pt>
                <c:pt idx="587">
                  <c:v>2.6158000036957674E-3</c:v>
                </c:pt>
                <c:pt idx="588">
                  <c:v>-7.4572000012267381E-3</c:v>
                </c:pt>
                <c:pt idx="589">
                  <c:v>-5.4572000008192845E-3</c:v>
                </c:pt>
                <c:pt idx="590">
                  <c:v>-5.4572000008192845E-3</c:v>
                </c:pt>
                <c:pt idx="591">
                  <c:v>5.4280000040307641E-4</c:v>
                </c:pt>
                <c:pt idx="592">
                  <c:v>1.542800004244782E-3</c:v>
                </c:pt>
                <c:pt idx="593">
                  <c:v>1.542800004244782E-3</c:v>
                </c:pt>
                <c:pt idx="594">
                  <c:v>3.5428000046522357E-3</c:v>
                </c:pt>
                <c:pt idx="595">
                  <c:v>-2.0530200003122445E-2</c:v>
                </c:pt>
                <c:pt idx="596">
                  <c:v>-7.5301999968360178E-3</c:v>
                </c:pt>
                <c:pt idx="597">
                  <c:v>-4.5301999998628162E-3</c:v>
                </c:pt>
                <c:pt idx="598">
                  <c:v>7.4698000025819056E-3</c:v>
                </c:pt>
                <c:pt idx="599">
                  <c:v>7.4698000025819056E-3</c:v>
                </c:pt>
                <c:pt idx="600">
                  <c:v>3.9679999463260174E-4</c:v>
                </c:pt>
                <c:pt idx="601">
                  <c:v>-2.0749199997226242E-2</c:v>
                </c:pt>
                <c:pt idx="602">
                  <c:v>8.2508000050438568E-3</c:v>
                </c:pt>
                <c:pt idx="603">
                  <c:v>-3.5637999972095713E-3</c:v>
                </c:pt>
                <c:pt idx="604">
                  <c:v>3.3631999976933002E-3</c:v>
                </c:pt>
                <c:pt idx="605">
                  <c:v>-2.895199999329634E-3</c:v>
                </c:pt>
                <c:pt idx="606">
                  <c:v>6.1047999988659285E-3</c:v>
                </c:pt>
                <c:pt idx="607">
                  <c:v>8.1279999722028151E-4</c:v>
                </c:pt>
                <c:pt idx="608">
                  <c:v>7.3979999433504418E-4</c:v>
                </c:pt>
                <c:pt idx="609">
                  <c:v>7.666800003789831E-3</c:v>
                </c:pt>
                <c:pt idx="610">
                  <c:v>5.208000002312474E-4</c:v>
                </c:pt>
                <c:pt idx="611">
                  <c:v>5.9541999944485724E-3</c:v>
                </c:pt>
                <c:pt idx="612">
                  <c:v>1.0881200003495906E-2</c:v>
                </c:pt>
                <c:pt idx="615">
                  <c:v>2.2420000459533185E-4</c:v>
                </c:pt>
                <c:pt idx="616">
                  <c:v>-9.5510000028298236E-3</c:v>
                </c:pt>
                <c:pt idx="617">
                  <c:v>1.4489999957731925E-3</c:v>
                </c:pt>
                <c:pt idx="618">
                  <c:v>6.229999999050051E-3</c:v>
                </c:pt>
                <c:pt idx="619">
                  <c:v>6.0839999932795763E-3</c:v>
                </c:pt>
                <c:pt idx="620">
                  <c:v>1.5083999998751096E-2</c:v>
                </c:pt>
                <c:pt idx="621">
                  <c:v>-3.9889999970910139E-3</c:v>
                </c:pt>
                <c:pt idx="622">
                  <c:v>-4.2474000001675449E-3</c:v>
                </c:pt>
                <c:pt idx="623">
                  <c:v>6.8649999957415275E-3</c:v>
                </c:pt>
                <c:pt idx="624">
                  <c:v>1.7919999954756349E-3</c:v>
                </c:pt>
                <c:pt idx="625">
                  <c:v>-1.1466399999335408E-2</c:v>
                </c:pt>
                <c:pt idx="626">
                  <c:v>7.7190000010887161E-3</c:v>
                </c:pt>
                <c:pt idx="627">
                  <c:v>4.3875999981537461E-3</c:v>
                </c:pt>
                <c:pt idx="628">
                  <c:v>-5.7583999951020814E-3</c:v>
                </c:pt>
                <c:pt idx="629">
                  <c:v>7.168600001023151E-3</c:v>
                </c:pt>
                <c:pt idx="630">
                  <c:v>3.0955999973230064E-3</c:v>
                </c:pt>
                <c:pt idx="631">
                  <c:v>7.0620000042254105E-3</c:v>
                </c:pt>
                <c:pt idx="634">
                  <c:v>2.8036000003339723E-3</c:v>
                </c:pt>
                <c:pt idx="635">
                  <c:v>5.8035999973071739E-3</c:v>
                </c:pt>
                <c:pt idx="636">
                  <c:v>1.0803600001963787E-2</c:v>
                </c:pt>
                <c:pt idx="637">
                  <c:v>1.3803599998936988E-2</c:v>
                </c:pt>
                <c:pt idx="639">
                  <c:v>4.386000000522472E-4</c:v>
                </c:pt>
                <c:pt idx="640">
                  <c:v>4.386000000522472E-4</c:v>
                </c:pt>
                <c:pt idx="641">
                  <c:v>-1.3711999999941327E-2</c:v>
                </c:pt>
                <c:pt idx="642">
                  <c:v>1.5858000042499043E-3</c:v>
                </c:pt>
                <c:pt idx="643">
                  <c:v>2.512799997930415E-3</c:v>
                </c:pt>
                <c:pt idx="644">
                  <c:v>1.7557999999553431E-2</c:v>
                </c:pt>
                <c:pt idx="645">
                  <c:v>1.6485000000102445E-2</c:v>
                </c:pt>
                <c:pt idx="646">
                  <c:v>-8.6946000010357238E-3</c:v>
                </c:pt>
                <c:pt idx="647">
                  <c:v>-3.7675999992643483E-3</c:v>
                </c:pt>
                <c:pt idx="648">
                  <c:v>4.8279999973601662E-3</c:v>
                </c:pt>
                <c:pt idx="649">
                  <c:v>1.6819999946164899E-3</c:v>
                </c:pt>
                <c:pt idx="650">
                  <c:v>-5.1326000029803254E-3</c:v>
                </c:pt>
                <c:pt idx="651">
                  <c:v>6.609000003663823E-3</c:v>
                </c:pt>
                <c:pt idx="652">
                  <c:v>-7.2786000018822961E-3</c:v>
                </c:pt>
                <c:pt idx="653">
                  <c:v>1.7214000035892241E-3</c:v>
                </c:pt>
                <c:pt idx="654">
                  <c:v>-7.4246000003768131E-3</c:v>
                </c:pt>
                <c:pt idx="655">
                  <c:v>-4.2460000258870423E-4</c:v>
                </c:pt>
                <c:pt idx="656">
                  <c:v>-1.9935600001190323E-2</c:v>
                </c:pt>
                <c:pt idx="657">
                  <c:v>5.2613999941968359E-3</c:v>
                </c:pt>
                <c:pt idx="658">
                  <c:v>-1.5648200002033263E-2</c:v>
                </c:pt>
                <c:pt idx="659">
                  <c:v>5.2787999957217835E-3</c:v>
                </c:pt>
                <c:pt idx="660">
                  <c:v>-6.153399997856468E-3</c:v>
                </c:pt>
                <c:pt idx="661">
                  <c:v>3.7121999994269572E-3</c:v>
                </c:pt>
                <c:pt idx="662">
                  <c:v>1.6605600001639687E-2</c:v>
                </c:pt>
                <c:pt idx="663">
                  <c:v>1.0342599998693913E-2</c:v>
                </c:pt>
                <c:pt idx="664">
                  <c:v>1.7269600000872742E-2</c:v>
                </c:pt>
                <c:pt idx="666">
                  <c:v>8.0506000012974255E-3</c:v>
                </c:pt>
                <c:pt idx="667">
                  <c:v>-7.5391999998828396E-3</c:v>
                </c:pt>
                <c:pt idx="668">
                  <c:v>-1.331439999921713E-2</c:v>
                </c:pt>
                <c:pt idx="669">
                  <c:v>-2.3874000034993514E-3</c:v>
                </c:pt>
                <c:pt idx="670">
                  <c:v>3.5395999948377721E-3</c:v>
                </c:pt>
                <c:pt idx="671">
                  <c:v>-1.6793999966466799E-3</c:v>
                </c:pt>
                <c:pt idx="672">
                  <c:v>-5.7524000003468245E-3</c:v>
                </c:pt>
                <c:pt idx="673">
                  <c:v>1.2028600001940504E-2</c:v>
                </c:pt>
                <c:pt idx="674">
                  <c:v>-2.785999997286126E-3</c:v>
                </c:pt>
                <c:pt idx="675">
                  <c:v>-7.8599999687867239E-4</c:v>
                </c:pt>
                <c:pt idx="676">
                  <c:v>1.7955600000277627E-2</c:v>
                </c:pt>
                <c:pt idx="677">
                  <c:v>2.2955599997658283E-2</c:v>
                </c:pt>
                <c:pt idx="678">
                  <c:v>5.1410000014584512E-3</c:v>
                </c:pt>
                <c:pt idx="679">
                  <c:v>1.0882599999604281E-2</c:v>
                </c:pt>
                <c:pt idx="680">
                  <c:v>3.0679999981657602E-3</c:v>
                </c:pt>
                <c:pt idx="681">
                  <c:v>-4.4094000040786341E-3</c:v>
                </c:pt>
                <c:pt idx="682">
                  <c:v>8.5905999949318357E-3</c:v>
                </c:pt>
                <c:pt idx="683">
                  <c:v>-9.7013999984483235E-3</c:v>
                </c:pt>
                <c:pt idx="684">
                  <c:v>-1.847399995313026E-3</c:v>
                </c:pt>
                <c:pt idx="685">
                  <c:v>1.8606000012368895E-3</c:v>
                </c:pt>
                <c:pt idx="686">
                  <c:v>-1.3358399999560788E-2</c:v>
                </c:pt>
                <c:pt idx="687">
                  <c:v>1.1641600001894403E-2</c:v>
                </c:pt>
                <c:pt idx="688">
                  <c:v>9.3939999351277947E-4</c:v>
                </c:pt>
                <c:pt idx="689">
                  <c:v>0</c:v>
                </c:pt>
                <c:pt idx="690">
                  <c:v>-8.6359999841079116E-4</c:v>
                </c:pt>
                <c:pt idx="691">
                  <c:v>6.8443999989540316E-3</c:v>
                </c:pt>
                <c:pt idx="692">
                  <c:v>2.5129999994533136E-3</c:v>
                </c:pt>
                <c:pt idx="693">
                  <c:v>-6.3299999601440504E-4</c:v>
                </c:pt>
                <c:pt idx="694">
                  <c:v>1.2406399997416884E-2</c:v>
                </c:pt>
                <c:pt idx="696">
                  <c:v>-3.0315999974845909E-3</c:v>
                </c:pt>
                <c:pt idx="697">
                  <c:v>-1.7759999900590628E-4</c:v>
                </c:pt>
                <c:pt idx="698">
                  <c:v>-1.6886000012164004E-3</c:v>
                </c:pt>
                <c:pt idx="699">
                  <c:v>-7.761599998048041E-3</c:v>
                </c:pt>
                <c:pt idx="700">
                  <c:v>3.1653999976697378E-3</c:v>
                </c:pt>
                <c:pt idx="701">
                  <c:v>-9.076000060304068E-4</c:v>
                </c:pt>
                <c:pt idx="702">
                  <c:v>5.0923999951919541E-3</c:v>
                </c:pt>
                <c:pt idx="703">
                  <c:v>9.0923999960068613E-3</c:v>
                </c:pt>
                <c:pt idx="704">
                  <c:v>1.0092399999848567E-2</c:v>
                </c:pt>
                <c:pt idx="705">
                  <c:v>1.0092399999848567E-2</c:v>
                </c:pt>
                <c:pt idx="706">
                  <c:v>1.1092399996414315E-2</c:v>
                </c:pt>
                <c:pt idx="707">
                  <c:v>1.1019400000805035E-2</c:v>
                </c:pt>
                <c:pt idx="708">
                  <c:v>3.0019400001037866E-2</c:v>
                </c:pt>
                <c:pt idx="709">
                  <c:v>-6.0536000019055791E-3</c:v>
                </c:pt>
                <c:pt idx="710">
                  <c:v>9.9464000013540499E-3</c:v>
                </c:pt>
                <c:pt idx="711">
                  <c:v>3.8733999972464517E-3</c:v>
                </c:pt>
                <c:pt idx="712">
                  <c:v>1.8581399999675341E-2</c:v>
                </c:pt>
                <c:pt idx="713">
                  <c:v>1.0508399995160289E-2</c:v>
                </c:pt>
                <c:pt idx="714">
                  <c:v>-5.6459999905200675E-4</c:v>
                </c:pt>
                <c:pt idx="715">
                  <c:v>2.7362400003767107E-2</c:v>
                </c:pt>
                <c:pt idx="716">
                  <c:v>1.2289400001463946E-2</c:v>
                </c:pt>
                <c:pt idx="717">
                  <c:v>-4.3675999986589886E-3</c:v>
                </c:pt>
                <c:pt idx="718">
                  <c:v>-1.4406000045710243E-3</c:v>
                </c:pt>
                <c:pt idx="719">
                  <c:v>3.1559399998513982E-2</c:v>
                </c:pt>
                <c:pt idx="720">
                  <c:v>3.9198000013129786E-3</c:v>
                </c:pt>
                <c:pt idx="721">
                  <c:v>5.9198000017204322E-3</c:v>
                </c:pt>
                <c:pt idx="722">
                  <c:v>4.2291999998269603E-3</c:v>
                </c:pt>
                <c:pt idx="724">
                  <c:v>-2.989799999340903E-3</c:v>
                </c:pt>
                <c:pt idx="725">
                  <c:v>2.0102000053157099E-3</c:v>
                </c:pt>
                <c:pt idx="726">
                  <c:v>7.0102000026963651E-3</c:v>
                </c:pt>
                <c:pt idx="727">
                  <c:v>-1.220879999891622E-2</c:v>
                </c:pt>
                <c:pt idx="728">
                  <c:v>-7.2088000015355647E-3</c:v>
                </c:pt>
                <c:pt idx="729">
                  <c:v>7.7911999978823587E-3</c:v>
                </c:pt>
                <c:pt idx="730">
                  <c:v>-1.3547999988077208E-3</c:v>
                </c:pt>
                <c:pt idx="731">
                  <c:v>6.4520000159973279E-4</c:v>
                </c:pt>
                <c:pt idx="732">
                  <c:v>3.9882000055513345E-3</c:v>
                </c:pt>
                <c:pt idx="733">
                  <c:v>5.9152000030735508E-3</c:v>
                </c:pt>
                <c:pt idx="734">
                  <c:v>8.9662000027601607E-3</c:v>
                </c:pt>
                <c:pt idx="735">
                  <c:v>9.23039999906905E-3</c:v>
                </c:pt>
                <c:pt idx="736">
                  <c:v>-3.0164000054355711E-3</c:v>
                </c:pt>
                <c:pt idx="737">
                  <c:v>-1.614500000141561E-2</c:v>
                </c:pt>
                <c:pt idx="738">
                  <c:v>-9.1449999963515438E-3</c:v>
                </c:pt>
                <c:pt idx="739">
                  <c:v>1.8550000022514723E-3</c:v>
                </c:pt>
                <c:pt idx="740">
                  <c:v>-1.3218000000051688E-2</c:v>
                </c:pt>
                <c:pt idx="741">
                  <c:v>-1.1217999999644235E-2</c:v>
                </c:pt>
                <c:pt idx="742">
                  <c:v>-1.2179999976069666E-3</c:v>
                </c:pt>
                <c:pt idx="743">
                  <c:v>-6.4369999963673763E-3</c:v>
                </c:pt>
                <c:pt idx="744">
                  <c:v>-4.4369999959599227E-3</c:v>
                </c:pt>
                <c:pt idx="745">
                  <c:v>-3.4369999993941747E-3</c:v>
                </c:pt>
                <c:pt idx="746">
                  <c:v>-1.436999998986721E-3</c:v>
                </c:pt>
                <c:pt idx="747">
                  <c:v>2.7484000020194799E-3</c:v>
                </c:pt>
                <c:pt idx="748">
                  <c:v>-1.1689600003592204E-2</c:v>
                </c:pt>
                <c:pt idx="749">
                  <c:v>1.148539999849163E-2</c:v>
                </c:pt>
                <c:pt idx="750">
                  <c:v>-7.9526000045007095E-3</c:v>
                </c:pt>
                <c:pt idx="751">
                  <c:v>7.7554000017698854E-3</c:v>
                </c:pt>
                <c:pt idx="752">
                  <c:v>1.8755400000372902E-2</c:v>
                </c:pt>
                <c:pt idx="753">
                  <c:v>8.3420000009937212E-4</c:v>
                </c:pt>
                <c:pt idx="754">
                  <c:v>8.2223999997950159E-3</c:v>
                </c:pt>
                <c:pt idx="755">
                  <c:v>7.3742000022321008E-3</c:v>
                </c:pt>
                <c:pt idx="756">
                  <c:v>-1.3742800001637079E-2</c:v>
                </c:pt>
                <c:pt idx="757">
                  <c:v>-8.7428000042564236E-3</c:v>
                </c:pt>
                <c:pt idx="758">
                  <c:v>-1.7427999991923571E-3</c:v>
                </c:pt>
                <c:pt idx="759">
                  <c:v>2.2571999943465926E-3</c:v>
                </c:pt>
                <c:pt idx="760">
                  <c:v>9.2571999994106591E-3</c:v>
                </c:pt>
                <c:pt idx="761">
                  <c:v>-1.2630399993213359E-2</c:v>
                </c:pt>
                <c:pt idx="762">
                  <c:v>1.0046000024885871E-3</c:v>
                </c:pt>
                <c:pt idx="763">
                  <c:v>-2.2537999975611456E-3</c:v>
                </c:pt>
                <c:pt idx="764">
                  <c:v>7.4619999941205606E-4</c:v>
                </c:pt>
                <c:pt idx="765">
                  <c:v>7.4619999941205606E-4</c:v>
                </c:pt>
                <c:pt idx="766">
                  <c:v>1.7462000032537617E-3</c:v>
                </c:pt>
                <c:pt idx="767">
                  <c:v>6.7462000006344169E-3</c:v>
                </c:pt>
                <c:pt idx="768">
                  <c:v>0</c:v>
                </c:pt>
                <c:pt idx="769">
                  <c:v>2.1673199997167103E-2</c:v>
                </c:pt>
                <c:pt idx="771">
                  <c:v>-3.6040000122739002E-4</c:v>
                </c:pt>
                <c:pt idx="772">
                  <c:v>9.7241999974357896E-3</c:v>
                </c:pt>
                <c:pt idx="773">
                  <c:v>1.9724199999473058E-2</c:v>
                </c:pt>
                <c:pt idx="774">
                  <c:v>0</c:v>
                </c:pt>
                <c:pt idx="775">
                  <c:v>7.6511999941430986E-3</c:v>
                </c:pt>
                <c:pt idx="776">
                  <c:v>0</c:v>
                </c:pt>
                <c:pt idx="777">
                  <c:v>7.6359999366104603E-4</c:v>
                </c:pt>
                <c:pt idx="778">
                  <c:v>0</c:v>
                </c:pt>
                <c:pt idx="779">
                  <c:v>-1.0494800000742543E-2</c:v>
                </c:pt>
                <c:pt idx="780">
                  <c:v>8.5051999994902872E-3</c:v>
                </c:pt>
                <c:pt idx="781">
                  <c:v>1.743220000207657E-2</c:v>
                </c:pt>
                <c:pt idx="782">
                  <c:v>4.6176000032573938E-3</c:v>
                </c:pt>
                <c:pt idx="783">
                  <c:v>3.3591999963391572E-3</c:v>
                </c:pt>
                <c:pt idx="785">
                  <c:v>9.067200000572484E-3</c:v>
                </c:pt>
                <c:pt idx="786">
                  <c:v>1.4994199998909608E-2</c:v>
                </c:pt>
                <c:pt idx="787">
                  <c:v>6.7022000002907589E-3</c:v>
                </c:pt>
                <c:pt idx="788">
                  <c:v>1.913559999957215E-2</c:v>
                </c:pt>
                <c:pt idx="790">
                  <c:v>-1.2139000005845446E-2</c:v>
                </c:pt>
                <c:pt idx="791">
                  <c:v>-6.4310000016121194E-3</c:v>
                </c:pt>
                <c:pt idx="792">
                  <c:v>-4.310000003897585E-4</c:v>
                </c:pt>
                <c:pt idx="793">
                  <c:v>-6.6500000029918738E-3</c:v>
                </c:pt>
                <c:pt idx="794">
                  <c:v>9.2769999973825179E-3</c:v>
                </c:pt>
                <c:pt idx="795">
                  <c:v>2.1131000001332723E-2</c:v>
                </c:pt>
                <c:pt idx="796">
                  <c:v>3.9514000018243678E-3</c:v>
                </c:pt>
                <c:pt idx="797">
                  <c:v>1.3693000000785105E-2</c:v>
                </c:pt>
                <c:pt idx="798">
                  <c:v>1.3400999996520113E-2</c:v>
                </c:pt>
                <c:pt idx="799">
                  <c:v>1.0356999999203254E-2</c:v>
                </c:pt>
                <c:pt idx="800">
                  <c:v>2.8402000025380403E-3</c:v>
                </c:pt>
                <c:pt idx="802">
                  <c:v>-7.437999956891872E-4</c:v>
                </c:pt>
                <c:pt idx="803">
                  <c:v>7.1102000001701526E-3</c:v>
                </c:pt>
                <c:pt idx="805">
                  <c:v>8.5598000005120412E-3</c:v>
                </c:pt>
                <c:pt idx="806">
                  <c:v>6.4867999972193502E-3</c:v>
                </c:pt>
                <c:pt idx="810">
                  <c:v>5.2677999992738478E-3</c:v>
                </c:pt>
                <c:pt idx="811">
                  <c:v>5.2677999992738478E-3</c:v>
                </c:pt>
                <c:pt idx="814">
                  <c:v>-1.5467999983229674E-3</c:v>
                </c:pt>
                <c:pt idx="815">
                  <c:v>-4.8052000056486577E-3</c:v>
                </c:pt>
                <c:pt idx="816">
                  <c:v>-1.3765799994871486E-2</c:v>
                </c:pt>
                <c:pt idx="817">
                  <c:v>-5.8388000034028664E-3</c:v>
                </c:pt>
                <c:pt idx="818">
                  <c:v>1.4829799998551607E-2</c:v>
                </c:pt>
                <c:pt idx="819">
                  <c:v>6.8691999986185692E-3</c:v>
                </c:pt>
                <c:pt idx="820">
                  <c:v>-8.4227999977883883E-3</c:v>
                </c:pt>
                <c:pt idx="821">
                  <c:v>-2.1641799998178612E-2</c:v>
                </c:pt>
                <c:pt idx="823">
                  <c:v>-1.7530000041006133E-3</c:v>
                </c:pt>
                <c:pt idx="824">
                  <c:v>-1.9719999982044101E-3</c:v>
                </c:pt>
                <c:pt idx="825">
                  <c:v>6.9549999971059151E-3</c:v>
                </c:pt>
                <c:pt idx="826">
                  <c:v>3.590000000258442E-3</c:v>
                </c:pt>
                <c:pt idx="827">
                  <c:v>2.5170000008074567E-3</c:v>
                </c:pt>
                <c:pt idx="828">
                  <c:v>2.2258600001805462E-2</c:v>
                </c:pt>
                <c:pt idx="829">
                  <c:v>6.786999998439569E-3</c:v>
                </c:pt>
                <c:pt idx="830">
                  <c:v>2.7140000020153821E-3</c:v>
                </c:pt>
                <c:pt idx="831">
                  <c:v>1.0945800000627059E-2</c:v>
                </c:pt>
                <c:pt idx="832">
                  <c:v>2.4625999998534098E-2</c:v>
                </c:pt>
                <c:pt idx="833">
                  <c:v>2.8507999959401786E-3</c:v>
                </c:pt>
                <c:pt idx="834">
                  <c:v>1.5351400004874449E-2</c:v>
                </c:pt>
                <c:pt idx="835">
                  <c:v>1.5278400001989212E-2</c:v>
                </c:pt>
                <c:pt idx="836">
                  <c:v>1.5205399999103975E-2</c:v>
                </c:pt>
                <c:pt idx="837">
                  <c:v>1.4979999832576141E-4</c:v>
                </c:pt>
                <c:pt idx="838">
                  <c:v>1.014980000036303E-2</c:v>
                </c:pt>
                <c:pt idx="839">
                  <c:v>5.7117999967886135E-3</c:v>
                </c:pt>
                <c:pt idx="841">
                  <c:v>1.7638800003624056E-2</c:v>
                </c:pt>
                <c:pt idx="844">
                  <c:v>1.4634199993452057E-2</c:v>
                </c:pt>
                <c:pt idx="845">
                  <c:v>1.5196200001810212E-2</c:v>
                </c:pt>
                <c:pt idx="846">
                  <c:v>-1.6068000040831976E-3</c:v>
                </c:pt>
                <c:pt idx="847">
                  <c:v>6.5566000048420392E-3</c:v>
                </c:pt>
                <c:pt idx="849">
                  <c:v>8.118600002489984E-3</c:v>
                </c:pt>
                <c:pt idx="850">
                  <c:v>7.753599995339755E-3</c:v>
                </c:pt>
                <c:pt idx="851">
                  <c:v>5.938999995123595E-3</c:v>
                </c:pt>
                <c:pt idx="853">
                  <c:v>-1.5383999998448417E-3</c:v>
                </c:pt>
                <c:pt idx="854">
                  <c:v>1.7017799997120164E-2</c:v>
                </c:pt>
                <c:pt idx="856">
                  <c:v>-5.5326000001514331E-3</c:v>
                </c:pt>
                <c:pt idx="857">
                  <c:v>9.9506000042310916E-3</c:v>
                </c:pt>
                <c:pt idx="858">
                  <c:v>1.3624999999592546E-2</c:v>
                </c:pt>
                <c:pt idx="859">
                  <c:v>1.5822000001207925E-2</c:v>
                </c:pt>
                <c:pt idx="860">
                  <c:v>1.6456999997899402E-2</c:v>
                </c:pt>
                <c:pt idx="861">
                  <c:v>1.8310999999812339E-2</c:v>
                </c:pt>
                <c:pt idx="862">
                  <c:v>3.3898000037879683E-3</c:v>
                </c:pt>
                <c:pt idx="863">
                  <c:v>-1.829200002248399E-3</c:v>
                </c:pt>
                <c:pt idx="864">
                  <c:v>2.1468599996296689E-2</c:v>
                </c:pt>
                <c:pt idx="865">
                  <c:v>3.0248000039136969E-3</c:v>
                </c:pt>
                <c:pt idx="866">
                  <c:v>3.9518000048701651E-3</c:v>
                </c:pt>
                <c:pt idx="868">
                  <c:v>1.095760000316659E-2</c:v>
                </c:pt>
                <c:pt idx="869">
                  <c:v>2.9665599999134429E-2</c:v>
                </c:pt>
                <c:pt idx="870">
                  <c:v>1.9148799998220056E-2</c:v>
                </c:pt>
                <c:pt idx="871">
                  <c:v>2.2075800006859936E-2</c:v>
                </c:pt>
                <c:pt idx="872">
                  <c:v>-1.5533999976469204E-3</c:v>
                </c:pt>
                <c:pt idx="873">
                  <c:v>1.5856799996981863E-2</c:v>
                </c:pt>
                <c:pt idx="874">
                  <c:v>5.7108000037260354E-3</c:v>
                </c:pt>
                <c:pt idx="875">
                  <c:v>1.408159999846248E-2</c:v>
                </c:pt>
                <c:pt idx="876">
                  <c:v>1.6039999900385737E-4</c:v>
                </c:pt>
                <c:pt idx="877">
                  <c:v>1.4796600000408944E-2</c:v>
                </c:pt>
                <c:pt idx="878">
                  <c:v>1.7351999995298684E-3</c:v>
                </c:pt>
                <c:pt idx="879">
                  <c:v>1.0847600002307445E-2</c:v>
                </c:pt>
                <c:pt idx="880">
                  <c:v>1.3151199993444607E-2</c:v>
                </c:pt>
                <c:pt idx="881">
                  <c:v>6.4780000029713847E-3</c:v>
                </c:pt>
                <c:pt idx="883">
                  <c:v>3.4223999973619357E-3</c:v>
                </c:pt>
                <c:pt idx="884">
                  <c:v>2.5422400001843926E-2</c:v>
                </c:pt>
                <c:pt idx="885">
                  <c:v>2.6422399998409674E-2</c:v>
                </c:pt>
                <c:pt idx="886">
                  <c:v>1.7905599997902755E-2</c:v>
                </c:pt>
                <c:pt idx="889">
                  <c:v>1.7356399992422666E-2</c:v>
                </c:pt>
                <c:pt idx="890">
                  <c:v>2.4803999986033887E-3</c:v>
                </c:pt>
                <c:pt idx="891">
                  <c:v>0</c:v>
                </c:pt>
                <c:pt idx="892">
                  <c:v>3.531399997882545E-3</c:v>
                </c:pt>
                <c:pt idx="893">
                  <c:v>5.9474000008776784E-3</c:v>
                </c:pt>
                <c:pt idx="894">
                  <c:v>1.883040000393521E-2</c:v>
                </c:pt>
                <c:pt idx="895">
                  <c:v>1.0814199995365925E-2</c:v>
                </c:pt>
                <c:pt idx="897">
                  <c:v>3.8522199996805284E-2</c:v>
                </c:pt>
                <c:pt idx="898">
                  <c:v>9.3032000004313886E-3</c:v>
                </c:pt>
                <c:pt idx="899">
                  <c:v>1.4303199997812044E-2</c:v>
                </c:pt>
                <c:pt idx="900">
                  <c:v>2.8488600000855513E-2</c:v>
                </c:pt>
                <c:pt idx="901">
                  <c:v>1.8157200000132434E-2</c:v>
                </c:pt>
                <c:pt idx="902">
                  <c:v>1.4123599998129066E-2</c:v>
                </c:pt>
                <c:pt idx="903">
                  <c:v>1.6894199994567316E-2</c:v>
                </c:pt>
                <c:pt idx="904">
                  <c:v>2.0933600004354957E-2</c:v>
                </c:pt>
                <c:pt idx="905">
                  <c:v>2.0293999994464684E-2</c:v>
                </c:pt>
                <c:pt idx="906">
                  <c:v>1.7855999998573679E-2</c:v>
                </c:pt>
                <c:pt idx="907">
                  <c:v>4.7829999966779724E-3</c:v>
                </c:pt>
                <c:pt idx="908">
                  <c:v>1.5901200000371318E-2</c:v>
                </c:pt>
                <c:pt idx="910">
                  <c:v>2.0082000002730638E-2</c:v>
                </c:pt>
                <c:pt idx="912">
                  <c:v>2.0178200000373181E-2</c:v>
                </c:pt>
                <c:pt idx="918">
                  <c:v>1.2898000000859611E-2</c:v>
                </c:pt>
                <c:pt idx="920">
                  <c:v>1.2786799998139031E-2</c:v>
                </c:pt>
                <c:pt idx="921">
                  <c:v>2.276480000000447E-2</c:v>
                </c:pt>
                <c:pt idx="924">
                  <c:v>3.6367600005178247E-2</c:v>
                </c:pt>
                <c:pt idx="928">
                  <c:v>4.0368800000578631E-2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13-4326-9DF4-F1F5177504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67">
                  <c:v>-1.230000052601099E-4</c:v>
                </c:pt>
                <c:pt idx="88">
                  <c:v>-1.3075999959255569E-3</c:v>
                </c:pt>
                <c:pt idx="190">
                  <c:v>1.7711999971652403E-3</c:v>
                </c:pt>
                <c:pt idx="199">
                  <c:v>-3.6980000004405156E-4</c:v>
                </c:pt>
                <c:pt idx="200">
                  <c:v>6.0842000020784326E-3</c:v>
                </c:pt>
                <c:pt idx="206">
                  <c:v>1.6921999995247461E-3</c:v>
                </c:pt>
                <c:pt idx="244">
                  <c:v>1.5548000010312535E-3</c:v>
                </c:pt>
                <c:pt idx="261">
                  <c:v>2.2362000017892569E-3</c:v>
                </c:pt>
                <c:pt idx="274">
                  <c:v>3.6649999965447932E-3</c:v>
                </c:pt>
                <c:pt idx="278">
                  <c:v>4.1619999974500388E-3</c:v>
                </c:pt>
                <c:pt idx="293">
                  <c:v>-1.0536000045249239E-3</c:v>
                </c:pt>
                <c:pt idx="296">
                  <c:v>3.0827999944449402E-3</c:v>
                </c:pt>
                <c:pt idx="298">
                  <c:v>3.0638000025646761E-3</c:v>
                </c:pt>
                <c:pt idx="301">
                  <c:v>3.444800000579562E-3</c:v>
                </c:pt>
                <c:pt idx="305">
                  <c:v>1.7425999976694584E-3</c:v>
                </c:pt>
                <c:pt idx="306">
                  <c:v>2.3695999989286065E-3</c:v>
                </c:pt>
                <c:pt idx="308">
                  <c:v>-1.2399000042933039E-3</c:v>
                </c:pt>
                <c:pt idx="313">
                  <c:v>2.9337999949348159E-3</c:v>
                </c:pt>
                <c:pt idx="314">
                  <c:v>-2.5582000016584061E-3</c:v>
                </c:pt>
                <c:pt idx="316">
                  <c:v>2.4687999975867569E-3</c:v>
                </c:pt>
                <c:pt idx="328">
                  <c:v>3.0466000025626272E-3</c:v>
                </c:pt>
                <c:pt idx="336">
                  <c:v>-5.2564000070560724E-3</c:v>
                </c:pt>
                <c:pt idx="338">
                  <c:v>3.1144000022322871E-3</c:v>
                </c:pt>
                <c:pt idx="340">
                  <c:v>-4.968099994584918E-3</c:v>
                </c:pt>
                <c:pt idx="342">
                  <c:v>2.2786000045016408E-3</c:v>
                </c:pt>
                <c:pt idx="343">
                  <c:v>2.778599999146536E-3</c:v>
                </c:pt>
                <c:pt idx="344">
                  <c:v>2.9786000013700686E-3</c:v>
                </c:pt>
                <c:pt idx="355">
                  <c:v>1.7298799997661263E-2</c:v>
                </c:pt>
                <c:pt idx="385">
                  <c:v>-9.2200003564357758E-5</c:v>
                </c:pt>
                <c:pt idx="394">
                  <c:v>-3.2973999987007119E-3</c:v>
                </c:pt>
                <c:pt idx="407">
                  <c:v>-1.3353999966057017E-3</c:v>
                </c:pt>
                <c:pt idx="413">
                  <c:v>-1.715880000119796E-2</c:v>
                </c:pt>
                <c:pt idx="419">
                  <c:v>-7.0140000025276095E-4</c:v>
                </c:pt>
                <c:pt idx="427">
                  <c:v>-1.9000000029336661E-3</c:v>
                </c:pt>
                <c:pt idx="428">
                  <c:v>-1.7000000007101335E-3</c:v>
                </c:pt>
                <c:pt idx="447">
                  <c:v>1.4660000306321308E-4</c:v>
                </c:pt>
                <c:pt idx="470">
                  <c:v>-2.4821999977575615E-3</c:v>
                </c:pt>
                <c:pt idx="494">
                  <c:v>-2.0466000059968792E-3</c:v>
                </c:pt>
                <c:pt idx="498">
                  <c:v>-2.5198000003001653E-3</c:v>
                </c:pt>
                <c:pt idx="503">
                  <c:v>-3.0454000007011928E-3</c:v>
                </c:pt>
                <c:pt idx="504">
                  <c:v>-3.1183999963104725E-3</c:v>
                </c:pt>
                <c:pt idx="519">
                  <c:v>-3.7546000021393411E-3</c:v>
                </c:pt>
                <c:pt idx="541">
                  <c:v>-3.5018000053241849E-3</c:v>
                </c:pt>
                <c:pt idx="554">
                  <c:v>-2.7920000065932982E-3</c:v>
                </c:pt>
                <c:pt idx="567">
                  <c:v>1.06229999801144E-3</c:v>
                </c:pt>
                <c:pt idx="568">
                  <c:v>-1.574199995957315E-3</c:v>
                </c:pt>
                <c:pt idx="582">
                  <c:v>9.3779999588150531E-4</c:v>
                </c:pt>
                <c:pt idx="613">
                  <c:v>-2.5107999972533435E-3</c:v>
                </c:pt>
                <c:pt idx="614">
                  <c:v>-5.1079999684588984E-4</c:v>
                </c:pt>
                <c:pt idx="632">
                  <c:v>4.9400999996578321E-3</c:v>
                </c:pt>
                <c:pt idx="633">
                  <c:v>5.1400999946054071E-3</c:v>
                </c:pt>
                <c:pt idx="638">
                  <c:v>-3.6140000156592578E-4</c:v>
                </c:pt>
                <c:pt idx="665">
                  <c:v>4.7235999954864383E-3</c:v>
                </c:pt>
                <c:pt idx="695">
                  <c:v>4.4603999995160848E-3</c:v>
                </c:pt>
                <c:pt idx="723">
                  <c:v>7.2832000005291775E-3</c:v>
                </c:pt>
                <c:pt idx="770">
                  <c:v>9.7272000057273544E-3</c:v>
                </c:pt>
                <c:pt idx="784">
                  <c:v>8.7862000000313856E-3</c:v>
                </c:pt>
                <c:pt idx="789">
                  <c:v>7.8800000046612695E-3</c:v>
                </c:pt>
                <c:pt idx="801">
                  <c:v>7.5963999988744035E-3</c:v>
                </c:pt>
                <c:pt idx="804">
                  <c:v>1.1732799997844268E-2</c:v>
                </c:pt>
                <c:pt idx="807">
                  <c:v>-3.8322000036714599E-3</c:v>
                </c:pt>
                <c:pt idx="808">
                  <c:v>2.4677999972482212E-3</c:v>
                </c:pt>
                <c:pt idx="809">
                  <c:v>4.5678000024054199E-3</c:v>
                </c:pt>
                <c:pt idx="812">
                  <c:v>1.0067800001706928E-2</c:v>
                </c:pt>
                <c:pt idx="813">
                  <c:v>1.5667799998482224E-2</c:v>
                </c:pt>
                <c:pt idx="822">
                  <c:v>-2.7668000038829632E-3</c:v>
                </c:pt>
                <c:pt idx="840">
                  <c:v>-3.4611999944900163E-3</c:v>
                </c:pt>
                <c:pt idx="842">
                  <c:v>1.2544600002001971E-2</c:v>
                </c:pt>
                <c:pt idx="843">
                  <c:v>7.4357999983476475E-3</c:v>
                </c:pt>
                <c:pt idx="848">
                  <c:v>3.0836000005365349E-3</c:v>
                </c:pt>
                <c:pt idx="852">
                  <c:v>9.076000060304068E-4</c:v>
                </c:pt>
                <c:pt idx="855">
                  <c:v>1.996599996346049E-3</c:v>
                </c:pt>
                <c:pt idx="867">
                  <c:v>1.4759800003957935E-2</c:v>
                </c:pt>
                <c:pt idx="882">
                  <c:v>2.0561099998303689E-2</c:v>
                </c:pt>
                <c:pt idx="887">
                  <c:v>1.7190999999002088E-2</c:v>
                </c:pt>
                <c:pt idx="888">
                  <c:v>1.5954499998770189E-2</c:v>
                </c:pt>
                <c:pt idx="911">
                  <c:v>2.33382000005804E-2</c:v>
                </c:pt>
                <c:pt idx="913">
                  <c:v>2.4867000000085682E-2</c:v>
                </c:pt>
                <c:pt idx="922">
                  <c:v>2.7046999995945953E-2</c:v>
                </c:pt>
                <c:pt idx="925">
                  <c:v>2.24988999980269E-2</c:v>
                </c:pt>
                <c:pt idx="926">
                  <c:v>3.1370400000014342E-2</c:v>
                </c:pt>
                <c:pt idx="927">
                  <c:v>3.4233899998071138E-2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13-4326-9DF4-F1F5177504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896">
                  <c:v>1.1694199994963128E-2</c:v>
                </c:pt>
                <c:pt idx="909">
                  <c:v>2.1650000002409797E-2</c:v>
                </c:pt>
                <c:pt idx="914">
                  <c:v>2.4750999997195322E-2</c:v>
                </c:pt>
                <c:pt idx="915">
                  <c:v>1.9463800002995413E-2</c:v>
                </c:pt>
                <c:pt idx="916">
                  <c:v>2.5863800001388881E-2</c:v>
                </c:pt>
                <c:pt idx="917">
                  <c:v>1.033599999936996E-2</c:v>
                </c:pt>
                <c:pt idx="919">
                  <c:v>2.4118999994243495E-2</c:v>
                </c:pt>
                <c:pt idx="923">
                  <c:v>2.9410999995889142E-2</c:v>
                </c:pt>
                <c:pt idx="929">
                  <c:v>3.5045199998421595E-2</c:v>
                </c:pt>
                <c:pt idx="930">
                  <c:v>3.2813800004078075E-2</c:v>
                </c:pt>
                <c:pt idx="931">
                  <c:v>3.3108600000559818E-2</c:v>
                </c:pt>
                <c:pt idx="932">
                  <c:v>3.6268099996959791E-2</c:v>
                </c:pt>
                <c:pt idx="933">
                  <c:v>3.410019999864744E-2</c:v>
                </c:pt>
                <c:pt idx="934">
                  <c:v>3.2853400000021793E-2</c:v>
                </c:pt>
                <c:pt idx="935">
                  <c:v>3.4480399997846689E-2</c:v>
                </c:pt>
                <c:pt idx="936">
                  <c:v>3.6304199995356612E-2</c:v>
                </c:pt>
                <c:pt idx="937">
                  <c:v>3.6368399996717926E-2</c:v>
                </c:pt>
                <c:pt idx="938">
                  <c:v>3.888399999414105E-2</c:v>
                </c:pt>
                <c:pt idx="939">
                  <c:v>3.776060000382131E-2</c:v>
                </c:pt>
                <c:pt idx="940">
                  <c:v>4.0305399998032954E-2</c:v>
                </c:pt>
                <c:pt idx="941">
                  <c:v>4.1115199994237628E-2</c:v>
                </c:pt>
                <c:pt idx="942">
                  <c:v>4.0877200000977609E-2</c:v>
                </c:pt>
                <c:pt idx="943">
                  <c:v>4.2277200205717236E-2</c:v>
                </c:pt>
                <c:pt idx="944">
                  <c:v>4.218119999859482E-2</c:v>
                </c:pt>
                <c:pt idx="945">
                  <c:v>4.2067999995197169E-2</c:v>
                </c:pt>
                <c:pt idx="946">
                  <c:v>4.3585800005530473E-2</c:v>
                </c:pt>
                <c:pt idx="947">
                  <c:v>4.3121199996676296E-2</c:v>
                </c:pt>
                <c:pt idx="948">
                  <c:v>4.5110199993359856E-2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13-4326-9DF4-F1F5177504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13-4326-9DF4-F1F5177504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13-4326-9DF4-F1F5177504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13-4326-9DF4-F1F5177504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-0.13842050820860638</c:v>
                </c:pt>
                <c:pt idx="1">
                  <c:v>-0.13389865212488725</c:v>
                </c:pt>
                <c:pt idx="2">
                  <c:v>-0.1313760883052579</c:v>
                </c:pt>
                <c:pt idx="3">
                  <c:v>-0.12708131233054651</c:v>
                </c:pt>
                <c:pt idx="4">
                  <c:v>-0.11965678007081551</c:v>
                </c:pt>
                <c:pt idx="5">
                  <c:v>-0.11707991448598867</c:v>
                </c:pt>
                <c:pt idx="6">
                  <c:v>-0.11384649119468296</c:v>
                </c:pt>
                <c:pt idx="7">
                  <c:v>-0.11209402513603633</c:v>
                </c:pt>
                <c:pt idx="8">
                  <c:v>-0.11007005025140223</c:v>
                </c:pt>
                <c:pt idx="9">
                  <c:v>-0.10058698743827507</c:v>
                </c:pt>
                <c:pt idx="10">
                  <c:v>-9.9278808549426195E-2</c:v>
                </c:pt>
                <c:pt idx="11">
                  <c:v>-9.4914921237190697E-2</c:v>
                </c:pt>
                <c:pt idx="12">
                  <c:v>-9.3197010847306139E-2</c:v>
                </c:pt>
                <c:pt idx="13">
                  <c:v>-9.2851454159685681E-2</c:v>
                </c:pt>
                <c:pt idx="14">
                  <c:v>-9.2249198218404299E-2</c:v>
                </c:pt>
                <c:pt idx="15">
                  <c:v>-9.2036927681723169E-2</c:v>
                </c:pt>
                <c:pt idx="16">
                  <c:v>-9.1039749811732712E-2</c:v>
                </c:pt>
                <c:pt idx="17">
                  <c:v>-8.9316902897739275E-2</c:v>
                </c:pt>
                <c:pt idx="18">
                  <c:v>-8.7969231816019483E-2</c:v>
                </c:pt>
                <c:pt idx="19">
                  <c:v>-8.5688557677724458E-2</c:v>
                </c:pt>
                <c:pt idx="20">
                  <c:v>-8.4701252855951731E-2</c:v>
                </c:pt>
                <c:pt idx="21">
                  <c:v>-8.4553157132685824E-2</c:v>
                </c:pt>
                <c:pt idx="22">
                  <c:v>-8.4331013547786951E-2</c:v>
                </c:pt>
                <c:pt idx="23">
                  <c:v>-8.4182917824521031E-2</c:v>
                </c:pt>
                <c:pt idx="24">
                  <c:v>-8.4054568197690582E-2</c:v>
                </c:pt>
                <c:pt idx="25">
                  <c:v>-8.3185739954530574E-2</c:v>
                </c:pt>
                <c:pt idx="26">
                  <c:v>-7.9616633023822131E-2</c:v>
                </c:pt>
                <c:pt idx="27">
                  <c:v>-7.8905773552145758E-2</c:v>
                </c:pt>
                <c:pt idx="28">
                  <c:v>-7.5993224327916178E-2</c:v>
                </c:pt>
                <c:pt idx="29">
                  <c:v>-5.8359960211055086E-2</c:v>
                </c:pt>
                <c:pt idx="30">
                  <c:v>-5.8335277590510763E-2</c:v>
                </c:pt>
                <c:pt idx="31">
                  <c:v>-5.8063768764523259E-2</c:v>
                </c:pt>
                <c:pt idx="32">
                  <c:v>-5.7540497208983708E-2</c:v>
                </c:pt>
                <c:pt idx="33">
                  <c:v>-5.7190003997254386E-2</c:v>
                </c:pt>
                <c:pt idx="34">
                  <c:v>-5.7046844798097344E-2</c:v>
                </c:pt>
                <c:pt idx="35">
                  <c:v>-5.704190827398848E-2</c:v>
                </c:pt>
                <c:pt idx="36">
                  <c:v>-5.6370540995183016E-2</c:v>
                </c:pt>
                <c:pt idx="37">
                  <c:v>-5.6296493133550063E-2</c:v>
                </c:pt>
                <c:pt idx="38">
                  <c:v>-5.5457284035043235E-2</c:v>
                </c:pt>
                <c:pt idx="39">
                  <c:v>-5.4731614991040275E-2</c:v>
                </c:pt>
                <c:pt idx="40">
                  <c:v>-5.4583519267774362E-2</c:v>
                </c:pt>
                <c:pt idx="41">
                  <c:v>-5.4558836647230047E-2</c:v>
                </c:pt>
                <c:pt idx="42">
                  <c:v>-5.4558836647230047E-2</c:v>
                </c:pt>
                <c:pt idx="43">
                  <c:v>-5.4509471406141402E-2</c:v>
                </c:pt>
                <c:pt idx="44">
                  <c:v>-5.4509471406141402E-2</c:v>
                </c:pt>
                <c:pt idx="45">
                  <c:v>-5.4509471406141402E-2</c:v>
                </c:pt>
                <c:pt idx="46">
                  <c:v>-5.4509471406141402E-2</c:v>
                </c:pt>
                <c:pt idx="47">
                  <c:v>-5.4386058303419818E-2</c:v>
                </c:pt>
                <c:pt idx="48">
                  <c:v>-5.4312010441786858E-2</c:v>
                </c:pt>
                <c:pt idx="49">
                  <c:v>-5.4163914718520945E-2</c:v>
                </c:pt>
                <c:pt idx="50">
                  <c:v>-5.4109612953323449E-2</c:v>
                </c:pt>
                <c:pt idx="51">
                  <c:v>-5.4109612953323449E-2</c:v>
                </c:pt>
                <c:pt idx="52">
                  <c:v>-5.4109612953323449E-2</c:v>
                </c:pt>
                <c:pt idx="53">
                  <c:v>-5.4015818995255038E-2</c:v>
                </c:pt>
                <c:pt idx="54">
                  <c:v>-5.4015818995255038E-2</c:v>
                </c:pt>
                <c:pt idx="55">
                  <c:v>-5.4015818995255038E-2</c:v>
                </c:pt>
                <c:pt idx="56">
                  <c:v>-5.3917088513077763E-2</c:v>
                </c:pt>
                <c:pt idx="57">
                  <c:v>-5.3917088513077763E-2</c:v>
                </c:pt>
                <c:pt idx="58">
                  <c:v>-5.3290149951252072E-2</c:v>
                </c:pt>
                <c:pt idx="59">
                  <c:v>-5.3290149951252072E-2</c:v>
                </c:pt>
                <c:pt idx="60">
                  <c:v>-5.3240784710163441E-2</c:v>
                </c:pt>
                <c:pt idx="61">
                  <c:v>-5.3240784710163441E-2</c:v>
                </c:pt>
                <c:pt idx="62">
                  <c:v>-5.3191419469074797E-2</c:v>
                </c:pt>
                <c:pt idx="63">
                  <c:v>-5.3191419469074797E-2</c:v>
                </c:pt>
                <c:pt idx="64">
                  <c:v>-5.3191419469074797E-2</c:v>
                </c:pt>
                <c:pt idx="65">
                  <c:v>-5.3191419469074797E-2</c:v>
                </c:pt>
                <c:pt idx="66">
                  <c:v>-5.2821180160910024E-2</c:v>
                </c:pt>
                <c:pt idx="67">
                  <c:v>-5.2796497540365708E-2</c:v>
                </c:pt>
                <c:pt idx="68">
                  <c:v>-5.2599036576011157E-2</c:v>
                </c:pt>
                <c:pt idx="69">
                  <c:v>-5.2524988714378204E-2</c:v>
                </c:pt>
                <c:pt idx="70">
                  <c:v>-5.2500306093833882E-2</c:v>
                </c:pt>
                <c:pt idx="71">
                  <c:v>-5.2500306093833882E-2</c:v>
                </c:pt>
                <c:pt idx="72">
                  <c:v>-5.2500306093833882E-2</c:v>
                </c:pt>
                <c:pt idx="73">
                  <c:v>-5.2475623473289566E-2</c:v>
                </c:pt>
                <c:pt idx="74">
                  <c:v>-5.1873367532008198E-2</c:v>
                </c:pt>
                <c:pt idx="75">
                  <c:v>-5.1873367532008198E-2</c:v>
                </c:pt>
                <c:pt idx="76">
                  <c:v>-5.1873367532008198E-2</c:v>
                </c:pt>
                <c:pt idx="77">
                  <c:v>-5.1108206295134323E-2</c:v>
                </c:pt>
                <c:pt idx="78">
                  <c:v>-5.1083523674590008E-2</c:v>
                </c:pt>
                <c:pt idx="79">
                  <c:v>-5.0239378051974315E-2</c:v>
                </c:pt>
                <c:pt idx="80">
                  <c:v>-5.0214695431429993E-2</c:v>
                </c:pt>
                <c:pt idx="81">
                  <c:v>-4.8797913012186118E-2</c:v>
                </c:pt>
                <c:pt idx="82">
                  <c:v>-4.8797913012186118E-2</c:v>
                </c:pt>
                <c:pt idx="83">
                  <c:v>-4.8797913012186118E-2</c:v>
                </c:pt>
                <c:pt idx="84">
                  <c:v>-4.8699182530008843E-2</c:v>
                </c:pt>
                <c:pt idx="85">
                  <c:v>-4.832894322184407E-2</c:v>
                </c:pt>
                <c:pt idx="86">
                  <c:v>-4.8279577980755432E-2</c:v>
                </c:pt>
                <c:pt idx="87">
                  <c:v>-4.8254895360211117E-2</c:v>
                </c:pt>
                <c:pt idx="88">
                  <c:v>-4.8101863112836339E-2</c:v>
                </c:pt>
                <c:pt idx="89">
                  <c:v>-4.8082117016400888E-2</c:v>
                </c:pt>
                <c:pt idx="90">
                  <c:v>-4.8057434395856566E-2</c:v>
                </c:pt>
                <c:pt idx="91">
                  <c:v>-4.7307082731309284E-2</c:v>
                </c:pt>
                <c:pt idx="92">
                  <c:v>-4.7307082731309284E-2</c:v>
                </c:pt>
                <c:pt idx="93">
                  <c:v>-4.7257717490220646E-2</c:v>
                </c:pt>
                <c:pt idx="94">
                  <c:v>-4.7257717490220646E-2</c:v>
                </c:pt>
                <c:pt idx="95">
                  <c:v>-4.7257717490220646E-2</c:v>
                </c:pt>
                <c:pt idx="96">
                  <c:v>-4.7257717490220646E-2</c:v>
                </c:pt>
                <c:pt idx="97">
                  <c:v>-4.7134304387499056E-2</c:v>
                </c:pt>
                <c:pt idx="98">
                  <c:v>-4.7134304387499056E-2</c:v>
                </c:pt>
                <c:pt idx="99">
                  <c:v>-4.703557390532178E-2</c:v>
                </c:pt>
                <c:pt idx="100">
                  <c:v>-4.6986208664233142E-2</c:v>
                </c:pt>
                <c:pt idx="101">
                  <c:v>-4.6986208664233142E-2</c:v>
                </c:pt>
                <c:pt idx="102">
                  <c:v>-4.6961526043688827E-2</c:v>
                </c:pt>
                <c:pt idx="103">
                  <c:v>-4.6615969356068369E-2</c:v>
                </c:pt>
                <c:pt idx="104">
                  <c:v>-4.6615969356068369E-2</c:v>
                </c:pt>
                <c:pt idx="105">
                  <c:v>-4.6566604114979732E-2</c:v>
                </c:pt>
                <c:pt idx="106">
                  <c:v>-4.6566604114979732E-2</c:v>
                </c:pt>
                <c:pt idx="107">
                  <c:v>-4.6443191012258134E-2</c:v>
                </c:pt>
                <c:pt idx="108">
                  <c:v>-4.6443191012258134E-2</c:v>
                </c:pt>
                <c:pt idx="109">
                  <c:v>-4.6443191012258134E-2</c:v>
                </c:pt>
                <c:pt idx="110">
                  <c:v>-4.5297917419001764E-2</c:v>
                </c:pt>
                <c:pt idx="111">
                  <c:v>-4.5297917419001764E-2</c:v>
                </c:pt>
                <c:pt idx="112">
                  <c:v>-4.5273234798457448E-2</c:v>
                </c:pt>
                <c:pt idx="113">
                  <c:v>-4.5248552177913126E-2</c:v>
                </c:pt>
                <c:pt idx="114">
                  <c:v>-4.5248552177913126E-2</c:v>
                </c:pt>
                <c:pt idx="115">
                  <c:v>-4.5075773834102897E-2</c:v>
                </c:pt>
                <c:pt idx="116">
                  <c:v>-4.5051091213558575E-2</c:v>
                </c:pt>
                <c:pt idx="117">
                  <c:v>-4.502640859301426E-2</c:v>
                </c:pt>
                <c:pt idx="118">
                  <c:v>-4.49523607313813E-2</c:v>
                </c:pt>
                <c:pt idx="119">
                  <c:v>-4.49523607313813E-2</c:v>
                </c:pt>
                <c:pt idx="120">
                  <c:v>-4.4927678110836991E-2</c:v>
                </c:pt>
                <c:pt idx="121">
                  <c:v>-4.4582121423216527E-2</c:v>
                </c:pt>
                <c:pt idx="122">
                  <c:v>-4.4305676073120165E-2</c:v>
                </c:pt>
                <c:pt idx="123">
                  <c:v>-4.4004548102479474E-2</c:v>
                </c:pt>
                <c:pt idx="124">
                  <c:v>-4.4004548102479474E-2</c:v>
                </c:pt>
                <c:pt idx="125">
                  <c:v>-4.377746799347175E-2</c:v>
                </c:pt>
                <c:pt idx="126">
                  <c:v>-4.3634308794314701E-2</c:v>
                </c:pt>
                <c:pt idx="127">
                  <c:v>-4.3609626173770386E-2</c:v>
                </c:pt>
                <c:pt idx="128">
                  <c:v>-4.3584943553226063E-2</c:v>
                </c:pt>
                <c:pt idx="129">
                  <c:v>-4.3535578312137425E-2</c:v>
                </c:pt>
                <c:pt idx="130">
                  <c:v>-4.3461530450504472E-2</c:v>
                </c:pt>
                <c:pt idx="131">
                  <c:v>-4.2508781297493775E-2</c:v>
                </c:pt>
                <c:pt idx="132">
                  <c:v>-4.2360685574227869E-2</c:v>
                </c:pt>
                <c:pt idx="133">
                  <c:v>-4.2360685574227869E-2</c:v>
                </c:pt>
                <c:pt idx="134">
                  <c:v>-4.2261955092050593E-2</c:v>
                </c:pt>
                <c:pt idx="135">
                  <c:v>-4.2138541989329002E-2</c:v>
                </c:pt>
                <c:pt idx="136">
                  <c:v>-4.2044748031260591E-2</c:v>
                </c:pt>
                <c:pt idx="137">
                  <c:v>-4.2020065410716276E-2</c:v>
                </c:pt>
                <c:pt idx="138">
                  <c:v>-4.1995382790171953E-2</c:v>
                </c:pt>
                <c:pt idx="139">
                  <c:v>-4.1921334928539E-2</c:v>
                </c:pt>
                <c:pt idx="140">
                  <c:v>-4.1871969687450362E-2</c:v>
                </c:pt>
                <c:pt idx="141">
                  <c:v>-4.1871969687450362E-2</c:v>
                </c:pt>
                <c:pt idx="142">
                  <c:v>-4.1871969687450362E-2</c:v>
                </c:pt>
                <c:pt idx="143">
                  <c:v>-4.1570841716809678E-2</c:v>
                </c:pt>
                <c:pt idx="144">
                  <c:v>-4.1565905192700814E-2</c:v>
                </c:pt>
                <c:pt idx="145">
                  <c:v>-4.1200602408644899E-2</c:v>
                </c:pt>
                <c:pt idx="146">
                  <c:v>-4.1126554547011945E-2</c:v>
                </c:pt>
                <c:pt idx="147">
                  <c:v>-4.1126554547011945E-2</c:v>
                </c:pt>
                <c:pt idx="148">
                  <c:v>-4.1126554547011945E-2</c:v>
                </c:pt>
                <c:pt idx="149">
                  <c:v>-4.1096935402358759E-2</c:v>
                </c:pt>
                <c:pt idx="150">
                  <c:v>-4.102782406483467E-2</c:v>
                </c:pt>
                <c:pt idx="151">
                  <c:v>-4.102782406483467E-2</c:v>
                </c:pt>
                <c:pt idx="152">
                  <c:v>-4.102782406483467E-2</c:v>
                </c:pt>
                <c:pt idx="153">
                  <c:v>-4.1003141444290354E-2</c:v>
                </c:pt>
                <c:pt idx="154">
                  <c:v>-4.099820492018149E-2</c:v>
                </c:pt>
                <c:pt idx="155">
                  <c:v>-4.0973522299637175E-2</c:v>
                </c:pt>
                <c:pt idx="156">
                  <c:v>-4.0929093582657394E-2</c:v>
                </c:pt>
                <c:pt idx="157">
                  <c:v>-4.0929093582657394E-2</c:v>
                </c:pt>
                <c:pt idx="158">
                  <c:v>-4.0919220534439672E-2</c:v>
                </c:pt>
                <c:pt idx="159">
                  <c:v>-4.0894537913895357E-2</c:v>
                </c:pt>
                <c:pt idx="160">
                  <c:v>-4.0869855293351035E-2</c:v>
                </c:pt>
                <c:pt idx="161">
                  <c:v>-4.0795807431718081E-2</c:v>
                </c:pt>
                <c:pt idx="162">
                  <c:v>-4.0697076949540806E-2</c:v>
                </c:pt>
                <c:pt idx="163">
                  <c:v>-4.0677330853105348E-2</c:v>
                </c:pt>
                <c:pt idx="164">
                  <c:v>-4.0603282991472395E-2</c:v>
                </c:pt>
                <c:pt idx="165">
                  <c:v>-4.0312028069049433E-2</c:v>
                </c:pt>
                <c:pt idx="166">
                  <c:v>-3.9709772127768064E-2</c:v>
                </c:pt>
                <c:pt idx="167">
                  <c:v>-3.97048356036592E-2</c:v>
                </c:pt>
                <c:pt idx="168">
                  <c:v>-3.9660406886679433E-2</c:v>
                </c:pt>
                <c:pt idx="169">
                  <c:v>-3.9611041645590796E-2</c:v>
                </c:pt>
                <c:pt idx="170">
                  <c:v>-3.9561676404502158E-2</c:v>
                </c:pt>
                <c:pt idx="171">
                  <c:v>-3.9561676404502158E-2</c:v>
                </c:pt>
                <c:pt idx="172">
                  <c:v>-3.951231116341352E-2</c:v>
                </c:pt>
                <c:pt idx="173">
                  <c:v>-3.951231116341352E-2</c:v>
                </c:pt>
                <c:pt idx="174">
                  <c:v>-3.9265484957970331E-2</c:v>
                </c:pt>
                <c:pt idx="175">
                  <c:v>-3.9260548433861474E-2</c:v>
                </c:pt>
                <c:pt idx="176">
                  <c:v>-3.9186500572228514E-2</c:v>
                </c:pt>
                <c:pt idx="177">
                  <c:v>-3.9132198807031018E-2</c:v>
                </c:pt>
                <c:pt idx="178">
                  <c:v>-3.9063087469506923E-2</c:v>
                </c:pt>
                <c:pt idx="179">
                  <c:v>-3.8993976131982834E-2</c:v>
                </c:pt>
                <c:pt idx="180">
                  <c:v>-3.8969293511438512E-2</c:v>
                </c:pt>
                <c:pt idx="181">
                  <c:v>-3.8919928270349874E-2</c:v>
                </c:pt>
                <c:pt idx="182">
                  <c:v>-3.8919928270349874E-2</c:v>
                </c:pt>
                <c:pt idx="183">
                  <c:v>-3.8895245649805558E-2</c:v>
                </c:pt>
                <c:pt idx="184">
                  <c:v>-3.8870563029261243E-2</c:v>
                </c:pt>
                <c:pt idx="185">
                  <c:v>-3.8791578643519418E-2</c:v>
                </c:pt>
                <c:pt idx="186">
                  <c:v>-3.8747149926539645E-2</c:v>
                </c:pt>
                <c:pt idx="187">
                  <c:v>-3.8342354949612828E-2</c:v>
                </c:pt>
                <c:pt idx="188">
                  <c:v>-3.8169576605802599E-2</c:v>
                </c:pt>
                <c:pt idx="189">
                  <c:v>-3.8144893985258277E-2</c:v>
                </c:pt>
                <c:pt idx="190">
                  <c:v>-3.8120211364713961E-2</c:v>
                </c:pt>
                <c:pt idx="191">
                  <c:v>-3.8021480882536686E-2</c:v>
                </c:pt>
                <c:pt idx="192">
                  <c:v>-3.8021480882536686E-2</c:v>
                </c:pt>
                <c:pt idx="193">
                  <c:v>-3.7947433020903726E-2</c:v>
                </c:pt>
                <c:pt idx="194">
                  <c:v>-3.7947433020903726E-2</c:v>
                </c:pt>
                <c:pt idx="195">
                  <c:v>-3.7947433020903726E-2</c:v>
                </c:pt>
                <c:pt idx="196">
                  <c:v>-3.7898067779815095E-2</c:v>
                </c:pt>
                <c:pt idx="197">
                  <c:v>-3.7898067779815095E-2</c:v>
                </c:pt>
                <c:pt idx="198">
                  <c:v>-3.7824019918182142E-2</c:v>
                </c:pt>
                <c:pt idx="199">
                  <c:v>-3.7700606815460544E-2</c:v>
                </c:pt>
                <c:pt idx="200">
                  <c:v>-3.7651241574371913E-2</c:v>
                </c:pt>
                <c:pt idx="201">
                  <c:v>-3.7626558953827591E-2</c:v>
                </c:pt>
                <c:pt idx="202">
                  <c:v>-3.7626558953827591E-2</c:v>
                </c:pt>
                <c:pt idx="203">
                  <c:v>-3.7626558953827591E-2</c:v>
                </c:pt>
                <c:pt idx="204">
                  <c:v>-3.7626558953827591E-2</c:v>
                </c:pt>
                <c:pt idx="205">
                  <c:v>-3.7601876333283268E-2</c:v>
                </c:pt>
                <c:pt idx="206">
                  <c:v>-3.7552511092194638E-2</c:v>
                </c:pt>
                <c:pt idx="207">
                  <c:v>-3.7547574568085773E-2</c:v>
                </c:pt>
                <c:pt idx="208">
                  <c:v>-3.7542638043976909E-2</c:v>
                </c:pt>
                <c:pt idx="209">
                  <c:v>-3.7527828471650315E-2</c:v>
                </c:pt>
                <c:pt idx="210">
                  <c:v>-3.7522891947541451E-2</c:v>
                </c:pt>
                <c:pt idx="211">
                  <c:v>-3.7522891947541451E-2</c:v>
                </c:pt>
                <c:pt idx="212">
                  <c:v>-3.7468590182343955E-2</c:v>
                </c:pt>
                <c:pt idx="213">
                  <c:v>-3.7404415368928724E-2</c:v>
                </c:pt>
                <c:pt idx="214">
                  <c:v>-3.6757730710667583E-2</c:v>
                </c:pt>
                <c:pt idx="215">
                  <c:v>-3.6698492421361216E-2</c:v>
                </c:pt>
                <c:pt idx="216">
                  <c:v>-3.668368284903463E-2</c:v>
                </c:pt>
                <c:pt idx="217">
                  <c:v>-3.6678746324925765E-2</c:v>
                </c:pt>
                <c:pt idx="218">
                  <c:v>-3.6599761939183947E-2</c:v>
                </c:pt>
                <c:pt idx="219">
                  <c:v>-3.6530650601659852E-2</c:v>
                </c:pt>
                <c:pt idx="220">
                  <c:v>-3.6234459155128032E-2</c:v>
                </c:pt>
                <c:pt idx="221">
                  <c:v>-3.6229522631019168E-2</c:v>
                </c:pt>
                <c:pt idx="222">
                  <c:v>-3.6185093914039394E-2</c:v>
                </c:pt>
                <c:pt idx="223">
                  <c:v>-3.6185093914039394E-2</c:v>
                </c:pt>
                <c:pt idx="224">
                  <c:v>-3.618015738993053E-2</c:v>
                </c:pt>
                <c:pt idx="225">
                  <c:v>-3.6155474769386214E-2</c:v>
                </c:pt>
                <c:pt idx="226">
                  <c:v>-3.6056744287208939E-2</c:v>
                </c:pt>
                <c:pt idx="227">
                  <c:v>-3.6056744287208939E-2</c:v>
                </c:pt>
                <c:pt idx="228">
                  <c:v>-3.5987632949684843E-2</c:v>
                </c:pt>
                <c:pt idx="229">
                  <c:v>-3.5938267708596205E-2</c:v>
                </c:pt>
                <c:pt idx="230">
                  <c:v>-3.591358508805189E-2</c:v>
                </c:pt>
                <c:pt idx="231">
                  <c:v>-3.5864219846963252E-2</c:v>
                </c:pt>
                <c:pt idx="232">
                  <c:v>-3.5864219846963252E-2</c:v>
                </c:pt>
                <c:pt idx="233">
                  <c:v>-3.5814854605874615E-2</c:v>
                </c:pt>
                <c:pt idx="234">
                  <c:v>-3.5642076262064386E-2</c:v>
                </c:pt>
                <c:pt idx="235">
                  <c:v>-3.5563091876322568E-2</c:v>
                </c:pt>
                <c:pt idx="236">
                  <c:v>-3.5558155352213704E-2</c:v>
                </c:pt>
                <c:pt idx="237">
                  <c:v>-3.4763374970686649E-2</c:v>
                </c:pt>
                <c:pt idx="238">
                  <c:v>-3.469426363316256E-2</c:v>
                </c:pt>
                <c:pt idx="239">
                  <c:v>-3.4689327109053696E-2</c:v>
                </c:pt>
                <c:pt idx="240">
                  <c:v>-3.4669581012618245E-2</c:v>
                </c:pt>
                <c:pt idx="241">
                  <c:v>-3.4595533150985285E-2</c:v>
                </c:pt>
                <c:pt idx="242">
                  <c:v>-3.4546167909896647E-2</c:v>
                </c:pt>
                <c:pt idx="243">
                  <c:v>-3.4496802668808016E-2</c:v>
                </c:pt>
                <c:pt idx="244">
                  <c:v>-3.4496802668808016E-2</c:v>
                </c:pt>
                <c:pt idx="245">
                  <c:v>-3.4385730876358579E-2</c:v>
                </c:pt>
                <c:pt idx="246">
                  <c:v>-3.4225293842820512E-2</c:v>
                </c:pt>
                <c:pt idx="247">
                  <c:v>-3.366746661851891E-2</c:v>
                </c:pt>
                <c:pt idx="248">
                  <c:v>-3.3652657046192323E-2</c:v>
                </c:pt>
                <c:pt idx="249">
                  <c:v>-3.3627974425648001E-2</c:v>
                </c:pt>
                <c:pt idx="250">
                  <c:v>-3.3627974425648001E-2</c:v>
                </c:pt>
                <c:pt idx="251">
                  <c:v>-3.3578609184559363E-2</c:v>
                </c:pt>
                <c:pt idx="252">
                  <c:v>-3.3578609184559363E-2</c:v>
                </c:pt>
                <c:pt idx="253">
                  <c:v>-3.3529243943470732E-2</c:v>
                </c:pt>
                <c:pt idx="254">
                  <c:v>-3.350456132292641E-2</c:v>
                </c:pt>
                <c:pt idx="255">
                  <c:v>-3.3395957792531406E-2</c:v>
                </c:pt>
                <c:pt idx="256">
                  <c:v>-3.3376211696095955E-2</c:v>
                </c:pt>
                <c:pt idx="257">
                  <c:v>-3.337127517198709E-2</c:v>
                </c:pt>
                <c:pt idx="258">
                  <c:v>-3.3351529075551639E-2</c:v>
                </c:pt>
                <c:pt idx="259">
                  <c:v>-3.3346592551442775E-2</c:v>
                </c:pt>
                <c:pt idx="260">
                  <c:v>-3.3321909930898452E-2</c:v>
                </c:pt>
                <c:pt idx="261">
                  <c:v>-3.3307100358571859E-2</c:v>
                </c:pt>
                <c:pt idx="262">
                  <c:v>-3.3277481213918679E-2</c:v>
                </c:pt>
                <c:pt idx="263">
                  <c:v>-3.3272544689809815E-2</c:v>
                </c:pt>
                <c:pt idx="264">
                  <c:v>-3.3203433352285726E-2</c:v>
                </c:pt>
                <c:pt idx="265">
                  <c:v>-3.3055337629019813E-2</c:v>
                </c:pt>
                <c:pt idx="266">
                  <c:v>-3.3030655008475497E-2</c:v>
                </c:pt>
                <c:pt idx="267">
                  <c:v>-3.2956607146842537E-2</c:v>
                </c:pt>
                <c:pt idx="268">
                  <c:v>-3.2912178429862771E-2</c:v>
                </c:pt>
                <c:pt idx="269">
                  <c:v>-3.2235874626948442E-2</c:v>
                </c:pt>
                <c:pt idx="270">
                  <c:v>-3.2161826765315489E-2</c:v>
                </c:pt>
                <c:pt idx="271">
                  <c:v>-3.2087778903682529E-2</c:v>
                </c:pt>
                <c:pt idx="272">
                  <c:v>-3.2063096283138214E-2</c:v>
                </c:pt>
                <c:pt idx="273">
                  <c:v>-3.2038413662593898E-2</c:v>
                </c:pt>
                <c:pt idx="274">
                  <c:v>-3.1964365800960938E-2</c:v>
                </c:pt>
                <c:pt idx="275">
                  <c:v>-3.1865635318783662E-2</c:v>
                </c:pt>
                <c:pt idx="276">
                  <c:v>-3.1766904836606394E-2</c:v>
                </c:pt>
                <c:pt idx="277">
                  <c:v>-3.1732349167844343E-2</c:v>
                </c:pt>
                <c:pt idx="278">
                  <c:v>-3.1692856974973434E-2</c:v>
                </c:pt>
                <c:pt idx="279">
                  <c:v>-3.1638555209775938E-2</c:v>
                </c:pt>
                <c:pt idx="280">
                  <c:v>-3.1613872589231616E-2</c:v>
                </c:pt>
                <c:pt idx="281">
                  <c:v>-3.1470713390074567E-2</c:v>
                </c:pt>
                <c:pt idx="282">
                  <c:v>-3.1470713390074567E-2</c:v>
                </c:pt>
                <c:pt idx="283">
                  <c:v>-3.1470713390074567E-2</c:v>
                </c:pt>
                <c:pt idx="284">
                  <c:v>-3.1446030769530252E-2</c:v>
                </c:pt>
                <c:pt idx="285">
                  <c:v>-3.1421348148985936E-2</c:v>
                </c:pt>
                <c:pt idx="286">
                  <c:v>-3.1297935046264339E-2</c:v>
                </c:pt>
                <c:pt idx="287">
                  <c:v>-3.1248569805175704E-2</c:v>
                </c:pt>
                <c:pt idx="288">
                  <c:v>-3.1248569805175704E-2</c:v>
                </c:pt>
                <c:pt idx="289">
                  <c:v>-3.1199204564087066E-2</c:v>
                </c:pt>
                <c:pt idx="290">
                  <c:v>-3.1125156702454113E-2</c:v>
                </c:pt>
                <c:pt idx="291">
                  <c:v>-3.1100474081909794E-2</c:v>
                </c:pt>
                <c:pt idx="292">
                  <c:v>-3.1041235792603428E-2</c:v>
                </c:pt>
                <c:pt idx="293">
                  <c:v>-3.0774663490724791E-2</c:v>
                </c:pt>
                <c:pt idx="294">
                  <c:v>-3.0621631243350017E-2</c:v>
                </c:pt>
                <c:pt idx="295">
                  <c:v>-3.0448852899539788E-2</c:v>
                </c:pt>
                <c:pt idx="296">
                  <c:v>-3.0448852899539788E-2</c:v>
                </c:pt>
                <c:pt idx="297">
                  <c:v>-3.0424170278995469E-2</c:v>
                </c:pt>
                <c:pt idx="298">
                  <c:v>-3.0374805037906832E-2</c:v>
                </c:pt>
                <c:pt idx="299">
                  <c:v>-3.0350122417362513E-2</c:v>
                </c:pt>
                <c:pt idx="300">
                  <c:v>-3.0300757176273875E-2</c:v>
                </c:pt>
                <c:pt idx="301">
                  <c:v>-3.0300757176273875E-2</c:v>
                </c:pt>
                <c:pt idx="302">
                  <c:v>-3.0293352390110582E-2</c:v>
                </c:pt>
                <c:pt idx="303">
                  <c:v>-3.027607455572956E-2</c:v>
                </c:pt>
                <c:pt idx="304">
                  <c:v>-3.027607455572956E-2</c:v>
                </c:pt>
                <c:pt idx="305">
                  <c:v>-3.0266201507511831E-2</c:v>
                </c:pt>
                <c:pt idx="306">
                  <c:v>-3.0241518886967512E-2</c:v>
                </c:pt>
                <c:pt idx="307">
                  <c:v>-3.0221772790532057E-2</c:v>
                </c:pt>
                <c:pt idx="308">
                  <c:v>-3.0204494956151035E-2</c:v>
                </c:pt>
                <c:pt idx="309">
                  <c:v>-3.0152661453007965E-2</c:v>
                </c:pt>
                <c:pt idx="310">
                  <c:v>-3.0147724928899101E-2</c:v>
                </c:pt>
                <c:pt idx="311">
                  <c:v>-3.0127978832463646E-2</c:v>
                </c:pt>
                <c:pt idx="312">
                  <c:v>-3.0127978832463646E-2</c:v>
                </c:pt>
                <c:pt idx="313">
                  <c:v>-3.0127978832463646E-2</c:v>
                </c:pt>
                <c:pt idx="314">
                  <c:v>-3.0029248350286374E-2</c:v>
                </c:pt>
                <c:pt idx="315">
                  <c:v>-3.0004565729742055E-2</c:v>
                </c:pt>
                <c:pt idx="316">
                  <c:v>-3.0004565729742055E-2</c:v>
                </c:pt>
                <c:pt idx="317">
                  <c:v>-2.9930517868109099E-2</c:v>
                </c:pt>
                <c:pt idx="318">
                  <c:v>-2.9831787385931827E-2</c:v>
                </c:pt>
                <c:pt idx="319">
                  <c:v>-2.9807104765387508E-2</c:v>
                </c:pt>
                <c:pt idx="320">
                  <c:v>-2.9807104765387508E-2</c:v>
                </c:pt>
                <c:pt idx="321">
                  <c:v>-2.9604707276924096E-2</c:v>
                </c:pt>
                <c:pt idx="322">
                  <c:v>-2.9575088132270916E-2</c:v>
                </c:pt>
                <c:pt idx="323">
                  <c:v>-2.9560278559944322E-2</c:v>
                </c:pt>
                <c:pt idx="324">
                  <c:v>-2.9382563692025229E-2</c:v>
                </c:pt>
                <c:pt idx="325">
                  <c:v>-2.9209785348215001E-2</c:v>
                </c:pt>
                <c:pt idx="326">
                  <c:v>-2.9135737486582047E-2</c:v>
                </c:pt>
                <c:pt idx="327">
                  <c:v>-2.9111054866037725E-2</c:v>
                </c:pt>
                <c:pt idx="328">
                  <c:v>-2.898270523920727E-2</c:v>
                </c:pt>
                <c:pt idx="329">
                  <c:v>-2.883460951594136E-2</c:v>
                </c:pt>
                <c:pt idx="330">
                  <c:v>-2.883460951594136E-2</c:v>
                </c:pt>
                <c:pt idx="331">
                  <c:v>-2.8804990371288176E-2</c:v>
                </c:pt>
                <c:pt idx="332">
                  <c:v>-2.8780307750743861E-2</c:v>
                </c:pt>
                <c:pt idx="333">
                  <c:v>-2.8760561654308403E-2</c:v>
                </c:pt>
                <c:pt idx="334">
                  <c:v>-2.8735879033764088E-2</c:v>
                </c:pt>
                <c:pt idx="335">
                  <c:v>-2.8735879033764088E-2</c:v>
                </c:pt>
                <c:pt idx="336">
                  <c:v>-2.8711196413219769E-2</c:v>
                </c:pt>
                <c:pt idx="337">
                  <c:v>-2.8711196413219769E-2</c:v>
                </c:pt>
                <c:pt idx="338">
                  <c:v>-2.870132336500204E-2</c:v>
                </c:pt>
                <c:pt idx="339">
                  <c:v>-2.8656894648022267E-2</c:v>
                </c:pt>
                <c:pt idx="340">
                  <c:v>-2.8639616813641244E-2</c:v>
                </c:pt>
                <c:pt idx="341">
                  <c:v>-2.8632212027477948E-2</c:v>
                </c:pt>
                <c:pt idx="342">
                  <c:v>-2.8587783310498174E-2</c:v>
                </c:pt>
                <c:pt idx="343">
                  <c:v>-2.8587783310498174E-2</c:v>
                </c:pt>
                <c:pt idx="344">
                  <c:v>-2.8587783310498174E-2</c:v>
                </c:pt>
                <c:pt idx="345">
                  <c:v>-2.8533481545300676E-2</c:v>
                </c:pt>
                <c:pt idx="346">
                  <c:v>-2.8439687587232265E-2</c:v>
                </c:pt>
                <c:pt idx="347">
                  <c:v>-2.8439687587232265E-2</c:v>
                </c:pt>
                <c:pt idx="348">
                  <c:v>-2.8410068442579081E-2</c:v>
                </c:pt>
                <c:pt idx="349">
                  <c:v>-2.839032234614363E-2</c:v>
                </c:pt>
                <c:pt idx="350">
                  <c:v>-2.8266909243422036E-2</c:v>
                </c:pt>
                <c:pt idx="351">
                  <c:v>-2.8266909243422036E-2</c:v>
                </c:pt>
                <c:pt idx="352">
                  <c:v>-2.8044765658523169E-2</c:v>
                </c:pt>
                <c:pt idx="353">
                  <c:v>-2.802008303797885E-2</c:v>
                </c:pt>
                <c:pt idx="354">
                  <c:v>-2.7817685549515442E-2</c:v>
                </c:pt>
                <c:pt idx="355">
                  <c:v>-2.7783129880753394E-2</c:v>
                </c:pt>
                <c:pt idx="356">
                  <c:v>-2.7610351536943165E-2</c:v>
                </c:pt>
                <c:pt idx="357">
                  <c:v>-2.7486938434221574E-2</c:v>
                </c:pt>
                <c:pt idx="358">
                  <c:v>-2.7388207952044299E-2</c:v>
                </c:pt>
                <c:pt idx="359">
                  <c:v>-2.7388207952044299E-2</c:v>
                </c:pt>
                <c:pt idx="360">
                  <c:v>-2.7388207952044299E-2</c:v>
                </c:pt>
                <c:pt idx="361">
                  <c:v>-2.7289477469867027E-2</c:v>
                </c:pt>
                <c:pt idx="362">
                  <c:v>-2.7269731373431572E-2</c:v>
                </c:pt>
                <c:pt idx="363">
                  <c:v>-2.7245048752887253E-2</c:v>
                </c:pt>
                <c:pt idx="364">
                  <c:v>-2.7195683511798616E-2</c:v>
                </c:pt>
                <c:pt idx="365">
                  <c:v>-2.7171000891254297E-2</c:v>
                </c:pt>
                <c:pt idx="366">
                  <c:v>-2.7171000891254297E-2</c:v>
                </c:pt>
                <c:pt idx="367">
                  <c:v>-2.7146318270709978E-2</c:v>
                </c:pt>
                <c:pt idx="368">
                  <c:v>-2.7146318270709978E-2</c:v>
                </c:pt>
                <c:pt idx="369">
                  <c:v>-2.7146318270709978E-2</c:v>
                </c:pt>
                <c:pt idx="370">
                  <c:v>-2.7072270409077025E-2</c:v>
                </c:pt>
                <c:pt idx="371">
                  <c:v>-2.7017968643879522E-2</c:v>
                </c:pt>
                <c:pt idx="372">
                  <c:v>-2.7003159071552933E-2</c:v>
                </c:pt>
                <c:pt idx="373">
                  <c:v>-2.6998222547444068E-2</c:v>
                </c:pt>
                <c:pt idx="374">
                  <c:v>-2.6978476451008614E-2</c:v>
                </c:pt>
                <c:pt idx="375">
                  <c:v>-2.6973539926899749E-2</c:v>
                </c:pt>
                <c:pt idx="376">
                  <c:v>-2.6943920782246569E-2</c:v>
                </c:pt>
                <c:pt idx="377">
                  <c:v>-2.6924174685811111E-2</c:v>
                </c:pt>
                <c:pt idx="378">
                  <c:v>-2.6894555541157932E-2</c:v>
                </c:pt>
                <c:pt idx="379">
                  <c:v>-2.6297236123985424E-2</c:v>
                </c:pt>
                <c:pt idx="380">
                  <c:v>-2.626268045522338E-2</c:v>
                </c:pt>
                <c:pt idx="381">
                  <c:v>-2.6208378690025878E-2</c:v>
                </c:pt>
                <c:pt idx="382">
                  <c:v>-2.6154076924828379E-2</c:v>
                </c:pt>
                <c:pt idx="383">
                  <c:v>-2.6154076924828379E-2</c:v>
                </c:pt>
                <c:pt idx="384">
                  <c:v>-2.612939430428406E-2</c:v>
                </c:pt>
                <c:pt idx="385">
                  <c:v>-2.612939430428406E-2</c:v>
                </c:pt>
                <c:pt idx="386">
                  <c:v>-2.612939430428406E-2</c:v>
                </c:pt>
                <c:pt idx="387">
                  <c:v>-2.6124457780175196E-2</c:v>
                </c:pt>
                <c:pt idx="388">
                  <c:v>-2.6109648207848606E-2</c:v>
                </c:pt>
                <c:pt idx="389">
                  <c:v>-2.6104711683739741E-2</c:v>
                </c:pt>
                <c:pt idx="390">
                  <c:v>-2.6033132084161217E-2</c:v>
                </c:pt>
                <c:pt idx="391">
                  <c:v>-2.6030663822106784E-2</c:v>
                </c:pt>
                <c:pt idx="392">
                  <c:v>-2.5981298581018147E-2</c:v>
                </c:pt>
                <c:pt idx="393">
                  <c:v>-2.584801243007883E-2</c:v>
                </c:pt>
                <c:pt idx="394">
                  <c:v>-2.5823329809534511E-2</c:v>
                </c:pt>
                <c:pt idx="395">
                  <c:v>-2.5823329809534511E-2</c:v>
                </c:pt>
                <c:pt idx="396">
                  <c:v>-2.5798647188990192E-2</c:v>
                </c:pt>
                <c:pt idx="397">
                  <c:v>-2.57295358514661E-2</c:v>
                </c:pt>
                <c:pt idx="398">
                  <c:v>-2.57295358514661E-2</c:v>
                </c:pt>
                <c:pt idx="399">
                  <c:v>-2.5704853230921781E-2</c:v>
                </c:pt>
                <c:pt idx="400">
                  <c:v>-2.5699916706812917E-2</c:v>
                </c:pt>
                <c:pt idx="401">
                  <c:v>-2.5699916706812917E-2</c:v>
                </c:pt>
                <c:pt idx="402">
                  <c:v>-2.5699916706812917E-2</c:v>
                </c:pt>
                <c:pt idx="403">
                  <c:v>-2.5680170610377463E-2</c:v>
                </c:pt>
                <c:pt idx="404">
                  <c:v>-2.5680170610377463E-2</c:v>
                </c:pt>
                <c:pt idx="405">
                  <c:v>-2.5680170610377463E-2</c:v>
                </c:pt>
                <c:pt idx="406">
                  <c:v>-2.5675234086268598E-2</c:v>
                </c:pt>
                <c:pt idx="407">
                  <c:v>-2.5675234086268598E-2</c:v>
                </c:pt>
                <c:pt idx="408">
                  <c:v>-2.5675234086268598E-2</c:v>
                </c:pt>
                <c:pt idx="409">
                  <c:v>-2.5675234086268598E-2</c:v>
                </c:pt>
                <c:pt idx="410">
                  <c:v>-2.5655487989833144E-2</c:v>
                </c:pt>
                <c:pt idx="411">
                  <c:v>-2.558144012820019E-2</c:v>
                </c:pt>
                <c:pt idx="412">
                  <c:v>-2.5551820983547007E-2</c:v>
                </c:pt>
                <c:pt idx="413">
                  <c:v>-2.5532074887111553E-2</c:v>
                </c:pt>
                <c:pt idx="414">
                  <c:v>-2.5428407880825416E-2</c:v>
                </c:pt>
                <c:pt idx="415">
                  <c:v>-2.5383979163845643E-2</c:v>
                </c:pt>
                <c:pt idx="416">
                  <c:v>-2.4905136325285866E-2</c:v>
                </c:pt>
                <c:pt idx="417">
                  <c:v>-2.4811342367217454E-2</c:v>
                </c:pt>
                <c:pt idx="418">
                  <c:v>-2.4811342367217454E-2</c:v>
                </c:pt>
                <c:pt idx="419">
                  <c:v>-2.4638564023407226E-2</c:v>
                </c:pt>
                <c:pt idx="420">
                  <c:v>-2.4633627499298361E-2</c:v>
                </c:pt>
                <c:pt idx="421">
                  <c:v>-2.4613881402862907E-2</c:v>
                </c:pt>
                <c:pt idx="422">
                  <c:v>-2.4613881402862907E-2</c:v>
                </c:pt>
                <c:pt idx="423">
                  <c:v>-2.451021439657677E-2</c:v>
                </c:pt>
                <c:pt idx="424">
                  <c:v>-2.4441103059052678E-2</c:v>
                </c:pt>
                <c:pt idx="425">
                  <c:v>-2.4436166534943814E-2</c:v>
                </c:pt>
                <c:pt idx="426">
                  <c:v>-2.4436166534943814E-2</c:v>
                </c:pt>
                <c:pt idx="427">
                  <c:v>-2.4436166534943814E-2</c:v>
                </c:pt>
                <c:pt idx="428">
                  <c:v>-2.4436166534943814E-2</c:v>
                </c:pt>
                <c:pt idx="429">
                  <c:v>-2.4436166534943814E-2</c:v>
                </c:pt>
                <c:pt idx="430">
                  <c:v>-2.4409015652345063E-2</c:v>
                </c:pt>
                <c:pt idx="431">
                  <c:v>-2.4381864769746311E-2</c:v>
                </c:pt>
                <c:pt idx="432">
                  <c:v>-2.4367055197419722E-2</c:v>
                </c:pt>
                <c:pt idx="433">
                  <c:v>-2.4367055197419722E-2</c:v>
                </c:pt>
                <c:pt idx="434">
                  <c:v>-2.4342372576875403E-2</c:v>
                </c:pt>
                <c:pt idx="435">
                  <c:v>-2.4342372576875403E-2</c:v>
                </c:pt>
                <c:pt idx="436">
                  <c:v>-2.4293007335786768E-2</c:v>
                </c:pt>
                <c:pt idx="437">
                  <c:v>-2.4218959474153812E-2</c:v>
                </c:pt>
                <c:pt idx="438">
                  <c:v>-2.4218959474153812E-2</c:v>
                </c:pt>
                <c:pt idx="439">
                  <c:v>-2.4164657708956309E-2</c:v>
                </c:pt>
                <c:pt idx="440">
                  <c:v>-2.4139975088411994E-2</c:v>
                </c:pt>
                <c:pt idx="441">
                  <c:v>-2.4115292467867675E-2</c:v>
                </c:pt>
                <c:pt idx="442">
                  <c:v>-2.4115292467867675E-2</c:v>
                </c:pt>
                <c:pt idx="443">
                  <c:v>-2.4115292467867675E-2</c:v>
                </c:pt>
                <c:pt idx="444">
                  <c:v>-2.4115292467867675E-2</c:v>
                </c:pt>
                <c:pt idx="445">
                  <c:v>-2.4115292467867675E-2</c:v>
                </c:pt>
                <c:pt idx="446">
                  <c:v>-2.408320506116006E-2</c:v>
                </c:pt>
                <c:pt idx="447">
                  <c:v>-2.4046181130343583E-2</c:v>
                </c:pt>
                <c:pt idx="448">
                  <c:v>-2.4021498509799264E-2</c:v>
                </c:pt>
                <c:pt idx="449">
                  <c:v>-2.4021498509799264E-2</c:v>
                </c:pt>
                <c:pt idx="450">
                  <c:v>-2.4021498509799264E-2</c:v>
                </c:pt>
                <c:pt idx="451">
                  <c:v>-2.4021498509799264E-2</c:v>
                </c:pt>
                <c:pt idx="452">
                  <c:v>-2.3996815889254945E-2</c:v>
                </c:pt>
                <c:pt idx="453">
                  <c:v>-2.3996815889254945E-2</c:v>
                </c:pt>
                <c:pt idx="454">
                  <c:v>-2.3996815889254945E-2</c:v>
                </c:pt>
                <c:pt idx="455">
                  <c:v>-2.3991879365146081E-2</c:v>
                </c:pt>
                <c:pt idx="456">
                  <c:v>-2.3972133268710626E-2</c:v>
                </c:pt>
                <c:pt idx="457">
                  <c:v>-2.3947450648166307E-2</c:v>
                </c:pt>
                <c:pt idx="458">
                  <c:v>-2.3922768027621989E-2</c:v>
                </c:pt>
                <c:pt idx="459">
                  <c:v>-2.3873402786533354E-2</c:v>
                </c:pt>
                <c:pt idx="460">
                  <c:v>-2.3848720165989035E-2</c:v>
                </c:pt>
                <c:pt idx="461">
                  <c:v>-2.3838847117771306E-2</c:v>
                </c:pt>
                <c:pt idx="462">
                  <c:v>-2.3799354924900398E-2</c:v>
                </c:pt>
                <c:pt idx="463">
                  <c:v>-2.3774672304356079E-2</c:v>
                </c:pt>
                <c:pt idx="464">
                  <c:v>-2.374998968381176E-2</c:v>
                </c:pt>
                <c:pt idx="465">
                  <c:v>-2.374998968381176E-2</c:v>
                </c:pt>
                <c:pt idx="466">
                  <c:v>-2.3651259201634488E-2</c:v>
                </c:pt>
                <c:pt idx="467">
                  <c:v>-2.3651259201634488E-2</c:v>
                </c:pt>
                <c:pt idx="468">
                  <c:v>-2.3577211340001531E-2</c:v>
                </c:pt>
                <c:pt idx="469">
                  <c:v>-2.2925590157631525E-2</c:v>
                </c:pt>
                <c:pt idx="470">
                  <c:v>-2.2920653633522661E-2</c:v>
                </c:pt>
                <c:pt idx="471">
                  <c:v>-2.2900907537087206E-2</c:v>
                </c:pt>
                <c:pt idx="472">
                  <c:v>-2.2802177054909934E-2</c:v>
                </c:pt>
                <c:pt idx="473">
                  <c:v>-2.279724053080107E-2</c:v>
                </c:pt>
                <c:pt idx="474">
                  <c:v>-2.2747875289712432E-2</c:v>
                </c:pt>
                <c:pt idx="475">
                  <c:v>-2.2728129193276977E-2</c:v>
                </c:pt>
                <c:pt idx="476">
                  <c:v>-2.2703446572732659E-2</c:v>
                </c:pt>
                <c:pt idx="477">
                  <c:v>-2.267876395218834E-2</c:v>
                </c:pt>
                <c:pt idx="478">
                  <c:v>-2.267876395218834E-2</c:v>
                </c:pt>
                <c:pt idx="479">
                  <c:v>-2.267876395218834E-2</c:v>
                </c:pt>
                <c:pt idx="480">
                  <c:v>-2.267876395218834E-2</c:v>
                </c:pt>
                <c:pt idx="481">
                  <c:v>-2.267876395218834E-2</c:v>
                </c:pt>
                <c:pt idx="482">
                  <c:v>-2.264914480753516E-2</c:v>
                </c:pt>
                <c:pt idx="483">
                  <c:v>-2.2629398711099702E-2</c:v>
                </c:pt>
                <c:pt idx="484">
                  <c:v>-2.2580033470011068E-2</c:v>
                </c:pt>
                <c:pt idx="485">
                  <c:v>-2.2580033470011068E-2</c:v>
                </c:pt>
                <c:pt idx="486">
                  <c:v>-2.2575096945902203E-2</c:v>
                </c:pt>
                <c:pt idx="487">
                  <c:v>-2.253066822892243E-2</c:v>
                </c:pt>
                <c:pt idx="488">
                  <c:v>-2.253066822892243E-2</c:v>
                </c:pt>
                <c:pt idx="489">
                  <c:v>-2.2456620367289473E-2</c:v>
                </c:pt>
                <c:pt idx="490">
                  <c:v>-2.2456620367289473E-2</c:v>
                </c:pt>
                <c:pt idx="491">
                  <c:v>-2.238257250565652E-2</c:v>
                </c:pt>
                <c:pt idx="492">
                  <c:v>-2.238257250565652E-2</c:v>
                </c:pt>
                <c:pt idx="493">
                  <c:v>-2.2357889885112201E-2</c:v>
                </c:pt>
                <c:pt idx="494">
                  <c:v>-2.2357889885112201E-2</c:v>
                </c:pt>
                <c:pt idx="495">
                  <c:v>-2.2333207264567882E-2</c:v>
                </c:pt>
                <c:pt idx="496">
                  <c:v>-2.2209794161846291E-2</c:v>
                </c:pt>
                <c:pt idx="497">
                  <c:v>-2.1977777528729696E-2</c:v>
                </c:pt>
                <c:pt idx="498">
                  <c:v>-2.1656903461653557E-2</c:v>
                </c:pt>
                <c:pt idx="499">
                  <c:v>-2.1637157365218103E-2</c:v>
                </c:pt>
                <c:pt idx="500">
                  <c:v>-2.1602601696456055E-2</c:v>
                </c:pt>
                <c:pt idx="501">
                  <c:v>-2.1587792124129465E-2</c:v>
                </c:pt>
                <c:pt idx="502">
                  <c:v>-2.1513744262496508E-2</c:v>
                </c:pt>
                <c:pt idx="503">
                  <c:v>-2.1479188593734464E-2</c:v>
                </c:pt>
                <c:pt idx="504">
                  <c:v>-2.1454505973190145E-2</c:v>
                </c:pt>
                <c:pt idx="505">
                  <c:v>-2.1336029394577419E-2</c:v>
                </c:pt>
                <c:pt idx="506">
                  <c:v>-2.1212616291855824E-2</c:v>
                </c:pt>
                <c:pt idx="507">
                  <c:v>-2.1163251050767187E-2</c:v>
                </c:pt>
                <c:pt idx="508">
                  <c:v>-2.1064520568589915E-2</c:v>
                </c:pt>
                <c:pt idx="509">
                  <c:v>-2.1015155327501277E-2</c:v>
                </c:pt>
                <c:pt idx="510">
                  <c:v>-2.0990472706956958E-2</c:v>
                </c:pt>
                <c:pt idx="511">
                  <c:v>-2.0965790086412639E-2</c:v>
                </c:pt>
                <c:pt idx="512">
                  <c:v>-2.0941107465868324E-2</c:v>
                </c:pt>
                <c:pt idx="513">
                  <c:v>-2.0916424845324005E-2</c:v>
                </c:pt>
                <c:pt idx="514">
                  <c:v>-2.0916424845324005E-2</c:v>
                </c:pt>
                <c:pt idx="515">
                  <c:v>-2.0867059604235367E-2</c:v>
                </c:pt>
                <c:pt idx="516">
                  <c:v>-2.0817694363146729E-2</c:v>
                </c:pt>
                <c:pt idx="517">
                  <c:v>-2.0096961843252631E-2</c:v>
                </c:pt>
                <c:pt idx="518">
                  <c:v>-2.0096961843252631E-2</c:v>
                </c:pt>
                <c:pt idx="519">
                  <c:v>-1.998835831285763E-2</c:v>
                </c:pt>
                <c:pt idx="520">
                  <c:v>-1.9968612216422175E-2</c:v>
                </c:pt>
                <c:pt idx="521">
                  <c:v>-1.9864945210136039E-2</c:v>
                </c:pt>
                <c:pt idx="522">
                  <c:v>-1.984026258959172E-2</c:v>
                </c:pt>
                <c:pt idx="523">
                  <c:v>-1.9790897348503082E-2</c:v>
                </c:pt>
                <c:pt idx="524">
                  <c:v>-1.9697103390434671E-2</c:v>
                </c:pt>
                <c:pt idx="525">
                  <c:v>-1.9647738149346033E-2</c:v>
                </c:pt>
                <c:pt idx="526">
                  <c:v>-1.9647738149346033E-2</c:v>
                </c:pt>
                <c:pt idx="527">
                  <c:v>-1.9623055528801718E-2</c:v>
                </c:pt>
                <c:pt idx="528">
                  <c:v>-1.9598372908257399E-2</c:v>
                </c:pt>
                <c:pt idx="529">
                  <c:v>-1.9598372908257399E-2</c:v>
                </c:pt>
                <c:pt idx="530">
                  <c:v>-1.9598372908257399E-2</c:v>
                </c:pt>
                <c:pt idx="531">
                  <c:v>-1.9598372908257399E-2</c:v>
                </c:pt>
                <c:pt idx="532">
                  <c:v>-1.9524325046624443E-2</c:v>
                </c:pt>
                <c:pt idx="533">
                  <c:v>-1.9499642426080124E-2</c:v>
                </c:pt>
                <c:pt idx="534">
                  <c:v>-1.9474959805535805E-2</c:v>
                </c:pt>
                <c:pt idx="535">
                  <c:v>-1.9326864082269895E-2</c:v>
                </c:pt>
                <c:pt idx="536">
                  <c:v>-1.9277498841181261E-2</c:v>
                </c:pt>
                <c:pt idx="537">
                  <c:v>-1.9228133600092623E-2</c:v>
                </c:pt>
                <c:pt idx="538">
                  <c:v>-1.8596258514158068E-2</c:v>
                </c:pt>
                <c:pt idx="539">
                  <c:v>-1.838398797747693E-2</c:v>
                </c:pt>
                <c:pt idx="540">
                  <c:v>-1.8359305356932615E-2</c:v>
                </c:pt>
                <c:pt idx="541">
                  <c:v>-1.8349432308714886E-2</c:v>
                </c:pt>
                <c:pt idx="542">
                  <c:v>-1.8186527013122383E-2</c:v>
                </c:pt>
                <c:pt idx="543">
                  <c:v>-1.8151971344360338E-2</c:v>
                </c:pt>
                <c:pt idx="544">
                  <c:v>-1.8058177386291927E-2</c:v>
                </c:pt>
                <c:pt idx="545">
                  <c:v>-1.8008812145203293E-2</c:v>
                </c:pt>
                <c:pt idx="546">
                  <c:v>-1.8001407359039996E-2</c:v>
                </c:pt>
                <c:pt idx="547">
                  <c:v>-1.7934764283570336E-2</c:v>
                </c:pt>
                <c:pt idx="548">
                  <c:v>-1.7880462518372834E-2</c:v>
                </c:pt>
                <c:pt idx="549">
                  <c:v>-1.7090618660954644E-2</c:v>
                </c:pt>
                <c:pt idx="550">
                  <c:v>-1.7090618660954644E-2</c:v>
                </c:pt>
                <c:pt idx="551">
                  <c:v>-1.7090618660954644E-2</c:v>
                </c:pt>
                <c:pt idx="552">
                  <c:v>-1.7090618660954644E-2</c:v>
                </c:pt>
                <c:pt idx="553">
                  <c:v>-1.7060999516301464E-2</c:v>
                </c:pt>
                <c:pt idx="554">
                  <c:v>-1.6932649889471005E-2</c:v>
                </c:pt>
                <c:pt idx="555">
                  <c:v>-1.6868475076055781E-2</c:v>
                </c:pt>
                <c:pt idx="556">
                  <c:v>-1.6858602027838052E-2</c:v>
                </c:pt>
                <c:pt idx="557">
                  <c:v>-1.6764808069769641E-2</c:v>
                </c:pt>
                <c:pt idx="558">
                  <c:v>-1.6740125449225322E-2</c:v>
                </c:pt>
                <c:pt idx="559">
                  <c:v>-1.6671014111701229E-2</c:v>
                </c:pt>
                <c:pt idx="560">
                  <c:v>-1.6567347105415093E-2</c:v>
                </c:pt>
                <c:pt idx="561">
                  <c:v>-1.6562410581306232E-2</c:v>
                </c:pt>
                <c:pt idx="562">
                  <c:v>-1.6513045340217594E-2</c:v>
                </c:pt>
                <c:pt idx="563">
                  <c:v>-1.6498235767891001E-2</c:v>
                </c:pt>
                <c:pt idx="564">
                  <c:v>-1.6448870526802363E-2</c:v>
                </c:pt>
                <c:pt idx="565">
                  <c:v>-1.6448870526802363E-2</c:v>
                </c:pt>
                <c:pt idx="566">
                  <c:v>-1.54516926568119E-2</c:v>
                </c:pt>
                <c:pt idx="567">
                  <c:v>-1.5429478298322013E-2</c:v>
                </c:pt>
                <c:pt idx="568">
                  <c:v>-1.5417136988049853E-2</c:v>
                </c:pt>
                <c:pt idx="569">
                  <c:v>-1.5367771746961217E-2</c:v>
                </c:pt>
                <c:pt idx="570">
                  <c:v>-1.5352962174634626E-2</c:v>
                </c:pt>
                <c:pt idx="571">
                  <c:v>-1.5348025650525763E-2</c:v>
                </c:pt>
                <c:pt idx="572">
                  <c:v>-1.5130818589735761E-2</c:v>
                </c:pt>
                <c:pt idx="573">
                  <c:v>-1.5096262920973715E-2</c:v>
                </c:pt>
                <c:pt idx="574">
                  <c:v>-1.5081453348647123E-2</c:v>
                </c:pt>
                <c:pt idx="575">
                  <c:v>-1.5076516824538259E-2</c:v>
                </c:pt>
                <c:pt idx="576">
                  <c:v>-1.5032088107558487E-2</c:v>
                </c:pt>
                <c:pt idx="577">
                  <c:v>-1.4958040245925531E-2</c:v>
                </c:pt>
                <c:pt idx="578">
                  <c:v>-1.4785261902115302E-2</c:v>
                </c:pt>
                <c:pt idx="579">
                  <c:v>-1.4760579281570983E-2</c:v>
                </c:pt>
                <c:pt idx="580">
                  <c:v>-1.4059592858112339E-2</c:v>
                </c:pt>
                <c:pt idx="581">
                  <c:v>-1.4059592858112339E-2</c:v>
                </c:pt>
                <c:pt idx="582">
                  <c:v>-1.4034910237568022E-2</c:v>
                </c:pt>
                <c:pt idx="583">
                  <c:v>-1.3955925851826203E-2</c:v>
                </c:pt>
                <c:pt idx="584">
                  <c:v>-1.3911497134846429E-2</c:v>
                </c:pt>
                <c:pt idx="585">
                  <c:v>-1.383251274910461E-2</c:v>
                </c:pt>
                <c:pt idx="586">
                  <c:v>-1.3738718791036201E-2</c:v>
                </c:pt>
                <c:pt idx="587">
                  <c:v>-1.3689353549947563E-2</c:v>
                </c:pt>
                <c:pt idx="588">
                  <c:v>-1.3664670929403244E-2</c:v>
                </c:pt>
                <c:pt idx="589">
                  <c:v>-1.3664670929403244E-2</c:v>
                </c:pt>
                <c:pt idx="590">
                  <c:v>-1.3664670929403244E-2</c:v>
                </c:pt>
                <c:pt idx="591">
                  <c:v>-1.3664670929403244E-2</c:v>
                </c:pt>
                <c:pt idx="592">
                  <c:v>-1.3664670929403244E-2</c:v>
                </c:pt>
                <c:pt idx="593">
                  <c:v>-1.3664670929403244E-2</c:v>
                </c:pt>
                <c:pt idx="594">
                  <c:v>-1.3664670929403244E-2</c:v>
                </c:pt>
                <c:pt idx="595">
                  <c:v>-1.3639988308858927E-2</c:v>
                </c:pt>
                <c:pt idx="596">
                  <c:v>-1.3639988308858927E-2</c:v>
                </c:pt>
                <c:pt idx="597">
                  <c:v>-1.3639988308858927E-2</c:v>
                </c:pt>
                <c:pt idx="598">
                  <c:v>-1.3639988308858927E-2</c:v>
                </c:pt>
                <c:pt idx="599">
                  <c:v>-1.3639988308858927E-2</c:v>
                </c:pt>
                <c:pt idx="600">
                  <c:v>-1.3615305688314608E-2</c:v>
                </c:pt>
                <c:pt idx="601">
                  <c:v>-1.356594044722597E-2</c:v>
                </c:pt>
                <c:pt idx="602">
                  <c:v>-1.356594044722597E-2</c:v>
                </c:pt>
                <c:pt idx="603">
                  <c:v>-1.3561003923117107E-2</c:v>
                </c:pt>
                <c:pt idx="604">
                  <c:v>-1.3536321302572788E-2</c:v>
                </c:pt>
                <c:pt idx="605">
                  <c:v>-1.3516575206137334E-2</c:v>
                </c:pt>
                <c:pt idx="606">
                  <c:v>-1.3516575206137334E-2</c:v>
                </c:pt>
                <c:pt idx="607">
                  <c:v>-1.341784472396006E-2</c:v>
                </c:pt>
                <c:pt idx="608">
                  <c:v>-1.3393162103415741E-2</c:v>
                </c:pt>
                <c:pt idx="609">
                  <c:v>-1.3368479482871422E-2</c:v>
                </c:pt>
                <c:pt idx="610">
                  <c:v>-1.3319114241782786E-2</c:v>
                </c:pt>
                <c:pt idx="611">
                  <c:v>-1.2721794824610279E-2</c:v>
                </c:pt>
                <c:pt idx="612">
                  <c:v>-1.2697112204065962E-2</c:v>
                </c:pt>
                <c:pt idx="613">
                  <c:v>-1.2598381721888688E-2</c:v>
                </c:pt>
                <c:pt idx="614">
                  <c:v>-1.2598381721888688E-2</c:v>
                </c:pt>
                <c:pt idx="615">
                  <c:v>-1.2474968619167096E-2</c:v>
                </c:pt>
                <c:pt idx="616">
                  <c:v>-1.2415730329860731E-2</c:v>
                </c:pt>
                <c:pt idx="617">
                  <c:v>-1.2415730329860731E-2</c:v>
                </c:pt>
                <c:pt idx="618">
                  <c:v>-1.2341682468227776E-2</c:v>
                </c:pt>
                <c:pt idx="619">
                  <c:v>-1.229231722713914E-2</c:v>
                </c:pt>
                <c:pt idx="620">
                  <c:v>-1.229231722713914E-2</c:v>
                </c:pt>
                <c:pt idx="621">
                  <c:v>-1.2267634606594821E-2</c:v>
                </c:pt>
                <c:pt idx="622">
                  <c:v>-1.2247888510159366E-2</c:v>
                </c:pt>
                <c:pt idx="623">
                  <c:v>-1.2218269365506183E-2</c:v>
                </c:pt>
                <c:pt idx="624">
                  <c:v>-1.2193586744961866E-2</c:v>
                </c:pt>
                <c:pt idx="625">
                  <c:v>-1.217384064852641E-2</c:v>
                </c:pt>
                <c:pt idx="626">
                  <c:v>-1.2168904124417547E-2</c:v>
                </c:pt>
                <c:pt idx="627">
                  <c:v>-1.2124475407437774E-2</c:v>
                </c:pt>
                <c:pt idx="628">
                  <c:v>-1.2075110166349138E-2</c:v>
                </c:pt>
                <c:pt idx="629">
                  <c:v>-1.2050427545804819E-2</c:v>
                </c:pt>
                <c:pt idx="630">
                  <c:v>-1.20257449252605E-2</c:v>
                </c:pt>
                <c:pt idx="631">
                  <c:v>-1.194676053951868E-2</c:v>
                </c:pt>
                <c:pt idx="632">
                  <c:v>-1.1939355753355385E-2</c:v>
                </c:pt>
                <c:pt idx="633">
                  <c:v>-1.1939355753355385E-2</c:v>
                </c:pt>
                <c:pt idx="634">
                  <c:v>-1.1927014443083226E-2</c:v>
                </c:pt>
                <c:pt idx="635">
                  <c:v>-1.1927014443083226E-2</c:v>
                </c:pt>
                <c:pt idx="636">
                  <c:v>-1.1927014443083226E-2</c:v>
                </c:pt>
                <c:pt idx="637">
                  <c:v>-1.1927014443083226E-2</c:v>
                </c:pt>
                <c:pt idx="638">
                  <c:v>-1.1803601340361633E-2</c:v>
                </c:pt>
                <c:pt idx="639">
                  <c:v>-1.1803601340361633E-2</c:v>
                </c:pt>
                <c:pt idx="640">
                  <c:v>-1.1803601340361633E-2</c:v>
                </c:pt>
                <c:pt idx="641">
                  <c:v>-1.100882095883458E-2</c:v>
                </c:pt>
                <c:pt idx="642">
                  <c:v>-1.0974265290072534E-2</c:v>
                </c:pt>
                <c:pt idx="643">
                  <c:v>-1.0949582669528215E-2</c:v>
                </c:pt>
                <c:pt idx="644">
                  <c:v>-1.0761994753391395E-2</c:v>
                </c:pt>
                <c:pt idx="645">
                  <c:v>-1.0737312132847078E-2</c:v>
                </c:pt>
                <c:pt idx="646">
                  <c:v>-1.0608962506016621E-2</c:v>
                </c:pt>
                <c:pt idx="647">
                  <c:v>-1.0584279885472303E-2</c:v>
                </c:pt>
                <c:pt idx="648">
                  <c:v>-1.0515168547948211E-2</c:v>
                </c:pt>
                <c:pt idx="649">
                  <c:v>-1.0465803306859573E-2</c:v>
                </c:pt>
                <c:pt idx="650">
                  <c:v>-1.0460866782750711E-2</c:v>
                </c:pt>
                <c:pt idx="651">
                  <c:v>-1.0441120686315256E-2</c:v>
                </c:pt>
                <c:pt idx="652">
                  <c:v>-1.0411501541662073E-2</c:v>
                </c:pt>
                <c:pt idx="653">
                  <c:v>-1.0411501541662073E-2</c:v>
                </c:pt>
                <c:pt idx="654">
                  <c:v>-1.0362136300573437E-2</c:v>
                </c:pt>
                <c:pt idx="655">
                  <c:v>-1.0362136300573437E-2</c:v>
                </c:pt>
                <c:pt idx="656">
                  <c:v>-1.0189357956763208E-2</c:v>
                </c:pt>
                <c:pt idx="657">
                  <c:v>-9.9178491307757039E-3</c:v>
                </c:pt>
                <c:pt idx="658">
                  <c:v>-9.5426732985020649E-3</c:v>
                </c:pt>
                <c:pt idx="659">
                  <c:v>-9.517990677957746E-3</c:v>
                </c:pt>
                <c:pt idx="660">
                  <c:v>-9.2366088037525163E-3</c:v>
                </c:pt>
                <c:pt idx="661">
                  <c:v>-8.9206712607852387E-3</c:v>
                </c:pt>
                <c:pt idx="662">
                  <c:v>-8.8170042544991022E-3</c:v>
                </c:pt>
                <c:pt idx="663">
                  <c:v>-8.0518430176252306E-3</c:v>
                </c:pt>
                <c:pt idx="664">
                  <c:v>-8.0271603970809118E-3</c:v>
                </c:pt>
                <c:pt idx="665">
                  <c:v>-7.977795155992274E-3</c:v>
                </c:pt>
                <c:pt idx="666">
                  <c:v>-7.9531125354479551E-3</c:v>
                </c:pt>
                <c:pt idx="667">
                  <c:v>-7.8889377220327274E-3</c:v>
                </c:pt>
                <c:pt idx="668">
                  <c:v>-7.8296994327263641E-3</c:v>
                </c:pt>
                <c:pt idx="669">
                  <c:v>-7.8050168121820453E-3</c:v>
                </c:pt>
                <c:pt idx="670">
                  <c:v>-7.7803341916377264E-3</c:v>
                </c:pt>
                <c:pt idx="671">
                  <c:v>-7.7062863300047732E-3</c:v>
                </c:pt>
                <c:pt idx="672">
                  <c:v>-7.6816037094604543E-3</c:v>
                </c:pt>
                <c:pt idx="673">
                  <c:v>-7.6075558478274977E-3</c:v>
                </c:pt>
                <c:pt idx="674">
                  <c:v>-7.6026193237186332E-3</c:v>
                </c:pt>
                <c:pt idx="675">
                  <c:v>-7.6026193237186332E-3</c:v>
                </c:pt>
                <c:pt idx="676">
                  <c:v>-7.5828732272831788E-3</c:v>
                </c:pt>
                <c:pt idx="677">
                  <c:v>-7.5828732272831788E-3</c:v>
                </c:pt>
                <c:pt idx="678">
                  <c:v>-7.5779367031743178E-3</c:v>
                </c:pt>
                <c:pt idx="679">
                  <c:v>-7.5581906067388599E-3</c:v>
                </c:pt>
                <c:pt idx="680">
                  <c:v>-7.5532540826299989E-3</c:v>
                </c:pt>
                <c:pt idx="681">
                  <c:v>-7.4594601245615878E-3</c:v>
                </c:pt>
                <c:pt idx="682">
                  <c:v>-7.4594601245615878E-3</c:v>
                </c:pt>
                <c:pt idx="683">
                  <c:v>-7.3607296423843123E-3</c:v>
                </c:pt>
                <c:pt idx="684">
                  <c:v>-7.311364401295678E-3</c:v>
                </c:pt>
                <c:pt idx="685">
                  <c:v>-7.2126339191184025E-3</c:v>
                </c:pt>
                <c:pt idx="686">
                  <c:v>-7.1385860574854493E-3</c:v>
                </c:pt>
                <c:pt idx="687">
                  <c:v>-7.1385860574854493E-3</c:v>
                </c:pt>
                <c:pt idx="688">
                  <c:v>-7.1040303887234015E-3</c:v>
                </c:pt>
                <c:pt idx="689">
                  <c:v>-6.9658077136752171E-3</c:v>
                </c:pt>
                <c:pt idx="690">
                  <c:v>-6.8325215627359007E-3</c:v>
                </c:pt>
                <c:pt idx="691">
                  <c:v>-6.7337910805586251E-3</c:v>
                </c:pt>
                <c:pt idx="692">
                  <c:v>-6.6893623635788518E-3</c:v>
                </c:pt>
                <c:pt idx="693">
                  <c:v>-6.6399971224902141E-3</c:v>
                </c:pt>
                <c:pt idx="694">
                  <c:v>-6.5856953572927153E-3</c:v>
                </c:pt>
                <c:pt idx="695">
                  <c:v>-6.5363301162040775E-3</c:v>
                </c:pt>
                <c:pt idx="696">
                  <c:v>-6.4375996340268055E-3</c:v>
                </c:pt>
                <c:pt idx="697">
                  <c:v>-6.3882343929381677E-3</c:v>
                </c:pt>
                <c:pt idx="698">
                  <c:v>-6.215456049127939E-3</c:v>
                </c:pt>
                <c:pt idx="699">
                  <c:v>-6.1907734285836201E-3</c:v>
                </c:pt>
                <c:pt idx="700">
                  <c:v>-6.1660908080393012E-3</c:v>
                </c:pt>
                <c:pt idx="701">
                  <c:v>-6.1414081874949823E-3</c:v>
                </c:pt>
                <c:pt idx="702">
                  <c:v>-6.1414081874949823E-3</c:v>
                </c:pt>
                <c:pt idx="703">
                  <c:v>-6.1414081874949823E-3</c:v>
                </c:pt>
                <c:pt idx="704">
                  <c:v>-6.1414081874949823E-3</c:v>
                </c:pt>
                <c:pt idx="705">
                  <c:v>-6.1414081874949823E-3</c:v>
                </c:pt>
                <c:pt idx="706">
                  <c:v>-6.1414081874949823E-3</c:v>
                </c:pt>
                <c:pt idx="707">
                  <c:v>-6.1167255669506634E-3</c:v>
                </c:pt>
                <c:pt idx="708">
                  <c:v>-6.1167255669506634E-3</c:v>
                </c:pt>
                <c:pt idx="709">
                  <c:v>-6.0920429464063446E-3</c:v>
                </c:pt>
                <c:pt idx="710">
                  <c:v>-6.0920429464063446E-3</c:v>
                </c:pt>
                <c:pt idx="711">
                  <c:v>-6.0673603258620257E-3</c:v>
                </c:pt>
                <c:pt idx="712">
                  <c:v>-5.9686298436847536E-3</c:v>
                </c:pt>
                <c:pt idx="713">
                  <c:v>-5.9439472231404347E-3</c:v>
                </c:pt>
                <c:pt idx="714">
                  <c:v>-5.9192646025961158E-3</c:v>
                </c:pt>
                <c:pt idx="715">
                  <c:v>-5.894581982051797E-3</c:v>
                </c:pt>
                <c:pt idx="716">
                  <c:v>-5.8698993615074815E-3</c:v>
                </c:pt>
                <c:pt idx="717">
                  <c:v>-5.6477557766086151E-3</c:v>
                </c:pt>
                <c:pt idx="718">
                  <c:v>-5.6230731560642962E-3</c:v>
                </c:pt>
                <c:pt idx="719">
                  <c:v>-5.6230731560642962E-3</c:v>
                </c:pt>
                <c:pt idx="720">
                  <c:v>-5.00107111834747E-3</c:v>
                </c:pt>
                <c:pt idx="721">
                  <c:v>-5.00107111834747E-3</c:v>
                </c:pt>
                <c:pt idx="722">
                  <c:v>-4.6999431477067859E-3</c:v>
                </c:pt>
                <c:pt idx="723">
                  <c:v>-4.6505779066181481E-3</c:v>
                </c:pt>
                <c:pt idx="724">
                  <c:v>-4.6258952860738292E-3</c:v>
                </c:pt>
                <c:pt idx="725">
                  <c:v>-4.6258952860738292E-3</c:v>
                </c:pt>
                <c:pt idx="726">
                  <c:v>-4.6258952860738292E-3</c:v>
                </c:pt>
                <c:pt idx="727">
                  <c:v>-4.551847424440876E-3</c:v>
                </c:pt>
                <c:pt idx="728">
                  <c:v>-4.551847424440876E-3</c:v>
                </c:pt>
                <c:pt idx="729">
                  <c:v>-4.551847424440876E-3</c:v>
                </c:pt>
                <c:pt idx="730">
                  <c:v>-4.5024821833522383E-3</c:v>
                </c:pt>
                <c:pt idx="731">
                  <c:v>-4.5024821833522383E-3</c:v>
                </c:pt>
                <c:pt idx="732">
                  <c:v>-4.2803385984533718E-3</c:v>
                </c:pt>
                <c:pt idx="733">
                  <c:v>-4.2556559779090529E-3</c:v>
                </c:pt>
                <c:pt idx="734">
                  <c:v>-3.9347819108329143E-3</c:v>
                </c:pt>
                <c:pt idx="735">
                  <c:v>-3.8212418563290489E-3</c:v>
                </c:pt>
                <c:pt idx="736">
                  <c:v>-3.5349234580149547E-3</c:v>
                </c:pt>
                <c:pt idx="737">
                  <c:v>-3.0856997641083607E-3</c:v>
                </c:pt>
                <c:pt idx="738">
                  <c:v>-3.0856997641083607E-3</c:v>
                </c:pt>
                <c:pt idx="739">
                  <c:v>-3.0856997641083607E-3</c:v>
                </c:pt>
                <c:pt idx="740">
                  <c:v>-3.0610171435640418E-3</c:v>
                </c:pt>
                <c:pt idx="741">
                  <c:v>-3.0610171435640418E-3</c:v>
                </c:pt>
                <c:pt idx="742">
                  <c:v>-3.0610171435640418E-3</c:v>
                </c:pt>
                <c:pt idx="743">
                  <c:v>-2.9869692819310852E-3</c:v>
                </c:pt>
                <c:pt idx="744">
                  <c:v>-2.9869692819310852E-3</c:v>
                </c:pt>
                <c:pt idx="745">
                  <c:v>-2.9869692819310852E-3</c:v>
                </c:pt>
                <c:pt idx="746">
                  <c:v>-2.9869692819310852E-3</c:v>
                </c:pt>
                <c:pt idx="747">
                  <c:v>-2.9820327578222207E-3</c:v>
                </c:pt>
                <c:pt idx="748">
                  <c:v>-2.8339370345563109E-3</c:v>
                </c:pt>
                <c:pt idx="749">
                  <c:v>-2.2168715209483492E-3</c:v>
                </c:pt>
                <c:pt idx="750">
                  <c:v>-2.0687757976824393E-3</c:v>
                </c:pt>
                <c:pt idx="751">
                  <c:v>-1.9700453155051673E-3</c:v>
                </c:pt>
                <c:pt idx="752">
                  <c:v>-1.9700453155051673E-3</c:v>
                </c:pt>
                <c:pt idx="753">
                  <c:v>-1.8614417851101628E-3</c:v>
                </c:pt>
                <c:pt idx="754">
                  <c:v>-1.4517102840744776E-3</c:v>
                </c:pt>
                <c:pt idx="755">
                  <c:v>-1.3677893742237955E-3</c:v>
                </c:pt>
                <c:pt idx="756">
                  <c:v>-6.5199337843856175E-4</c:v>
                </c:pt>
                <c:pt idx="757">
                  <c:v>-6.5199337843856175E-4</c:v>
                </c:pt>
                <c:pt idx="758">
                  <c:v>-6.5199337843856175E-4</c:v>
                </c:pt>
                <c:pt idx="759">
                  <c:v>-6.5199337843856175E-4</c:v>
                </c:pt>
                <c:pt idx="760">
                  <c:v>-6.5199337843856175E-4</c:v>
                </c:pt>
                <c:pt idx="761">
                  <c:v>-6.223742337853784E-4</c:v>
                </c:pt>
                <c:pt idx="762">
                  <c:v>-4.9896113106378745E-4</c:v>
                </c:pt>
                <c:pt idx="763">
                  <c:v>-4.7921503462833304E-4</c:v>
                </c:pt>
                <c:pt idx="764">
                  <c:v>-4.7921503462833304E-4</c:v>
                </c:pt>
                <c:pt idx="765">
                  <c:v>-4.7921503462833304E-4</c:v>
                </c:pt>
                <c:pt idx="766">
                  <c:v>-4.7921503462833304E-4</c:v>
                </c:pt>
                <c:pt idx="767">
                  <c:v>-4.7921503462833304E-4</c:v>
                </c:pt>
                <c:pt idx="768">
                  <c:v>-4.7921503462833304E-4</c:v>
                </c:pt>
                <c:pt idx="769">
                  <c:v>-4.5453241408401415E-4</c:v>
                </c:pt>
                <c:pt idx="770">
                  <c:v>-4.0516717299537638E-4</c:v>
                </c:pt>
                <c:pt idx="771">
                  <c:v>-3.7554802834219303E-4</c:v>
                </c:pt>
                <c:pt idx="772">
                  <c:v>-1.3365834700787213E-4</c:v>
                </c:pt>
                <c:pt idx="773">
                  <c:v>-1.3365834700787213E-4</c:v>
                </c:pt>
                <c:pt idx="774">
                  <c:v>-1.3365834700787213E-4</c:v>
                </c:pt>
                <c:pt idx="775">
                  <c:v>-1.0897572646355325E-4</c:v>
                </c:pt>
                <c:pt idx="776">
                  <c:v>-1.0897572646355325E-4</c:v>
                </c:pt>
                <c:pt idx="777">
                  <c:v>-7.9356581810373361E-5</c:v>
                </c:pt>
                <c:pt idx="778">
                  <c:v>-7.9356581810373361E-5</c:v>
                </c:pt>
                <c:pt idx="779">
                  <c:v>-5.9610485374918948E-5</c:v>
                </c:pt>
                <c:pt idx="780">
                  <c:v>-5.9610485374918948E-5</c:v>
                </c:pt>
                <c:pt idx="781">
                  <c:v>-3.4927864830600064E-5</c:v>
                </c:pt>
                <c:pt idx="782">
                  <c:v>-2.9991340721735593E-5</c:v>
                </c:pt>
                <c:pt idx="783">
                  <c:v>-1.024524428628118E-5</c:v>
                </c:pt>
                <c:pt idx="784">
                  <c:v>1.4437376258037704E-5</c:v>
                </c:pt>
                <c:pt idx="785">
                  <c:v>8.8485237890994356E-5</c:v>
                </c:pt>
                <c:pt idx="786">
                  <c:v>1.1316785843530977E-4</c:v>
                </c:pt>
                <c:pt idx="787">
                  <c:v>2.1189834061258531E-4</c:v>
                </c:pt>
                <c:pt idx="788">
                  <c:v>8.0921775778509258E-4</c:v>
                </c:pt>
                <c:pt idx="789">
                  <c:v>1.2337588311473677E-3</c:v>
                </c:pt>
                <c:pt idx="790">
                  <c:v>1.3078066927803243E-3</c:v>
                </c:pt>
                <c:pt idx="791">
                  <c:v>1.4065371749575964E-3</c:v>
                </c:pt>
                <c:pt idx="792">
                  <c:v>1.4065371749575964E-3</c:v>
                </c:pt>
                <c:pt idx="793">
                  <c:v>1.480585036590553E-3</c:v>
                </c:pt>
                <c:pt idx="794">
                  <c:v>1.5052676571348719E-3</c:v>
                </c:pt>
                <c:pt idx="795">
                  <c:v>1.5546328982235097E-3</c:v>
                </c:pt>
                <c:pt idx="796">
                  <c:v>1.6829825250539651E-3</c:v>
                </c:pt>
                <c:pt idx="797">
                  <c:v>1.7027286214894195E-3</c:v>
                </c:pt>
                <c:pt idx="798">
                  <c:v>1.8014591036666916E-3</c:v>
                </c:pt>
                <c:pt idx="799">
                  <c:v>2.4925724789076099E-3</c:v>
                </c:pt>
                <c:pt idx="800">
                  <c:v>2.5320646717785188E-3</c:v>
                </c:pt>
                <c:pt idx="801">
                  <c:v>2.5468742441051087E-3</c:v>
                </c:pt>
                <c:pt idx="802">
                  <c:v>2.7295256361330664E-3</c:v>
                </c:pt>
                <c:pt idx="803">
                  <c:v>2.7788908772217041E-3</c:v>
                </c:pt>
                <c:pt idx="804">
                  <c:v>2.8726848352901117E-3</c:v>
                </c:pt>
                <c:pt idx="805">
                  <c:v>2.8973674558344306E-3</c:v>
                </c:pt>
                <c:pt idx="806">
                  <c:v>2.9220500763787495E-3</c:v>
                </c:pt>
                <c:pt idx="807">
                  <c:v>2.9960979380117062E-3</c:v>
                </c:pt>
                <c:pt idx="808">
                  <c:v>2.9960979380117062E-3</c:v>
                </c:pt>
                <c:pt idx="809">
                  <c:v>2.9960979380117062E-3</c:v>
                </c:pt>
                <c:pt idx="810">
                  <c:v>2.9960979380117062E-3</c:v>
                </c:pt>
                <c:pt idx="811">
                  <c:v>2.9960979380117062E-3</c:v>
                </c:pt>
                <c:pt idx="812">
                  <c:v>2.9960979380117062E-3</c:v>
                </c:pt>
                <c:pt idx="813">
                  <c:v>2.9960979380117062E-3</c:v>
                </c:pt>
                <c:pt idx="814">
                  <c:v>3.0010344621205706E-3</c:v>
                </c:pt>
                <c:pt idx="815">
                  <c:v>3.020780558556025E-3</c:v>
                </c:pt>
                <c:pt idx="816">
                  <c:v>3.0750823237535238E-3</c:v>
                </c:pt>
                <c:pt idx="817">
                  <c:v>3.0997649442978427E-3</c:v>
                </c:pt>
                <c:pt idx="818">
                  <c:v>3.144193661277616E-3</c:v>
                </c:pt>
                <c:pt idx="819">
                  <c:v>3.1984954264751182E-3</c:v>
                </c:pt>
                <c:pt idx="820">
                  <c:v>3.2972259086523903E-3</c:v>
                </c:pt>
                <c:pt idx="821">
                  <c:v>3.3712737702853469E-3</c:v>
                </c:pt>
                <c:pt idx="822">
                  <c:v>3.9883392838933052E-3</c:v>
                </c:pt>
                <c:pt idx="823">
                  <c:v>4.2203559170099006E-3</c:v>
                </c:pt>
                <c:pt idx="824">
                  <c:v>4.2944037786428572E-3</c:v>
                </c:pt>
                <c:pt idx="825">
                  <c:v>4.3190863991871727E-3</c:v>
                </c:pt>
                <c:pt idx="826">
                  <c:v>4.4424995019087671E-3</c:v>
                </c:pt>
                <c:pt idx="827">
                  <c:v>4.467182122453086E-3</c:v>
                </c:pt>
                <c:pt idx="828">
                  <c:v>4.4869282188885404E-3</c:v>
                </c:pt>
                <c:pt idx="829">
                  <c:v>4.7140083278962679E-3</c:v>
                </c:pt>
                <c:pt idx="830">
                  <c:v>4.7386909484405867E-3</c:v>
                </c:pt>
                <c:pt idx="831">
                  <c:v>5.8099166800640069E-3</c:v>
                </c:pt>
                <c:pt idx="832">
                  <c:v>6.12091769892242E-3</c:v>
                </c:pt>
                <c:pt idx="833">
                  <c:v>6.1801559882287832E-3</c:v>
                </c:pt>
                <c:pt idx="834">
                  <c:v>6.6195066339176517E-3</c:v>
                </c:pt>
                <c:pt idx="835">
                  <c:v>6.6441892544619706E-3</c:v>
                </c:pt>
                <c:pt idx="836">
                  <c:v>6.6688718750062895E-3</c:v>
                </c:pt>
                <c:pt idx="837">
                  <c:v>7.0934129483685646E-3</c:v>
                </c:pt>
                <c:pt idx="838">
                  <c:v>7.0934129483685646E-3</c:v>
                </c:pt>
                <c:pt idx="839">
                  <c:v>7.2415086716344779E-3</c:v>
                </c:pt>
                <c:pt idx="840">
                  <c:v>7.2661912921787933E-3</c:v>
                </c:pt>
                <c:pt idx="841">
                  <c:v>7.2661912921787933E-3</c:v>
                </c:pt>
                <c:pt idx="842">
                  <c:v>7.3994774431181132E-3</c:v>
                </c:pt>
                <c:pt idx="843">
                  <c:v>7.5377001181662975E-3</c:v>
                </c:pt>
                <c:pt idx="844">
                  <c:v>8.0116064326172104E-3</c:v>
                </c:pt>
                <c:pt idx="845">
                  <c:v>8.1597021558831237E-3</c:v>
                </c:pt>
                <c:pt idx="846">
                  <c:v>8.431210981870628E-3</c:v>
                </c:pt>
                <c:pt idx="847">
                  <c:v>8.7817041935999499E-3</c:v>
                </c:pt>
                <c:pt idx="848">
                  <c:v>8.8063868141442653E-3</c:v>
                </c:pt>
                <c:pt idx="849">
                  <c:v>8.9297999168658562E-3</c:v>
                </c:pt>
                <c:pt idx="850">
                  <c:v>9.0532130195874541E-3</c:v>
                </c:pt>
                <c:pt idx="851">
                  <c:v>9.0581495436963186E-3</c:v>
                </c:pt>
                <c:pt idx="852">
                  <c:v>9.1025782606760919E-3</c:v>
                </c:pt>
                <c:pt idx="853">
                  <c:v>9.1519435017647227E-3</c:v>
                </c:pt>
                <c:pt idx="854">
                  <c:v>9.1667530740913161E-3</c:v>
                </c:pt>
                <c:pt idx="855">
                  <c:v>9.2753566044863206E-3</c:v>
                </c:pt>
                <c:pt idx="856">
                  <c:v>9.2852296527040426E-3</c:v>
                </c:pt>
                <c:pt idx="857">
                  <c:v>9.3247218455749514E-3</c:v>
                </c:pt>
                <c:pt idx="858">
                  <c:v>9.5024367134940446E-3</c:v>
                </c:pt>
                <c:pt idx="859">
                  <c:v>9.7739455394815489E-3</c:v>
                </c:pt>
                <c:pt idx="860">
                  <c:v>9.8973586422031398E-3</c:v>
                </c:pt>
                <c:pt idx="861">
                  <c:v>9.9467238832917776E-3</c:v>
                </c:pt>
                <c:pt idx="862">
                  <c:v>1.0055327413686782E-2</c:v>
                </c:pt>
                <c:pt idx="863">
                  <c:v>1.0129375275319735E-2</c:v>
                </c:pt>
                <c:pt idx="864">
                  <c:v>1.016393094408178E-2</c:v>
                </c:pt>
                <c:pt idx="865">
                  <c:v>1.0178740516408373E-2</c:v>
                </c:pt>
                <c:pt idx="866">
                  <c:v>1.0203423136952688E-2</c:v>
                </c:pt>
                <c:pt idx="867">
                  <c:v>1.0302153619129964E-2</c:v>
                </c:pt>
                <c:pt idx="868">
                  <c:v>1.0336709287892008E-2</c:v>
                </c:pt>
                <c:pt idx="869">
                  <c:v>1.0435439770069284E-2</c:v>
                </c:pt>
                <c:pt idx="870">
                  <c:v>1.0474931962940193E-2</c:v>
                </c:pt>
                <c:pt idx="871">
                  <c:v>1.0499614583484515E-2</c:v>
                </c:pt>
                <c:pt idx="872">
                  <c:v>1.0509487631702237E-2</c:v>
                </c:pt>
                <c:pt idx="873">
                  <c:v>1.0573662445117468E-2</c:v>
                </c:pt>
                <c:pt idx="874">
                  <c:v>1.0623027686206106E-2</c:v>
                </c:pt>
                <c:pt idx="875">
                  <c:v>1.0632900734423835E-2</c:v>
                </c:pt>
                <c:pt idx="876">
                  <c:v>1.0741504264818832E-2</c:v>
                </c:pt>
                <c:pt idx="877">
                  <c:v>1.174361865891816E-2</c:v>
                </c:pt>
                <c:pt idx="878">
                  <c:v>1.2034873581341123E-2</c:v>
                </c:pt>
                <c:pt idx="879">
                  <c:v>1.2064492725994302E-2</c:v>
                </c:pt>
                <c:pt idx="880">
                  <c:v>1.2232334545695667E-2</c:v>
                </c:pt>
                <c:pt idx="881">
                  <c:v>1.2933320969154311E-2</c:v>
                </c:pt>
                <c:pt idx="882">
                  <c:v>1.331096506348238E-2</c:v>
                </c:pt>
                <c:pt idx="883">
                  <c:v>1.3357862042516586E-2</c:v>
                </c:pt>
                <c:pt idx="884">
                  <c:v>1.3357862042516586E-2</c:v>
                </c:pt>
                <c:pt idx="885">
                  <c:v>1.3357862042516586E-2</c:v>
                </c:pt>
                <c:pt idx="886">
                  <c:v>1.3397354235387494E-2</c:v>
                </c:pt>
                <c:pt idx="887">
                  <c:v>1.3402290759496359E-2</c:v>
                </c:pt>
                <c:pt idx="888">
                  <c:v>1.341463206976852E-2</c:v>
                </c:pt>
                <c:pt idx="889">
                  <c:v>1.4394532105377965E-2</c:v>
                </c:pt>
                <c:pt idx="890">
                  <c:v>1.4690723551909785E-2</c:v>
                </c:pt>
                <c:pt idx="891">
                  <c:v>1.4814136654631375E-2</c:v>
                </c:pt>
                <c:pt idx="892">
                  <c:v>1.5011597618985927E-2</c:v>
                </c:pt>
                <c:pt idx="893">
                  <c:v>1.5209058583340471E-2</c:v>
                </c:pt>
                <c:pt idx="894">
                  <c:v>1.5924854579125708E-2</c:v>
                </c:pt>
                <c:pt idx="895">
                  <c:v>1.6403697417685485E-2</c:v>
                </c:pt>
                <c:pt idx="896">
                  <c:v>1.6403697417685485E-2</c:v>
                </c:pt>
                <c:pt idx="897">
                  <c:v>1.6502427899862761E-2</c:v>
                </c:pt>
                <c:pt idx="898">
                  <c:v>1.6576475761495714E-2</c:v>
                </c:pt>
                <c:pt idx="899">
                  <c:v>1.6576475761495714E-2</c:v>
                </c:pt>
                <c:pt idx="900">
                  <c:v>1.6581412285604578E-2</c:v>
                </c:pt>
                <c:pt idx="901">
                  <c:v>1.6625841002584352E-2</c:v>
                </c:pt>
                <c:pt idx="902">
                  <c:v>1.6704825388326169E-2</c:v>
                </c:pt>
                <c:pt idx="903">
                  <c:v>1.739100223945822E-2</c:v>
                </c:pt>
                <c:pt idx="904">
                  <c:v>1.7445304004655722E-2</c:v>
                </c:pt>
                <c:pt idx="905">
                  <c:v>1.8067306042372548E-2</c:v>
                </c:pt>
                <c:pt idx="906">
                  <c:v>1.8215401765638461E-2</c:v>
                </c:pt>
                <c:pt idx="907">
                  <c:v>1.8240084386182777E-2</c:v>
                </c:pt>
                <c:pt idx="908">
                  <c:v>1.8402989681775277E-2</c:v>
                </c:pt>
                <c:pt idx="909">
                  <c:v>1.8758419417613463E-2</c:v>
                </c:pt>
                <c:pt idx="910">
                  <c:v>1.9153341346322558E-2</c:v>
                </c:pt>
                <c:pt idx="911">
                  <c:v>1.9168150918649152E-2</c:v>
                </c:pt>
                <c:pt idx="912">
                  <c:v>1.9661803329535522E-2</c:v>
                </c:pt>
                <c:pt idx="913">
                  <c:v>2.0510885476260073E-2</c:v>
                </c:pt>
                <c:pt idx="914">
                  <c:v>2.2781686566337368E-2</c:v>
                </c:pt>
                <c:pt idx="915">
                  <c:v>2.3926960159593745E-2</c:v>
                </c:pt>
                <c:pt idx="916">
                  <c:v>2.3926960159593745E-2</c:v>
                </c:pt>
                <c:pt idx="917">
                  <c:v>2.4139230696274883E-2</c:v>
                </c:pt>
                <c:pt idx="918">
                  <c:v>2.4287326419540796E-2</c:v>
                </c:pt>
                <c:pt idx="919">
                  <c:v>2.485502669206012E-2</c:v>
                </c:pt>
                <c:pt idx="920">
                  <c:v>2.5136408566265353E-2</c:v>
                </c:pt>
                <c:pt idx="921">
                  <c:v>2.548196525388581E-2</c:v>
                </c:pt>
                <c:pt idx="922">
                  <c:v>2.6434714406896501E-2</c:v>
                </c:pt>
                <c:pt idx="923">
                  <c:v>2.9692820318746538E-2</c:v>
                </c:pt>
                <c:pt idx="924">
                  <c:v>3.0823284339676321E-2</c:v>
                </c:pt>
                <c:pt idx="925">
                  <c:v>3.1117007524153709E-2</c:v>
                </c:pt>
                <c:pt idx="926">
                  <c:v>3.1228079316603145E-2</c:v>
                </c:pt>
                <c:pt idx="927">
                  <c:v>3.12404206268753E-2</c:v>
                </c:pt>
                <c:pt idx="928">
                  <c:v>3.1701985631054058E-2</c:v>
                </c:pt>
                <c:pt idx="929">
                  <c:v>3.2521448633125428E-2</c:v>
                </c:pt>
                <c:pt idx="930">
                  <c:v>3.2565877350105202E-2</c:v>
                </c:pt>
                <c:pt idx="931">
                  <c:v>3.287194184485475E-2</c:v>
                </c:pt>
                <c:pt idx="932">
                  <c:v>3.4069048941254197E-2</c:v>
                </c:pt>
                <c:pt idx="933">
                  <c:v>3.4125818968506125E-2</c:v>
                </c:pt>
                <c:pt idx="934">
                  <c:v>3.4412137366820222E-2</c:v>
                </c:pt>
                <c:pt idx="935">
                  <c:v>3.4436819987364538E-2</c:v>
                </c:pt>
                <c:pt idx="936">
                  <c:v>3.5409315236810686E-2</c:v>
                </c:pt>
                <c:pt idx="937">
                  <c:v>3.5522855291314548E-2</c:v>
                </c:pt>
                <c:pt idx="938">
                  <c:v>3.7072923861497749E-2</c:v>
                </c:pt>
                <c:pt idx="939">
                  <c:v>3.7216083060654798E-2</c:v>
                </c:pt>
                <c:pt idx="940">
                  <c:v>3.875627858262027E-2</c:v>
                </c:pt>
                <c:pt idx="941">
                  <c:v>4.0173061001864151E-2</c:v>
                </c:pt>
                <c:pt idx="942">
                  <c:v>4.0321156725130057E-2</c:v>
                </c:pt>
                <c:pt idx="943">
                  <c:v>4.155528775234598E-2</c:v>
                </c:pt>
                <c:pt idx="944">
                  <c:v>4.1604652993434611E-2</c:v>
                </c:pt>
                <c:pt idx="945">
                  <c:v>4.1811987006006891E-2</c:v>
                </c:pt>
                <c:pt idx="946">
                  <c:v>4.3327499907428048E-2</c:v>
                </c:pt>
                <c:pt idx="947">
                  <c:v>4.4566567458752836E-2</c:v>
                </c:pt>
                <c:pt idx="948">
                  <c:v>4.4739345802563064E-2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13-4326-9DF4-F1F51775049B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</c:numCache>
            </c:numRef>
          </c:xVal>
          <c:yVal>
            <c:numRef>
              <c:f>Active!$V$21:$V$300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13-4326-9DF4-F1F517750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7256"/>
        <c:axId val="1"/>
      </c:scatterChart>
      <c:valAx>
        <c:axId val="749457256"/>
        <c:scaling>
          <c:orientation val="minMax"/>
          <c:max val="20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519392917369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7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33895446880271"/>
          <c:y val="0.92024539877300615"/>
          <c:w val="0.8077571669477234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Dra - O-C Diagr.</a:t>
            </a:r>
          </a:p>
        </c:rich>
      </c:tx>
      <c:layout>
        <c:manualLayout>
          <c:xMode val="edge"/>
          <c:yMode val="edge"/>
          <c:x val="0.3804720874537147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4678942920199375"/>
          <c:w val="0.7979811098963428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4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53-4409-BB99-B1A0041EFC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20">
                    <c:v>0</c:v>
                  </c:pt>
                  <c:pt idx="223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3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3">
                    <c:v>0</c:v>
                  </c:pt>
                  <c:pt idx="277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7">
                    <c:v>0</c:v>
                  </c:pt>
                  <c:pt idx="295">
                    <c:v>0</c:v>
                  </c:pt>
                  <c:pt idx="299">
                    <c:v>0</c:v>
                  </c:pt>
                  <c:pt idx="301">
                    <c:v>0</c:v>
                  </c:pt>
                  <c:pt idx="304">
                    <c:v>0</c:v>
                  </c:pt>
                  <c:pt idx="306">
                    <c:v>2.0000000000000001E-4</c:v>
                  </c:pt>
                  <c:pt idx="307">
                    <c:v>0</c:v>
                  </c:pt>
                  <c:pt idx="308">
                    <c:v>1E-3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31">
                    <c:v>5.0000000000000001E-3</c:v>
                  </c:pt>
                  <c:pt idx="332">
                    <c:v>5.0000000000000001E-3</c:v>
                  </c:pt>
                  <c:pt idx="335">
                    <c:v>0</c:v>
                  </c:pt>
                  <c:pt idx="338">
                    <c:v>6.9999999999999999E-4</c:v>
                  </c:pt>
                  <c:pt idx="339">
                    <c:v>5.0000000000000001E-3</c:v>
                  </c:pt>
                  <c:pt idx="340">
                    <c:v>1.1999999999999999E-3</c:v>
                  </c:pt>
                  <c:pt idx="341">
                    <c:v>5.0000000000000001E-3</c:v>
                  </c:pt>
                  <c:pt idx="343">
                    <c:v>0</c:v>
                  </c:pt>
                  <c:pt idx="345">
                    <c:v>5.0000000000000001E-3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51">
                    <c:v>0</c:v>
                  </c:pt>
                  <c:pt idx="353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9">
                    <c:v>0</c:v>
                  </c:pt>
                  <c:pt idx="360">
                    <c:v>5.0000000000000001E-3</c:v>
                  </c:pt>
                  <c:pt idx="361">
                    <c:v>0</c:v>
                  </c:pt>
                  <c:pt idx="363">
                    <c:v>0</c:v>
                  </c:pt>
                  <c:pt idx="366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6">
                    <c:v>0</c:v>
                  </c:pt>
                  <c:pt idx="388">
                    <c:v>0</c:v>
                  </c:pt>
                  <c:pt idx="394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3">
                    <c:v>0</c:v>
                  </c:pt>
                  <c:pt idx="407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3">
                    <c:v>2E-3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2E-3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55">
                    <c:v>0</c:v>
                  </c:pt>
                  <c:pt idx="470">
                    <c:v>2.0000000000000001E-4</c:v>
                  </c:pt>
                  <c:pt idx="474">
                    <c:v>2E-3</c:v>
                  </c:pt>
                  <c:pt idx="485">
                    <c:v>0</c:v>
                  </c:pt>
                  <c:pt idx="486">
                    <c:v>0</c:v>
                  </c:pt>
                  <c:pt idx="490">
                    <c:v>0</c:v>
                  </c:pt>
                  <c:pt idx="494">
                    <c:v>0</c:v>
                  </c:pt>
                  <c:pt idx="498">
                    <c:v>0</c:v>
                  </c:pt>
                  <c:pt idx="503">
                    <c:v>1E-4</c:v>
                  </c:pt>
                  <c:pt idx="504">
                    <c:v>1E-4</c:v>
                  </c:pt>
                  <c:pt idx="509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9">
                    <c:v>1.1000000000000001E-3</c:v>
                  </c:pt>
                  <c:pt idx="520">
                    <c:v>0</c:v>
                  </c:pt>
                  <c:pt idx="526">
                    <c:v>0</c:v>
                  </c:pt>
                  <c:pt idx="532">
                    <c:v>0</c:v>
                  </c:pt>
                  <c:pt idx="535">
                    <c:v>0</c:v>
                  </c:pt>
                  <c:pt idx="541">
                    <c:v>5.9999999999999995E-4</c:v>
                  </c:pt>
                  <c:pt idx="547">
                    <c:v>0</c:v>
                  </c:pt>
                  <c:pt idx="551">
                    <c:v>0</c:v>
                  </c:pt>
                  <c:pt idx="554">
                    <c:v>0</c:v>
                  </c:pt>
                  <c:pt idx="557">
                    <c:v>0</c:v>
                  </c:pt>
                  <c:pt idx="565">
                    <c:v>0</c:v>
                  </c:pt>
                  <c:pt idx="567">
                    <c:v>6.1000000000000004E-3</c:v>
                  </c:pt>
                  <c:pt idx="568">
                    <c:v>5.9999999999999995E-4</c:v>
                  </c:pt>
                  <c:pt idx="570">
                    <c:v>0</c:v>
                  </c:pt>
                  <c:pt idx="573">
                    <c:v>0</c:v>
                  </c:pt>
                  <c:pt idx="574">
                    <c:v>0</c:v>
                  </c:pt>
                  <c:pt idx="610">
                    <c:v>0</c:v>
                  </c:pt>
                  <c:pt idx="650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8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85">
                    <c:v>0</c:v>
                  </c:pt>
                  <c:pt idx="687">
                    <c:v>0</c:v>
                  </c:pt>
                  <c:pt idx="692">
                    <c:v>0</c:v>
                  </c:pt>
                  <c:pt idx="695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9">
                    <c:v>0</c:v>
                  </c:pt>
                  <c:pt idx="768">
                    <c:v>0</c:v>
                  </c:pt>
                  <c:pt idx="774">
                    <c:v>0</c:v>
                  </c:pt>
                  <c:pt idx="776">
                    <c:v>0</c:v>
                  </c:pt>
                  <c:pt idx="778">
                    <c:v>0</c:v>
                  </c:pt>
                  <c:pt idx="780">
                    <c:v>5.0000000000000001E-3</c:v>
                  </c:pt>
                  <c:pt idx="781">
                    <c:v>0.01</c:v>
                  </c:pt>
                  <c:pt idx="782">
                    <c:v>0</c:v>
                  </c:pt>
                  <c:pt idx="784">
                    <c:v>1E-4</c:v>
                  </c:pt>
                  <c:pt idx="789">
                    <c:v>2.9999999999999997E-4</c:v>
                  </c:pt>
                  <c:pt idx="794">
                    <c:v>3.0000000000000001E-3</c:v>
                  </c:pt>
                  <c:pt idx="799">
                    <c:v>0</c:v>
                  </c:pt>
                  <c:pt idx="801">
                    <c:v>2.9999999999999997E-4</c:v>
                  </c:pt>
                  <c:pt idx="804">
                    <c:v>0</c:v>
                  </c:pt>
                  <c:pt idx="805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5">
                    <c:v>8.0000000000000002E-3</c:v>
                  </c:pt>
                  <c:pt idx="818">
                    <c:v>8.9999999999999993E-3</c:v>
                  </c:pt>
                  <c:pt idx="82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1E-3</c:v>
                  </c:pt>
                  <c:pt idx="882">
                    <c:v>5.0000000000000001E-4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1.5E-3</c:v>
                  </c:pt>
                  <c:pt idx="890">
                    <c:v>0</c:v>
                  </c:pt>
                  <c:pt idx="891">
                    <c:v>6.0000000000000001E-3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1E-4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2.0999999999999999E-3</c:v>
                  </c:pt>
                  <c:pt idx="923">
                    <c:v>1E-4</c:v>
                  </c:pt>
                  <c:pt idx="924">
                    <c:v>0</c:v>
                  </c:pt>
                  <c:pt idx="925">
                    <c:v>8.8999999999999999E-3</c:v>
                  </c:pt>
                  <c:pt idx="926">
                    <c:v>5.3E-3</c:v>
                  </c:pt>
                  <c:pt idx="927">
                    <c:v>4.3E-3</c:v>
                  </c:pt>
                  <c:pt idx="928">
                    <c:v>0</c:v>
                  </c:pt>
                  <c:pt idx="929">
                    <c:v>1.6999999999999999E-3</c:v>
                  </c:pt>
                  <c:pt idx="930">
                    <c:v>2.8E-3</c:v>
                  </c:pt>
                  <c:pt idx="931">
                    <c:v>1E-4</c:v>
                  </c:pt>
                  <c:pt idx="932">
                    <c:v>1.24E-2</c:v>
                  </c:pt>
                  <c:pt idx="933">
                    <c:v>0</c:v>
                  </c:pt>
                  <c:pt idx="934">
                    <c:v>8.0000000000000004E-4</c:v>
                  </c:pt>
                  <c:pt idx="935">
                    <c:v>2.0000000000000001E-4</c:v>
                  </c:pt>
                  <c:pt idx="936">
                    <c:v>1E-4</c:v>
                  </c:pt>
                  <c:pt idx="937">
                    <c:v>5.0000000000000001E-4</c:v>
                  </c:pt>
                  <c:pt idx="938">
                    <c:v>2.0000000000000001E-4</c:v>
                  </c:pt>
                  <c:pt idx="939">
                    <c:v>2.0000000000000001E-4</c:v>
                  </c:pt>
                  <c:pt idx="940">
                    <c:v>2.0000000000000001E-4</c:v>
                  </c:pt>
                  <c:pt idx="941">
                    <c:v>1E-4</c:v>
                  </c:pt>
                  <c:pt idx="942">
                    <c:v>1E-4</c:v>
                  </c:pt>
                  <c:pt idx="943">
                    <c:v>2.2000000000000001E-4</c:v>
                  </c:pt>
                  <c:pt idx="944">
                    <c:v>5.9999999999999995E-4</c:v>
                  </c:pt>
                  <c:pt idx="945">
                    <c:v>6.9999999999999999E-4</c:v>
                  </c:pt>
                  <c:pt idx="946">
                    <c:v>1E-4</c:v>
                  </c:pt>
                  <c:pt idx="947">
                    <c:v>2.9999999999999997E-4</c:v>
                  </c:pt>
                  <c:pt idx="948">
                    <c:v>2.9999999999999997E-4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20">
                    <c:v>0</c:v>
                  </c:pt>
                  <c:pt idx="223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3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3">
                    <c:v>0</c:v>
                  </c:pt>
                  <c:pt idx="277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7">
                    <c:v>0</c:v>
                  </c:pt>
                  <c:pt idx="295">
                    <c:v>0</c:v>
                  </c:pt>
                  <c:pt idx="299">
                    <c:v>0</c:v>
                  </c:pt>
                  <c:pt idx="301">
                    <c:v>0</c:v>
                  </c:pt>
                  <c:pt idx="304">
                    <c:v>0</c:v>
                  </c:pt>
                  <c:pt idx="306">
                    <c:v>2.0000000000000001E-4</c:v>
                  </c:pt>
                  <c:pt idx="307">
                    <c:v>0</c:v>
                  </c:pt>
                  <c:pt idx="308">
                    <c:v>1E-3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31">
                    <c:v>5.0000000000000001E-3</c:v>
                  </c:pt>
                  <c:pt idx="332">
                    <c:v>5.0000000000000001E-3</c:v>
                  </c:pt>
                  <c:pt idx="335">
                    <c:v>0</c:v>
                  </c:pt>
                  <c:pt idx="338">
                    <c:v>6.9999999999999999E-4</c:v>
                  </c:pt>
                  <c:pt idx="339">
                    <c:v>5.0000000000000001E-3</c:v>
                  </c:pt>
                  <c:pt idx="340">
                    <c:v>1.1999999999999999E-3</c:v>
                  </c:pt>
                  <c:pt idx="341">
                    <c:v>5.0000000000000001E-3</c:v>
                  </c:pt>
                  <c:pt idx="343">
                    <c:v>0</c:v>
                  </c:pt>
                  <c:pt idx="345">
                    <c:v>5.0000000000000001E-3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51">
                    <c:v>0</c:v>
                  </c:pt>
                  <c:pt idx="353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9">
                    <c:v>0</c:v>
                  </c:pt>
                  <c:pt idx="360">
                    <c:v>5.0000000000000001E-3</c:v>
                  </c:pt>
                  <c:pt idx="361">
                    <c:v>0</c:v>
                  </c:pt>
                  <c:pt idx="363">
                    <c:v>0</c:v>
                  </c:pt>
                  <c:pt idx="366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6">
                    <c:v>0</c:v>
                  </c:pt>
                  <c:pt idx="388">
                    <c:v>0</c:v>
                  </c:pt>
                  <c:pt idx="394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3">
                    <c:v>0</c:v>
                  </c:pt>
                  <c:pt idx="407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3">
                    <c:v>2E-3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2E-3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55">
                    <c:v>0</c:v>
                  </c:pt>
                  <c:pt idx="470">
                    <c:v>2.0000000000000001E-4</c:v>
                  </c:pt>
                  <c:pt idx="474">
                    <c:v>2E-3</c:v>
                  </c:pt>
                  <c:pt idx="485">
                    <c:v>0</c:v>
                  </c:pt>
                  <c:pt idx="486">
                    <c:v>0</c:v>
                  </c:pt>
                  <c:pt idx="490">
                    <c:v>0</c:v>
                  </c:pt>
                  <c:pt idx="494">
                    <c:v>0</c:v>
                  </c:pt>
                  <c:pt idx="498">
                    <c:v>0</c:v>
                  </c:pt>
                  <c:pt idx="503">
                    <c:v>1E-4</c:v>
                  </c:pt>
                  <c:pt idx="504">
                    <c:v>1E-4</c:v>
                  </c:pt>
                  <c:pt idx="509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9">
                    <c:v>1.1000000000000001E-3</c:v>
                  </c:pt>
                  <c:pt idx="520">
                    <c:v>0</c:v>
                  </c:pt>
                  <c:pt idx="526">
                    <c:v>0</c:v>
                  </c:pt>
                  <c:pt idx="532">
                    <c:v>0</c:v>
                  </c:pt>
                  <c:pt idx="535">
                    <c:v>0</c:v>
                  </c:pt>
                  <c:pt idx="541">
                    <c:v>5.9999999999999995E-4</c:v>
                  </c:pt>
                  <c:pt idx="547">
                    <c:v>0</c:v>
                  </c:pt>
                  <c:pt idx="551">
                    <c:v>0</c:v>
                  </c:pt>
                  <c:pt idx="554">
                    <c:v>0</c:v>
                  </c:pt>
                  <c:pt idx="557">
                    <c:v>0</c:v>
                  </c:pt>
                  <c:pt idx="565">
                    <c:v>0</c:v>
                  </c:pt>
                  <c:pt idx="567">
                    <c:v>6.1000000000000004E-3</c:v>
                  </c:pt>
                  <c:pt idx="568">
                    <c:v>5.9999999999999995E-4</c:v>
                  </c:pt>
                  <c:pt idx="570">
                    <c:v>0</c:v>
                  </c:pt>
                  <c:pt idx="573">
                    <c:v>0</c:v>
                  </c:pt>
                  <c:pt idx="574">
                    <c:v>0</c:v>
                  </c:pt>
                  <c:pt idx="610">
                    <c:v>0</c:v>
                  </c:pt>
                  <c:pt idx="650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8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85">
                    <c:v>0</c:v>
                  </c:pt>
                  <c:pt idx="687">
                    <c:v>0</c:v>
                  </c:pt>
                  <c:pt idx="692">
                    <c:v>0</c:v>
                  </c:pt>
                  <c:pt idx="695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9">
                    <c:v>0</c:v>
                  </c:pt>
                  <c:pt idx="768">
                    <c:v>0</c:v>
                  </c:pt>
                  <c:pt idx="774">
                    <c:v>0</c:v>
                  </c:pt>
                  <c:pt idx="776">
                    <c:v>0</c:v>
                  </c:pt>
                  <c:pt idx="778">
                    <c:v>0</c:v>
                  </c:pt>
                  <c:pt idx="780">
                    <c:v>5.0000000000000001E-3</c:v>
                  </c:pt>
                  <c:pt idx="781">
                    <c:v>0.01</c:v>
                  </c:pt>
                  <c:pt idx="782">
                    <c:v>0</c:v>
                  </c:pt>
                  <c:pt idx="784">
                    <c:v>1E-4</c:v>
                  </c:pt>
                  <c:pt idx="789">
                    <c:v>2.9999999999999997E-4</c:v>
                  </c:pt>
                  <c:pt idx="794">
                    <c:v>3.0000000000000001E-3</c:v>
                  </c:pt>
                  <c:pt idx="799">
                    <c:v>0</c:v>
                  </c:pt>
                  <c:pt idx="801">
                    <c:v>2.9999999999999997E-4</c:v>
                  </c:pt>
                  <c:pt idx="804">
                    <c:v>0</c:v>
                  </c:pt>
                  <c:pt idx="805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5">
                    <c:v>8.0000000000000002E-3</c:v>
                  </c:pt>
                  <c:pt idx="818">
                    <c:v>8.9999999999999993E-3</c:v>
                  </c:pt>
                  <c:pt idx="82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1E-3</c:v>
                  </c:pt>
                  <c:pt idx="882">
                    <c:v>5.0000000000000001E-4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1.5E-3</c:v>
                  </c:pt>
                  <c:pt idx="890">
                    <c:v>0</c:v>
                  </c:pt>
                  <c:pt idx="891">
                    <c:v>6.0000000000000001E-3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1E-4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2.0999999999999999E-3</c:v>
                  </c:pt>
                  <c:pt idx="923">
                    <c:v>1E-4</c:v>
                  </c:pt>
                  <c:pt idx="924">
                    <c:v>0</c:v>
                  </c:pt>
                  <c:pt idx="925">
                    <c:v>8.8999999999999999E-3</c:v>
                  </c:pt>
                  <c:pt idx="926">
                    <c:v>5.3E-3</c:v>
                  </c:pt>
                  <c:pt idx="927">
                    <c:v>4.3E-3</c:v>
                  </c:pt>
                  <c:pt idx="928">
                    <c:v>0</c:v>
                  </c:pt>
                  <c:pt idx="929">
                    <c:v>1.6999999999999999E-3</c:v>
                  </c:pt>
                  <c:pt idx="930">
                    <c:v>2.8E-3</c:v>
                  </c:pt>
                  <c:pt idx="931">
                    <c:v>1E-4</c:v>
                  </c:pt>
                  <c:pt idx="932">
                    <c:v>1.24E-2</c:v>
                  </c:pt>
                  <c:pt idx="933">
                    <c:v>0</c:v>
                  </c:pt>
                  <c:pt idx="934">
                    <c:v>8.0000000000000004E-4</c:v>
                  </c:pt>
                  <c:pt idx="935">
                    <c:v>2.0000000000000001E-4</c:v>
                  </c:pt>
                  <c:pt idx="936">
                    <c:v>1E-4</c:v>
                  </c:pt>
                  <c:pt idx="937">
                    <c:v>5.0000000000000001E-4</c:v>
                  </c:pt>
                  <c:pt idx="938">
                    <c:v>2.0000000000000001E-4</c:v>
                  </c:pt>
                  <c:pt idx="939">
                    <c:v>2.0000000000000001E-4</c:v>
                  </c:pt>
                  <c:pt idx="940">
                    <c:v>2.0000000000000001E-4</c:v>
                  </c:pt>
                  <c:pt idx="941">
                    <c:v>1E-4</c:v>
                  </c:pt>
                  <c:pt idx="942">
                    <c:v>1E-4</c:v>
                  </c:pt>
                  <c:pt idx="943">
                    <c:v>2.2000000000000001E-4</c:v>
                  </c:pt>
                  <c:pt idx="944">
                    <c:v>5.9999999999999995E-4</c:v>
                  </c:pt>
                  <c:pt idx="945">
                    <c:v>6.9999999999999999E-4</c:v>
                  </c:pt>
                  <c:pt idx="946">
                    <c:v>1E-4</c:v>
                  </c:pt>
                  <c:pt idx="947">
                    <c:v>2.9999999999999997E-4</c:v>
                  </c:pt>
                  <c:pt idx="9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8.1139999983861344E-3</c:v>
                </c:pt>
                <c:pt idx="1">
                  <c:v>1.9404000013309997E-3</c:v>
                </c:pt>
                <c:pt idx="2">
                  <c:v>5.6797999968694057E-3</c:v>
                </c:pt>
                <c:pt idx="3">
                  <c:v>-8.0221999996865634E-3</c:v>
                </c:pt>
                <c:pt idx="4">
                  <c:v>-5.1806000010401476E-3</c:v>
                </c:pt>
                <c:pt idx="5">
                  <c:v>5.5981999976211227E-3</c:v>
                </c:pt>
                <c:pt idx="6">
                  <c:v>-4.9648000021988992E-3</c:v>
                </c:pt>
                <c:pt idx="7">
                  <c:v>1.7852199998742435E-2</c:v>
                </c:pt>
                <c:pt idx="8">
                  <c:v>8.8661999980104156E-3</c:v>
                </c:pt>
                <c:pt idx="9">
                  <c:v>-7.9803999979048967E-3</c:v>
                </c:pt>
                <c:pt idx="10">
                  <c:v>-8.849400001054164E-3</c:v>
                </c:pt>
                <c:pt idx="11">
                  <c:v>-1.9557999985408969E-3</c:v>
                </c:pt>
                <c:pt idx="12">
                  <c:v>1.0563399995589862E-2</c:v>
                </c:pt>
                <c:pt idx="13">
                  <c:v>-5.4586000005656388E-3</c:v>
                </c:pt>
                <c:pt idx="14">
                  <c:v>-1.4839800001936965E-2</c:v>
                </c:pt>
                <c:pt idx="15">
                  <c:v>1.3240000043879263E-4</c:v>
                </c:pt>
                <c:pt idx="16">
                  <c:v>-4.1680000140331686E-4</c:v>
                </c:pt>
                <c:pt idx="17">
                  <c:v>1.0287799996149261E-2</c:v>
                </c:pt>
                <c:pt idx="18">
                  <c:v>-9.0979999986302573E-3</c:v>
                </c:pt>
                <c:pt idx="19">
                  <c:v>-4.4431999995140359E-3</c:v>
                </c:pt>
                <c:pt idx="20">
                  <c:v>-1.9363200000952929E-2</c:v>
                </c:pt>
                <c:pt idx="21">
                  <c:v>-8.012000034796074E-4</c:v>
                </c:pt>
                <c:pt idx="22">
                  <c:v>2.9541799995058682E-2</c:v>
                </c:pt>
                <c:pt idx="23">
                  <c:v>4.1038000017579179E-3</c:v>
                </c:pt>
                <c:pt idx="24">
                  <c:v>-5.0757999997586012E-3</c:v>
                </c:pt>
                <c:pt idx="25">
                  <c:v>-1.7445400000724476E-2</c:v>
                </c:pt>
                <c:pt idx="26">
                  <c:v>-3.4011999996437225E-3</c:v>
                </c:pt>
                <c:pt idx="27">
                  <c:v>-7.70360000024084E-3</c:v>
                </c:pt>
                <c:pt idx="28">
                  <c:v>-1.531760000216309E-2</c:v>
                </c:pt>
                <c:pt idx="29">
                  <c:v>-1.3068799999018665E-2</c:v>
                </c:pt>
                <c:pt idx="30">
                  <c:v>-2.1141800003533717E-2</c:v>
                </c:pt>
                <c:pt idx="31">
                  <c:v>-2.194479999889154E-2</c:v>
                </c:pt>
                <c:pt idx="32">
                  <c:v>-1.2924000038765371E-3</c:v>
                </c:pt>
                <c:pt idx="33">
                  <c:v>5.8710000012069941E-3</c:v>
                </c:pt>
                <c:pt idx="34">
                  <c:v>3.247599997848738E-3</c:v>
                </c:pt>
                <c:pt idx="35">
                  <c:v>6.4330000022891909E-3</c:v>
                </c:pt>
                <c:pt idx="36">
                  <c:v>9.6473999947193079E-3</c:v>
                </c:pt>
                <c:pt idx="37">
                  <c:v>6.4283999963663518E-3</c:v>
                </c:pt>
                <c:pt idx="38">
                  <c:v>5.9464000005391426E-3</c:v>
                </c:pt>
                <c:pt idx="39">
                  <c:v>4.2002000045613386E-3</c:v>
                </c:pt>
                <c:pt idx="40">
                  <c:v>7.6219999755267054E-4</c:v>
                </c:pt>
                <c:pt idx="41">
                  <c:v>8.6891999962972477E-3</c:v>
                </c:pt>
                <c:pt idx="42">
                  <c:v>9.6892000001389533E-3</c:v>
                </c:pt>
                <c:pt idx="43">
                  <c:v>-4.5680000766878948E-4</c:v>
                </c:pt>
                <c:pt idx="44">
                  <c:v>1.5431999927386642E-3</c:v>
                </c:pt>
                <c:pt idx="45">
                  <c:v>1.5431999927386642E-3</c:v>
                </c:pt>
                <c:pt idx="46">
                  <c:v>2.5431999965803698E-3</c:v>
                </c:pt>
                <c:pt idx="47">
                  <c:v>-4.2179999582003802E-4</c:v>
                </c:pt>
                <c:pt idx="48">
                  <c:v>-1.0408000016468577E-3</c:v>
                </c:pt>
                <c:pt idx="49">
                  <c:v>3.5212000002502464E-3</c:v>
                </c:pt>
                <c:pt idx="50">
                  <c:v>3.5605999946710654E-3</c:v>
                </c:pt>
                <c:pt idx="51">
                  <c:v>4.560599998512771E-3</c:v>
                </c:pt>
                <c:pt idx="52">
                  <c:v>4.560599998512771E-3</c:v>
                </c:pt>
                <c:pt idx="53">
                  <c:v>-2.9168000037316233E-3</c:v>
                </c:pt>
                <c:pt idx="54">
                  <c:v>8.3200000517535955E-5</c:v>
                </c:pt>
                <c:pt idx="55">
                  <c:v>1.083199997083284E-3</c:v>
                </c:pt>
                <c:pt idx="56">
                  <c:v>2.7912000005017035E-3</c:v>
                </c:pt>
                <c:pt idx="57">
                  <c:v>3.7911999970674515E-3</c:v>
                </c:pt>
                <c:pt idx="58">
                  <c:v>-6.663000000116881E-3</c:v>
                </c:pt>
                <c:pt idx="59">
                  <c:v>-4.6629999997094274E-3</c:v>
                </c:pt>
                <c:pt idx="60">
                  <c:v>-6.8090000058873557E-3</c:v>
                </c:pt>
                <c:pt idx="61">
                  <c:v>-3.8090000016381964E-3</c:v>
                </c:pt>
                <c:pt idx="62">
                  <c:v>-9.9550000013550743E-3</c:v>
                </c:pt>
                <c:pt idx="63">
                  <c:v>-6.9549999971059151E-3</c:v>
                </c:pt>
                <c:pt idx="64">
                  <c:v>-6.9549999971059151E-3</c:v>
                </c:pt>
                <c:pt idx="65">
                  <c:v>-4.9549999966984615E-3</c:v>
                </c:pt>
                <c:pt idx="66">
                  <c:v>-6.5000000176951289E-4</c:v>
                </c:pt>
                <c:pt idx="68">
                  <c:v>-3.2706999998481479E-2</c:v>
                </c:pt>
                <c:pt idx="69">
                  <c:v>-5.9259999979985878E-3</c:v>
                </c:pt>
                <c:pt idx="70">
                  <c:v>-1.5999000002921093E-2</c:v>
                </c:pt>
                <c:pt idx="71">
                  <c:v>-5.9990000008838251E-3</c:v>
                </c:pt>
                <c:pt idx="72">
                  <c:v>1.0009999969042838E-3</c:v>
                </c:pt>
                <c:pt idx="73">
                  <c:v>-5.0719999999273568E-3</c:v>
                </c:pt>
                <c:pt idx="74">
                  <c:v>-5.4531999994651414E-3</c:v>
                </c:pt>
                <c:pt idx="75">
                  <c:v>-2.4532000024919398E-3</c:v>
                </c:pt>
                <c:pt idx="76">
                  <c:v>-1.4531999986502342E-3</c:v>
                </c:pt>
                <c:pt idx="77">
                  <c:v>-7.1620000380789861E-4</c:v>
                </c:pt>
                <c:pt idx="78">
                  <c:v>-7.8919999941717833E-4</c:v>
                </c:pt>
                <c:pt idx="79">
                  <c:v>-4.0857999993022531E-3</c:v>
                </c:pt>
                <c:pt idx="80">
                  <c:v>-7.1587999991606921E-3</c:v>
                </c:pt>
                <c:pt idx="81">
                  <c:v>-1.3949000000138767E-2</c:v>
                </c:pt>
                <c:pt idx="82">
                  <c:v>-1.1949000007007271E-2</c:v>
                </c:pt>
                <c:pt idx="83">
                  <c:v>-9.9490000065998174E-3</c:v>
                </c:pt>
                <c:pt idx="84">
                  <c:v>-7.2409999993396923E-3</c:v>
                </c:pt>
                <c:pt idx="85">
                  <c:v>-6.335999998555053E-3</c:v>
                </c:pt>
                <c:pt idx="86">
                  <c:v>-4.8200000310316682E-4</c:v>
                </c:pt>
                <c:pt idx="87">
                  <c:v>-5.5500000598840415E-4</c:v>
                </c:pt>
                <c:pt idx="89">
                  <c:v>-6.6000000515487045E-5</c:v>
                </c:pt>
                <c:pt idx="90">
                  <c:v>-1.1389999999664724E-3</c:v>
                </c:pt>
                <c:pt idx="91">
                  <c:v>-8.9582000000518747E-3</c:v>
                </c:pt>
                <c:pt idx="92">
                  <c:v>-5.958200003078673E-3</c:v>
                </c:pt>
                <c:pt idx="93">
                  <c:v>-3.1041999973240308E-3</c:v>
                </c:pt>
                <c:pt idx="94">
                  <c:v>-3.1041999973240308E-3</c:v>
                </c:pt>
                <c:pt idx="95">
                  <c:v>-1.0420000035082921E-4</c:v>
                </c:pt>
                <c:pt idx="96">
                  <c:v>6.8958000047132373E-3</c:v>
                </c:pt>
                <c:pt idx="97">
                  <c:v>-5.4691999976057559E-3</c:v>
                </c:pt>
                <c:pt idx="98">
                  <c:v>-5.4691999976057559E-3</c:v>
                </c:pt>
                <c:pt idx="99">
                  <c:v>-1.476120000006631E-2</c:v>
                </c:pt>
                <c:pt idx="100">
                  <c:v>-2.9072000033920631E-3</c:v>
                </c:pt>
                <c:pt idx="101">
                  <c:v>1.0927999974228442E-3</c:v>
                </c:pt>
                <c:pt idx="102">
                  <c:v>9.0197999961674213E-3</c:v>
                </c:pt>
                <c:pt idx="103">
                  <c:v>-2.1999949240125716E-6</c:v>
                </c:pt>
                <c:pt idx="104">
                  <c:v>9.9780000164173543E-4</c:v>
                </c:pt>
                <c:pt idx="105">
                  <c:v>-1.5148200000112411E-2</c:v>
                </c:pt>
                <c:pt idx="106">
                  <c:v>-1.0148200002731755E-2</c:v>
                </c:pt>
                <c:pt idx="107">
                  <c:v>-1.5513199999986682E-2</c:v>
                </c:pt>
                <c:pt idx="108">
                  <c:v>-1.4513200003420934E-2</c:v>
                </c:pt>
                <c:pt idx="109">
                  <c:v>-1.1513199999171775E-2</c:v>
                </c:pt>
                <c:pt idx="110">
                  <c:v>-1.5500399997108616E-2</c:v>
                </c:pt>
                <c:pt idx="111">
                  <c:v>-1.5004000015323982E-3</c:v>
                </c:pt>
                <c:pt idx="112">
                  <c:v>-5.5733999979565851E-3</c:v>
                </c:pt>
                <c:pt idx="113">
                  <c:v>-3.0646400002297014E-2</c:v>
                </c:pt>
                <c:pt idx="114">
                  <c:v>-1.0646400005498435E-2</c:v>
                </c:pt>
                <c:pt idx="115">
                  <c:v>-2.215740000247024E-2</c:v>
                </c:pt>
                <c:pt idx="116">
                  <c:v>-2.2304000012809411E-3</c:v>
                </c:pt>
                <c:pt idx="117">
                  <c:v>-1.5303400003176648E-2</c:v>
                </c:pt>
                <c:pt idx="118">
                  <c:v>-8.5223999994923361E-3</c:v>
                </c:pt>
                <c:pt idx="119">
                  <c:v>-1.5224000017042272E-3</c:v>
                </c:pt>
                <c:pt idx="120">
                  <c:v>-5.954000007477589E-4</c:v>
                </c:pt>
                <c:pt idx="121">
                  <c:v>-7.6174000059836544E-3</c:v>
                </c:pt>
                <c:pt idx="122">
                  <c:v>2.7649999974528328E-3</c:v>
                </c:pt>
                <c:pt idx="123">
                  <c:v>-5.9256000022287481E-3</c:v>
                </c:pt>
                <c:pt idx="124">
                  <c:v>1.0744000028353184E-3</c:v>
                </c:pt>
                <c:pt idx="125">
                  <c:v>-1.5397199997096322E-2</c:v>
                </c:pt>
                <c:pt idx="126">
                  <c:v>-1.4020599999639671E-2</c:v>
                </c:pt>
                <c:pt idx="127">
                  <c:v>-1.4093599995248951E-2</c:v>
                </c:pt>
                <c:pt idx="128">
                  <c:v>-2.1665999956894666E-3</c:v>
                </c:pt>
                <c:pt idx="129">
                  <c:v>-2.3126000014599413E-3</c:v>
                </c:pt>
                <c:pt idx="130">
                  <c:v>4.6840000140946358E-4</c:v>
                </c:pt>
                <c:pt idx="131">
                  <c:v>-1.74939999851631E-3</c:v>
                </c:pt>
                <c:pt idx="132">
                  <c:v>-2.1874000012758188E-3</c:v>
                </c:pt>
                <c:pt idx="133">
                  <c:v>1.2812599998142105E-2</c:v>
                </c:pt>
                <c:pt idx="134">
                  <c:v>-1.0479399999894667E-2</c:v>
                </c:pt>
                <c:pt idx="135">
                  <c:v>1.1555999953998253E-3</c:v>
                </c:pt>
                <c:pt idx="136">
                  <c:v>-3.3218000025954098E-3</c:v>
                </c:pt>
                <c:pt idx="137">
                  <c:v>-3.3947999982046895E-3</c:v>
                </c:pt>
                <c:pt idx="138">
                  <c:v>-1.1467800002719741E-2</c:v>
                </c:pt>
                <c:pt idx="139">
                  <c:v>2.3131999987526797E-3</c:v>
                </c:pt>
                <c:pt idx="140">
                  <c:v>-8.8327999983448535E-3</c:v>
                </c:pt>
                <c:pt idx="141">
                  <c:v>2.1672000002581626E-3</c:v>
                </c:pt>
                <c:pt idx="142">
                  <c:v>4.1672000006656162E-3</c:v>
                </c:pt>
                <c:pt idx="143">
                  <c:v>-9.5234000036725774E-3</c:v>
                </c:pt>
                <c:pt idx="144">
                  <c:v>1.6619999951217324E-3</c:v>
                </c:pt>
                <c:pt idx="145">
                  <c:v>-8.6183999956119806E-3</c:v>
                </c:pt>
                <c:pt idx="146">
                  <c:v>-1.1837400001240894E-2</c:v>
                </c:pt>
                <c:pt idx="147">
                  <c:v>-6.8374000038602389E-3</c:v>
                </c:pt>
                <c:pt idx="148">
                  <c:v>1.1625999977695756E-3</c:v>
                </c:pt>
                <c:pt idx="149">
                  <c:v>-6.724999999278225E-3</c:v>
                </c:pt>
                <c:pt idx="150">
                  <c:v>4.8705999943194911E-3</c:v>
                </c:pt>
                <c:pt idx="151">
                  <c:v>5.8705999981611967E-3</c:v>
                </c:pt>
                <c:pt idx="152">
                  <c:v>7.8705999985686503E-3</c:v>
                </c:pt>
                <c:pt idx="153">
                  <c:v>7.9760000517126173E-4</c:v>
                </c:pt>
                <c:pt idx="154">
                  <c:v>-1.6999998479150236E-5</c:v>
                </c:pt>
                <c:pt idx="155">
                  <c:v>1.1910000001080334E-2</c:v>
                </c:pt>
                <c:pt idx="156">
                  <c:v>-7.4214000051142648E-3</c:v>
                </c:pt>
                <c:pt idx="157">
                  <c:v>1.5786000003572553E-3</c:v>
                </c:pt>
                <c:pt idx="158">
                  <c:v>-3.0506000039167702E-3</c:v>
                </c:pt>
                <c:pt idx="159">
                  <c:v>2.8764000016963109E-3</c:v>
                </c:pt>
                <c:pt idx="160">
                  <c:v>-1.9659999816212803E-4</c:v>
                </c:pt>
                <c:pt idx="161">
                  <c:v>1.5844000008655712E-3</c:v>
                </c:pt>
                <c:pt idx="162">
                  <c:v>-2.7076000042143278E-3</c:v>
                </c:pt>
                <c:pt idx="163">
                  <c:v>-2.9660000000149012E-3</c:v>
                </c:pt>
                <c:pt idx="164">
                  <c:v>-4.1850000052363612E-3</c:v>
                </c:pt>
                <c:pt idx="165">
                  <c:v>6.753599998774007E-3</c:v>
                </c:pt>
                <c:pt idx="166">
                  <c:v>-5.6275999959325418E-3</c:v>
                </c:pt>
                <c:pt idx="167">
                  <c:v>2.5578000058885664E-3</c:v>
                </c:pt>
                <c:pt idx="168">
                  <c:v>-7.7736000021104701E-3</c:v>
                </c:pt>
                <c:pt idx="169">
                  <c:v>-2.9196000032243319E-3</c:v>
                </c:pt>
                <c:pt idx="170">
                  <c:v>-1.0656000013113953E-3</c:v>
                </c:pt>
                <c:pt idx="171">
                  <c:v>4.9343999999109656E-3</c:v>
                </c:pt>
                <c:pt idx="172">
                  <c:v>-8.2116000048699789E-3</c:v>
                </c:pt>
                <c:pt idx="173">
                  <c:v>-3.211600000213366E-3</c:v>
                </c:pt>
                <c:pt idx="174">
                  <c:v>-1.0941599997750018E-2</c:v>
                </c:pt>
                <c:pt idx="175">
                  <c:v>1.2438000048859976E-3</c:v>
                </c:pt>
                <c:pt idx="176">
                  <c:v>-2.9752000045846216E-3</c:v>
                </c:pt>
                <c:pt idx="177">
                  <c:v>5.0641999987419695E-3</c:v>
                </c:pt>
                <c:pt idx="178">
                  <c:v>6.5980000363197178E-4</c:v>
                </c:pt>
                <c:pt idx="179">
                  <c:v>2.5539999478496611E-4</c:v>
                </c:pt>
                <c:pt idx="180">
                  <c:v>-8.8176000062958337E-3</c:v>
                </c:pt>
                <c:pt idx="181">
                  <c:v>-5.9636000005411915E-3</c:v>
                </c:pt>
                <c:pt idx="182">
                  <c:v>2.036400001088623E-3</c:v>
                </c:pt>
                <c:pt idx="183">
                  <c:v>-3.0365999991772696E-3</c:v>
                </c:pt>
                <c:pt idx="184">
                  <c:v>-2.109600005496759E-3</c:v>
                </c:pt>
                <c:pt idx="185">
                  <c:v>-2.1431999994092621E-3</c:v>
                </c:pt>
                <c:pt idx="186">
                  <c:v>1.5254000027198344E-3</c:v>
                </c:pt>
                <c:pt idx="187">
                  <c:v>-4.2718000040622428E-3</c:v>
                </c:pt>
                <c:pt idx="188">
                  <c:v>-3.7827999985893257E-3</c:v>
                </c:pt>
                <c:pt idx="189">
                  <c:v>-1.8558000010671094E-3</c:v>
                </c:pt>
                <c:pt idx="191">
                  <c:v>7.7919999603182077E-4</c:v>
                </c:pt>
                <c:pt idx="192">
                  <c:v>3.77920000028098E-3</c:v>
                </c:pt>
                <c:pt idx="193">
                  <c:v>-1.9439800002146512E-2</c:v>
                </c:pt>
                <c:pt idx="194">
                  <c:v>2.5602000023354776E-3</c:v>
                </c:pt>
                <c:pt idx="195">
                  <c:v>5.5601999993086793E-3</c:v>
                </c:pt>
                <c:pt idx="196">
                  <c:v>-2.5858000008156523E-3</c:v>
                </c:pt>
                <c:pt idx="197">
                  <c:v>-5.8580000040819868E-4</c:v>
                </c:pt>
                <c:pt idx="198">
                  <c:v>-1.8047999983537011E-3</c:v>
                </c:pt>
                <c:pt idx="201">
                  <c:v>-2.0388799995998852E-2</c:v>
                </c:pt>
                <c:pt idx="202">
                  <c:v>-8.3888000008300878E-3</c:v>
                </c:pt>
                <c:pt idx="203">
                  <c:v>-7.3887999969883822E-3</c:v>
                </c:pt>
                <c:pt idx="204">
                  <c:v>8.6111999989952892E-3</c:v>
                </c:pt>
                <c:pt idx="205">
                  <c:v>2.5382000021636486E-3</c:v>
                </c:pt>
                <c:pt idx="207">
                  <c:v>-4.2240000038873404E-4</c:v>
                </c:pt>
                <c:pt idx="208">
                  <c:v>-6.2370000014198013E-3</c:v>
                </c:pt>
                <c:pt idx="209">
                  <c:v>-4.6807999970042147E-3</c:v>
                </c:pt>
                <c:pt idx="210">
                  <c:v>1.5046000044094399E-3</c:v>
                </c:pt>
                <c:pt idx="211">
                  <c:v>1.5046000044094399E-3</c:v>
                </c:pt>
                <c:pt idx="212">
                  <c:v>-4.5600000157719478E-4</c:v>
                </c:pt>
                <c:pt idx="213">
                  <c:v>9.5419999706791714E-4</c:v>
                </c:pt>
                <c:pt idx="214">
                  <c:v>4.2415999996592291E-3</c:v>
                </c:pt>
                <c:pt idx="215">
                  <c:v>7.466399998520501E-3</c:v>
                </c:pt>
                <c:pt idx="216">
                  <c:v>5.2259999938542023E-4</c:v>
                </c:pt>
                <c:pt idx="217">
                  <c:v>2.5080000050365925E-3</c:v>
                </c:pt>
                <c:pt idx="218">
                  <c:v>4.1743999972823076E-3</c:v>
                </c:pt>
                <c:pt idx="219">
                  <c:v>-1.1230000003706664E-2</c:v>
                </c:pt>
                <c:pt idx="220">
                  <c:v>1.9939999983762391E-3</c:v>
                </c:pt>
                <c:pt idx="221">
                  <c:v>-5.9206000005360693E-3</c:v>
                </c:pt>
                <c:pt idx="222">
                  <c:v>8.4799999604001641E-4</c:v>
                </c:pt>
                <c:pt idx="223">
                  <c:v>1.2480000004870817E-3</c:v>
                </c:pt>
                <c:pt idx="224">
                  <c:v>-4.0666000058990903E-3</c:v>
                </c:pt>
                <c:pt idx="225">
                  <c:v>7.8603999936603941E-3</c:v>
                </c:pt>
                <c:pt idx="226">
                  <c:v>2.5683999992907047E-3</c:v>
                </c:pt>
                <c:pt idx="227">
                  <c:v>4.5683999996981584E-3</c:v>
                </c:pt>
                <c:pt idx="228">
                  <c:v>3.1640000015613623E-3</c:v>
                </c:pt>
                <c:pt idx="229">
                  <c:v>-6.9820000062463805E-3</c:v>
                </c:pt>
                <c:pt idx="230">
                  <c:v>-1.8055000000458676E-2</c:v>
                </c:pt>
                <c:pt idx="231">
                  <c:v>-1.3201000001572538E-2</c:v>
                </c:pt>
                <c:pt idx="232">
                  <c:v>-1.220100000500679E-2</c:v>
                </c:pt>
                <c:pt idx="233">
                  <c:v>1.0653000004822388E-2</c:v>
                </c:pt>
                <c:pt idx="234">
                  <c:v>1.4199999714037403E-4</c:v>
                </c:pt>
                <c:pt idx="235">
                  <c:v>-5.89159999799449E-3</c:v>
                </c:pt>
                <c:pt idx="236">
                  <c:v>-6.7062000016449019E-3</c:v>
                </c:pt>
                <c:pt idx="237">
                  <c:v>1.4319999900180846E-4</c:v>
                </c:pt>
                <c:pt idx="238">
                  <c:v>-4.2612000033841468E-3</c:v>
                </c:pt>
                <c:pt idx="239">
                  <c:v>-7.580000237794593E-5</c:v>
                </c:pt>
                <c:pt idx="240">
                  <c:v>4.665799999202136E-3</c:v>
                </c:pt>
                <c:pt idx="241">
                  <c:v>-5.531999995582737E-4</c:v>
                </c:pt>
                <c:pt idx="242">
                  <c:v>-2.699200005736202E-3</c:v>
                </c:pt>
                <c:pt idx="243">
                  <c:v>1.1548000038601458E-3</c:v>
                </c:pt>
                <c:pt idx="245">
                  <c:v>-1.1737000022549182E-3</c:v>
                </c:pt>
                <c:pt idx="246">
                  <c:v>-1.6482000064570457E-3</c:v>
                </c:pt>
                <c:pt idx="247">
                  <c:v>4.3020000011892989E-3</c:v>
                </c:pt>
                <c:pt idx="248">
                  <c:v>-4.1417999964323826E-3</c:v>
                </c:pt>
                <c:pt idx="249">
                  <c:v>-5.2148000031593256E-3</c:v>
                </c:pt>
                <c:pt idx="250">
                  <c:v>-1.2148000023444183E-3</c:v>
                </c:pt>
                <c:pt idx="251">
                  <c:v>-1.3608000008389354E-3</c:v>
                </c:pt>
                <c:pt idx="252">
                  <c:v>7.6391999973566271E-3</c:v>
                </c:pt>
                <c:pt idx="253">
                  <c:v>7.4931999988621101E-3</c:v>
                </c:pt>
                <c:pt idx="254">
                  <c:v>4.2019999818876386E-4</c:v>
                </c:pt>
                <c:pt idx="255">
                  <c:v>-5.0100000225938857E-4</c:v>
                </c:pt>
                <c:pt idx="256">
                  <c:v>1.5240599997923709E-2</c:v>
                </c:pt>
                <c:pt idx="257">
                  <c:v>-2.5740000055520795E-3</c:v>
                </c:pt>
                <c:pt idx="258">
                  <c:v>1.4167599998472724E-2</c:v>
                </c:pt>
                <c:pt idx="259">
                  <c:v>1.352999999653548E-3</c:v>
                </c:pt>
                <c:pt idx="260">
                  <c:v>-6.7199999975855462E-3</c:v>
                </c:pt>
                <c:pt idx="262">
                  <c:v>1.0948600000119768E-2</c:v>
                </c:pt>
                <c:pt idx="263">
                  <c:v>1.3134000000718515E-2</c:v>
                </c:pt>
                <c:pt idx="264">
                  <c:v>1.7296000005444512E-3</c:v>
                </c:pt>
                <c:pt idx="265">
                  <c:v>6.2915999951655976E-3</c:v>
                </c:pt>
                <c:pt idx="266">
                  <c:v>2.2185999987414107E-3</c:v>
                </c:pt>
                <c:pt idx="267">
                  <c:v>1.9995999973616563E-3</c:v>
                </c:pt>
                <c:pt idx="268">
                  <c:v>2.6682000025175512E-3</c:v>
                </c:pt>
                <c:pt idx="269">
                  <c:v>1.9068000001425389E-2</c:v>
                </c:pt>
                <c:pt idx="270">
                  <c:v>6.848999997600913E-3</c:v>
                </c:pt>
                <c:pt idx="271">
                  <c:v>-1.0370000003604218E-2</c:v>
                </c:pt>
                <c:pt idx="272">
                  <c:v>-6.4430000056745484E-3</c:v>
                </c:pt>
                <c:pt idx="273">
                  <c:v>-7.5159999978495762E-3</c:v>
                </c:pt>
                <c:pt idx="275">
                  <c:v>-7.0269999996526167E-3</c:v>
                </c:pt>
                <c:pt idx="276">
                  <c:v>9.6809999959077686E-3</c:v>
                </c:pt>
                <c:pt idx="277">
                  <c:v>-8.0212000029860064E-3</c:v>
                </c:pt>
                <c:pt idx="279">
                  <c:v>-1.4986000023782253E-3</c:v>
                </c:pt>
                <c:pt idx="280">
                  <c:v>-1.2571599996590521E-2</c:v>
                </c:pt>
                <c:pt idx="281">
                  <c:v>-9.1949999987264164E-3</c:v>
                </c:pt>
                <c:pt idx="282">
                  <c:v>-1.9500000053085387E-4</c:v>
                </c:pt>
                <c:pt idx="283">
                  <c:v>8.8049999976647086E-3</c:v>
                </c:pt>
                <c:pt idx="284">
                  <c:v>2.0731999997224193E-2</c:v>
                </c:pt>
                <c:pt idx="285">
                  <c:v>5.6589999949210323E-3</c:v>
                </c:pt>
                <c:pt idx="286">
                  <c:v>-1.706000002741348E-3</c:v>
                </c:pt>
                <c:pt idx="287">
                  <c:v>-3.8520000016433187E-3</c:v>
                </c:pt>
                <c:pt idx="288">
                  <c:v>-2.8519999978016131E-3</c:v>
                </c:pt>
                <c:pt idx="289">
                  <c:v>-7.998000000952743E-3</c:v>
                </c:pt>
                <c:pt idx="290">
                  <c:v>7.8299999586306512E-4</c:v>
                </c:pt>
                <c:pt idx="291">
                  <c:v>-2.2900000039953738E-3</c:v>
                </c:pt>
                <c:pt idx="292">
                  <c:v>-1.006519999646116E-2</c:v>
                </c:pt>
                <c:pt idx="294">
                  <c:v>-2.3061999963829294E-3</c:v>
                </c:pt>
                <c:pt idx="295">
                  <c:v>-1.8172000054619275E-3</c:v>
                </c:pt>
                <c:pt idx="297">
                  <c:v>-3.8901999942027032E-3</c:v>
                </c:pt>
                <c:pt idx="299">
                  <c:v>8.9079999452224001E-4</c:v>
                </c:pt>
                <c:pt idx="300">
                  <c:v>-8.2551999948918819E-3</c:v>
                </c:pt>
                <c:pt idx="303">
                  <c:v>-9.3282000016188249E-3</c:v>
                </c:pt>
                <c:pt idx="304">
                  <c:v>1.6717999969841912E-3</c:v>
                </c:pt>
                <c:pt idx="307">
                  <c:v>-1.1288800000329502E-2</c:v>
                </c:pt>
                <c:pt idx="309">
                  <c:v>2.3068000009516254E-3</c:v>
                </c:pt>
                <c:pt idx="310">
                  <c:v>-3.5078000000794418E-3</c:v>
                </c:pt>
                <c:pt idx="311">
                  <c:v>-1.5766200005600695E-2</c:v>
                </c:pt>
                <c:pt idx="312">
                  <c:v>2.2337999980663881E-3</c:v>
                </c:pt>
                <c:pt idx="315">
                  <c:v>-8.1312000038451515E-3</c:v>
                </c:pt>
                <c:pt idx="317">
                  <c:v>-5.3502000009757467E-3</c:v>
                </c:pt>
                <c:pt idx="318">
                  <c:v>4.3577999967965297E-3</c:v>
                </c:pt>
                <c:pt idx="319">
                  <c:v>-2.3715200004517101E-2</c:v>
                </c:pt>
                <c:pt idx="320">
                  <c:v>-1.6715199999453034E-2</c:v>
                </c:pt>
                <c:pt idx="321">
                  <c:v>2.8861999962828122E-3</c:v>
                </c:pt>
                <c:pt idx="322">
                  <c:v>-1.4000033843331039E-6</c:v>
                </c:pt>
                <c:pt idx="323">
                  <c:v>2.5548000048729591E-3</c:v>
                </c:pt>
                <c:pt idx="324">
                  <c:v>-9.7708000030252151E-3</c:v>
                </c:pt>
                <c:pt idx="325">
                  <c:v>2.7181999976164661E-3</c:v>
                </c:pt>
                <c:pt idx="326">
                  <c:v>-4.5008000015513971E-3</c:v>
                </c:pt>
                <c:pt idx="327">
                  <c:v>1.426200004061684E-3</c:v>
                </c:pt>
                <c:pt idx="329">
                  <c:v>-7.1914000000106171E-3</c:v>
                </c:pt>
                <c:pt idx="330">
                  <c:v>-6.1914000034448691E-3</c:v>
                </c:pt>
                <c:pt idx="331">
                  <c:v>-1.3078999996650964E-2</c:v>
                </c:pt>
                <c:pt idx="332">
                  <c:v>-1.5200000052573159E-4</c:v>
                </c:pt>
                <c:pt idx="333">
                  <c:v>-1.1410400002205279E-2</c:v>
                </c:pt>
                <c:pt idx="334">
                  <c:v>-9.4834000046830624E-3</c:v>
                </c:pt>
                <c:pt idx="335">
                  <c:v>7.5165999951423146E-3</c:v>
                </c:pt>
                <c:pt idx="337">
                  <c:v>-3.5564000063459389E-3</c:v>
                </c:pt>
                <c:pt idx="339">
                  <c:v>-5.5169999977806583E-3</c:v>
                </c:pt>
                <c:pt idx="341">
                  <c:v>1.4099999971222132E-3</c:v>
                </c:pt>
                <c:pt idx="345">
                  <c:v>5.1180000009480864E-3</c:v>
                </c:pt>
                <c:pt idx="346">
                  <c:v>1.1640600001555867E-2</c:v>
                </c:pt>
                <c:pt idx="347">
                  <c:v>1.2640599998121615E-2</c:v>
                </c:pt>
                <c:pt idx="348">
                  <c:v>4.7530000010738149E-3</c:v>
                </c:pt>
                <c:pt idx="349">
                  <c:v>1.9494599997415207E-2</c:v>
                </c:pt>
                <c:pt idx="350">
                  <c:v>-2.8703999996650964E-3</c:v>
                </c:pt>
                <c:pt idx="351">
                  <c:v>2.1296000049915165E-3</c:v>
                </c:pt>
                <c:pt idx="352">
                  <c:v>-1.0527399994316511E-2</c:v>
                </c:pt>
                <c:pt idx="353">
                  <c:v>-2.6003999955719337E-3</c:v>
                </c:pt>
                <c:pt idx="354">
                  <c:v>6.0010000015608966E-3</c:v>
                </c:pt>
                <c:pt idx="356">
                  <c:v>1.4787799998885021E-2</c:v>
                </c:pt>
                <c:pt idx="357">
                  <c:v>-8.5772000020369887E-3</c:v>
                </c:pt>
                <c:pt idx="358">
                  <c:v>-1.286919999984093E-2</c:v>
                </c:pt>
                <c:pt idx="359">
                  <c:v>-1.0869199999433476E-2</c:v>
                </c:pt>
                <c:pt idx="360">
                  <c:v>-1.0869199992157519E-2</c:v>
                </c:pt>
                <c:pt idx="361">
                  <c:v>-8.161199999449309E-3</c:v>
                </c:pt>
                <c:pt idx="362">
                  <c:v>4.5804000037605874E-3</c:v>
                </c:pt>
                <c:pt idx="363">
                  <c:v>-5.492600001161918E-3</c:v>
                </c:pt>
                <c:pt idx="364">
                  <c:v>-7.6386000000638887E-3</c:v>
                </c:pt>
                <c:pt idx="365">
                  <c:v>-7.7115999956731685E-3</c:v>
                </c:pt>
                <c:pt idx="366">
                  <c:v>-5.7115999952657148E-3</c:v>
                </c:pt>
                <c:pt idx="367">
                  <c:v>-1.9784600001003128E-2</c:v>
                </c:pt>
                <c:pt idx="368">
                  <c:v>-3.7845999977434985E-3</c:v>
                </c:pt>
                <c:pt idx="369">
                  <c:v>2.2215400000277441E-2</c:v>
                </c:pt>
                <c:pt idx="370">
                  <c:v>9.9640000553335994E-4</c:v>
                </c:pt>
                <c:pt idx="371">
                  <c:v>4.0357999969273806E-3</c:v>
                </c:pt>
                <c:pt idx="372">
                  <c:v>-4.0799999987939373E-4</c:v>
                </c:pt>
                <c:pt idx="373">
                  <c:v>-7.2226000047521666E-3</c:v>
                </c:pt>
                <c:pt idx="374">
                  <c:v>4.5189999946160242E-3</c:v>
                </c:pt>
                <c:pt idx="375">
                  <c:v>-6.2955999965197407E-3</c:v>
                </c:pt>
                <c:pt idx="376">
                  <c:v>6.8167999997967854E-3</c:v>
                </c:pt>
                <c:pt idx="377">
                  <c:v>-6.4416000022902153E-3</c:v>
                </c:pt>
                <c:pt idx="378">
                  <c:v>4.6708000008948147E-3</c:v>
                </c:pt>
                <c:pt idx="379">
                  <c:v>1.2104200002795551E-2</c:v>
                </c:pt>
                <c:pt idx="380">
                  <c:v>-5.5980000033741817E-3</c:v>
                </c:pt>
                <c:pt idx="381">
                  <c:v>-1.5586000008624978E-3</c:v>
                </c:pt>
                <c:pt idx="382">
                  <c:v>-5.5191999999806285E-3</c:v>
                </c:pt>
                <c:pt idx="383">
                  <c:v>-5.1920000259997323E-4</c:v>
                </c:pt>
                <c:pt idx="384">
                  <c:v>-1.359220000449568E-2</c:v>
                </c:pt>
                <c:pt idx="386">
                  <c:v>1.2407800000801217E-2</c:v>
                </c:pt>
                <c:pt idx="387">
                  <c:v>-4.0680000529391691E-4</c:v>
                </c:pt>
                <c:pt idx="388">
                  <c:v>2.1493999956874177E-3</c:v>
                </c:pt>
                <c:pt idx="389">
                  <c:v>-6.6651999950408936E-3</c:v>
                </c:pt>
                <c:pt idx="390">
                  <c:v>0</c:v>
                </c:pt>
                <c:pt idx="391">
                  <c:v>-1.3884200001484714E-2</c:v>
                </c:pt>
                <c:pt idx="392">
                  <c:v>-2.103019999776734E-2</c:v>
                </c:pt>
                <c:pt idx="393">
                  <c:v>-2.0243999970261939E-3</c:v>
                </c:pt>
                <c:pt idx="395">
                  <c:v>-1.0974000033456832E-3</c:v>
                </c:pt>
                <c:pt idx="396">
                  <c:v>6.829599995398894E-3</c:v>
                </c:pt>
                <c:pt idx="397">
                  <c:v>-5.5748000013409182E-3</c:v>
                </c:pt>
                <c:pt idx="398">
                  <c:v>4.2519999988144264E-4</c:v>
                </c:pt>
                <c:pt idx="399">
                  <c:v>1.3522000008379109E-3</c:v>
                </c:pt>
                <c:pt idx="400">
                  <c:v>-6.4624000006006099E-3</c:v>
                </c:pt>
                <c:pt idx="401">
                  <c:v>2.5375999975949526E-3</c:v>
                </c:pt>
                <c:pt idx="402">
                  <c:v>8.5375999988173135E-3</c:v>
                </c:pt>
                <c:pt idx="403">
                  <c:v>-1.1720800001057796E-2</c:v>
                </c:pt>
                <c:pt idx="404">
                  <c:v>-7.2080000245478004E-4</c:v>
                </c:pt>
                <c:pt idx="405">
                  <c:v>1.2791999979526736E-3</c:v>
                </c:pt>
                <c:pt idx="406">
                  <c:v>-1.5353999988292344E-3</c:v>
                </c:pt>
                <c:pt idx="408">
                  <c:v>4.6460000157821923E-4</c:v>
                </c:pt>
                <c:pt idx="409">
                  <c:v>1.4646000054199249E-3</c:v>
                </c:pt>
                <c:pt idx="410">
                  <c:v>-3.7937999950372614E-3</c:v>
                </c:pt>
                <c:pt idx="411">
                  <c:v>7.9871999987517484E-3</c:v>
                </c:pt>
                <c:pt idx="412">
                  <c:v>-2.9003999952692538E-3</c:v>
                </c:pt>
                <c:pt idx="414">
                  <c:v>4.7345999992103316E-3</c:v>
                </c:pt>
                <c:pt idx="415">
                  <c:v>-2.0596800000930671E-2</c:v>
                </c:pt>
                <c:pt idx="416">
                  <c:v>-9.6129999947152101E-3</c:v>
                </c:pt>
                <c:pt idx="417">
                  <c:v>-1.2090399999578949E-2</c:v>
                </c:pt>
                <c:pt idx="418">
                  <c:v>-9.0903999953297898E-3</c:v>
                </c:pt>
                <c:pt idx="420">
                  <c:v>1.0583999996015336E-2</c:v>
                </c:pt>
                <c:pt idx="421">
                  <c:v>-6.7440000566421077E-4</c:v>
                </c:pt>
                <c:pt idx="422">
                  <c:v>4.3255999989924021E-3</c:v>
                </c:pt>
                <c:pt idx="423">
                  <c:v>-1.7810000063036568E-3</c:v>
                </c:pt>
                <c:pt idx="424">
                  <c:v>-1.0185400002228562E-2</c:v>
                </c:pt>
                <c:pt idx="425">
                  <c:v>-2.9999999969732016E-3</c:v>
                </c:pt>
                <c:pt idx="426">
                  <c:v>-2.0000000004074536E-3</c:v>
                </c:pt>
                <c:pt idx="429">
                  <c:v>0</c:v>
                </c:pt>
                <c:pt idx="430">
                  <c:v>0</c:v>
                </c:pt>
                <c:pt idx="431">
                  <c:v>-4.9605999956838787E-3</c:v>
                </c:pt>
                <c:pt idx="432">
                  <c:v>-4.0439999429509044E-4</c:v>
                </c:pt>
                <c:pt idx="433">
                  <c:v>1.5955999988364056E-3</c:v>
                </c:pt>
                <c:pt idx="434">
                  <c:v>1.5226000032271259E-3</c:v>
                </c:pt>
                <c:pt idx="435">
                  <c:v>3.5226000036345795E-3</c:v>
                </c:pt>
                <c:pt idx="436">
                  <c:v>-4.6234000037657097E-3</c:v>
                </c:pt>
                <c:pt idx="437">
                  <c:v>1.5759999951114878E-4</c:v>
                </c:pt>
                <c:pt idx="438">
                  <c:v>2.1575999999186024E-3</c:v>
                </c:pt>
                <c:pt idx="439">
                  <c:v>-1.4802999998209998E-2</c:v>
                </c:pt>
                <c:pt idx="440">
                  <c:v>-3.8759999952162616E-3</c:v>
                </c:pt>
                <c:pt idx="441">
                  <c:v>-1.3949000000138767E-2</c:v>
                </c:pt>
                <c:pt idx="442">
                  <c:v>-4.9490000019432046E-3</c:v>
                </c:pt>
                <c:pt idx="443">
                  <c:v>2.0510000031208619E-3</c:v>
                </c:pt>
                <c:pt idx="444">
                  <c:v>4.050999996252358E-3</c:v>
                </c:pt>
                <c:pt idx="445">
                  <c:v>5.0510000000940636E-3</c:v>
                </c:pt>
                <c:pt idx="446">
                  <c:v>-7.2438999995938502E-3</c:v>
                </c:pt>
                <c:pt idx="448">
                  <c:v>-1.2426399996911641E-2</c:v>
                </c:pt>
                <c:pt idx="449">
                  <c:v>5.7360000209882855E-4</c:v>
                </c:pt>
                <c:pt idx="450">
                  <c:v>6.5736000033211894E-3</c:v>
                </c:pt>
                <c:pt idx="451">
                  <c:v>9.5736000002943911E-3</c:v>
                </c:pt>
                <c:pt idx="452">
                  <c:v>-1.3499400003638584E-2</c:v>
                </c:pt>
                <c:pt idx="453">
                  <c:v>5.0059999921359122E-4</c:v>
                </c:pt>
                <c:pt idx="454">
                  <c:v>1.5005999957793392E-3</c:v>
                </c:pt>
                <c:pt idx="455">
                  <c:v>-2.3140000048442744E-3</c:v>
                </c:pt>
                <c:pt idx="456">
                  <c:v>5.4276000009849668E-3</c:v>
                </c:pt>
                <c:pt idx="457">
                  <c:v>-6.4539999584667385E-4</c:v>
                </c:pt>
                <c:pt idx="458">
                  <c:v>1.8281600001500919E-2</c:v>
                </c:pt>
                <c:pt idx="459">
                  <c:v>-6.8643999984487891E-3</c:v>
                </c:pt>
                <c:pt idx="460">
                  <c:v>1.0062599998491351E-2</c:v>
                </c:pt>
                <c:pt idx="461">
                  <c:v>-1.1566599998332094E-2</c:v>
                </c:pt>
                <c:pt idx="462">
                  <c:v>-8.3400002040434629E-5</c:v>
                </c:pt>
                <c:pt idx="463">
                  <c:v>2.8435999993234873E-3</c:v>
                </c:pt>
                <c:pt idx="464">
                  <c:v>-6.2294000017573126E-3</c:v>
                </c:pt>
                <c:pt idx="465">
                  <c:v>3.7706000002799556E-3</c:v>
                </c:pt>
                <c:pt idx="466">
                  <c:v>1.4785999956075102E-3</c:v>
                </c:pt>
                <c:pt idx="467">
                  <c:v>1.1478599997644778E-2</c:v>
                </c:pt>
                <c:pt idx="468">
                  <c:v>3.2596000019111671E-3</c:v>
                </c:pt>
                <c:pt idx="469">
                  <c:v>2.7323999966029078E-3</c:v>
                </c:pt>
                <c:pt idx="471">
                  <c:v>4.6594000014010817E-3</c:v>
                </c:pt>
                <c:pt idx="472">
                  <c:v>1.3674000001628883E-3</c:v>
                </c:pt>
                <c:pt idx="473">
                  <c:v>-7.4472000051173382E-3</c:v>
                </c:pt>
                <c:pt idx="474">
                  <c:v>-6.5931999997701496E-3</c:v>
                </c:pt>
                <c:pt idx="475">
                  <c:v>1.1483999987831339E-3</c:v>
                </c:pt>
                <c:pt idx="476">
                  <c:v>-9.2459999723359942E-4</c:v>
                </c:pt>
                <c:pt idx="477">
                  <c:v>-1.9976000039605424E-3</c:v>
                </c:pt>
                <c:pt idx="478">
                  <c:v>2.3999964469112456E-6</c:v>
                </c:pt>
                <c:pt idx="479">
                  <c:v>4.0023999972618185E-3</c:v>
                </c:pt>
                <c:pt idx="480">
                  <c:v>5.0024000011035241E-3</c:v>
                </c:pt>
                <c:pt idx="481">
                  <c:v>6.0023999976692721E-3</c:v>
                </c:pt>
                <c:pt idx="482">
                  <c:v>-1.1885199994139839E-2</c:v>
                </c:pt>
                <c:pt idx="483">
                  <c:v>3.8563999987673014E-3</c:v>
                </c:pt>
                <c:pt idx="484">
                  <c:v>-3.2896000047912821E-3</c:v>
                </c:pt>
                <c:pt idx="485">
                  <c:v>1.7103999998653308E-3</c:v>
                </c:pt>
                <c:pt idx="486">
                  <c:v>-5.1042000050074421E-3</c:v>
                </c:pt>
                <c:pt idx="487">
                  <c:v>-5.4355999964172952E-3</c:v>
                </c:pt>
                <c:pt idx="488">
                  <c:v>-1.4355999956023879E-3</c:v>
                </c:pt>
                <c:pt idx="489">
                  <c:v>-2.6546000008238479E-3</c:v>
                </c:pt>
                <c:pt idx="490">
                  <c:v>8.3453999977791682E-3</c:v>
                </c:pt>
                <c:pt idx="491">
                  <c:v>-6.8736000030185096E-3</c:v>
                </c:pt>
                <c:pt idx="492">
                  <c:v>-2.8736000022036023E-3</c:v>
                </c:pt>
                <c:pt idx="493">
                  <c:v>-5.9466000020620413E-3</c:v>
                </c:pt>
                <c:pt idx="495">
                  <c:v>4.9803999936557375E-3</c:v>
                </c:pt>
                <c:pt idx="496">
                  <c:v>3.6154000044916756E-3</c:v>
                </c:pt>
                <c:pt idx="497">
                  <c:v>1.3292000003275461E-3</c:v>
                </c:pt>
                <c:pt idx="499">
                  <c:v>6.1217999973450787E-3</c:v>
                </c:pt>
                <c:pt idx="500">
                  <c:v>-4.5804000037605874E-3</c:v>
                </c:pt>
                <c:pt idx="501">
                  <c:v>2.9757999946014024E-3</c:v>
                </c:pt>
                <c:pt idx="502">
                  <c:v>1.075680000212742E-2</c:v>
                </c:pt>
                <c:pt idx="505">
                  <c:v>4.4312000027275644E-3</c:v>
                </c:pt>
                <c:pt idx="506">
                  <c:v>-2.1933800002443604E-2</c:v>
                </c:pt>
                <c:pt idx="507">
                  <c:v>8.9201999944634736E-3</c:v>
                </c:pt>
                <c:pt idx="508">
                  <c:v>-1.3718000045628287E-3</c:v>
                </c:pt>
                <c:pt idx="509">
                  <c:v>-1.0517800001252908E-2</c:v>
                </c:pt>
                <c:pt idx="510">
                  <c:v>-2.5908000025083311E-3</c:v>
                </c:pt>
                <c:pt idx="511">
                  <c:v>1.633620000211522E-2</c:v>
                </c:pt>
                <c:pt idx="512">
                  <c:v>3.2632000002195127E-3</c:v>
                </c:pt>
                <c:pt idx="513">
                  <c:v>-8.0979999620467424E-4</c:v>
                </c:pt>
                <c:pt idx="514">
                  <c:v>5.1902000050176866E-3</c:v>
                </c:pt>
                <c:pt idx="515">
                  <c:v>-4.9558000027900562E-3</c:v>
                </c:pt>
                <c:pt idx="516">
                  <c:v>-1.4101799999480136E-2</c:v>
                </c:pt>
                <c:pt idx="517">
                  <c:v>-1.6033400002925191E-2</c:v>
                </c:pt>
                <c:pt idx="518">
                  <c:v>5.9666000015567988E-3</c:v>
                </c:pt>
                <c:pt idx="520">
                  <c:v>-2.2129999997559935E-3</c:v>
                </c:pt>
                <c:pt idx="521">
                  <c:v>2.6804000008269213E-3</c:v>
                </c:pt>
                <c:pt idx="522">
                  <c:v>-1.0392599993792828E-2</c:v>
                </c:pt>
                <c:pt idx="523">
                  <c:v>6.4614000002620742E-3</c:v>
                </c:pt>
                <c:pt idx="524">
                  <c:v>-2.0159999985480681E-3</c:v>
                </c:pt>
                <c:pt idx="525">
                  <c:v>-1.1620000004768372E-3</c:v>
                </c:pt>
                <c:pt idx="526">
                  <c:v>8.3799999993061647E-4</c:v>
                </c:pt>
                <c:pt idx="527">
                  <c:v>1.3765000003331807E-2</c:v>
                </c:pt>
                <c:pt idx="528">
                  <c:v>6.9200000143609941E-4</c:v>
                </c:pt>
                <c:pt idx="529">
                  <c:v>1.6919999980018474E-3</c:v>
                </c:pt>
                <c:pt idx="530">
                  <c:v>5.6919999988167547E-3</c:v>
                </c:pt>
                <c:pt idx="531">
                  <c:v>1.1692000000039116E-2</c:v>
                </c:pt>
                <c:pt idx="532">
                  <c:v>5.4730000047129579E-3</c:v>
                </c:pt>
                <c:pt idx="533">
                  <c:v>-5.9999999939464033E-4</c:v>
                </c:pt>
                <c:pt idx="534">
                  <c:v>3.2700000156182796E-4</c:v>
                </c:pt>
                <c:pt idx="535">
                  <c:v>9.8890000008395873E-3</c:v>
                </c:pt>
                <c:pt idx="536">
                  <c:v>-4.2570000005071051E-3</c:v>
                </c:pt>
                <c:pt idx="537">
                  <c:v>-3.4030000024358742E-3</c:v>
                </c:pt>
                <c:pt idx="538">
                  <c:v>3.328200000396464E-3</c:v>
                </c:pt>
                <c:pt idx="539">
                  <c:v>2.3003999958746135E-3</c:v>
                </c:pt>
                <c:pt idx="540">
                  <c:v>-3.7726000009570271E-3</c:v>
                </c:pt>
                <c:pt idx="542">
                  <c:v>-3.2836000027600676E-3</c:v>
                </c:pt>
                <c:pt idx="543">
                  <c:v>1.4199998986441642E-5</c:v>
                </c:pt>
                <c:pt idx="544">
                  <c:v>-4.6319999819388613E-4</c:v>
                </c:pt>
                <c:pt idx="545">
                  <c:v>-7.6091999944765121E-3</c:v>
                </c:pt>
                <c:pt idx="546">
                  <c:v>0</c:v>
                </c:pt>
                <c:pt idx="547">
                  <c:v>1.2171800000942312E-2</c:v>
                </c:pt>
                <c:pt idx="548">
                  <c:v>-1.4788799999223556E-2</c:v>
                </c:pt>
                <c:pt idx="549">
                  <c:v>-1.0124799999175593E-2</c:v>
                </c:pt>
                <c:pt idx="550">
                  <c:v>-5.124800001794938E-3</c:v>
                </c:pt>
                <c:pt idx="551">
                  <c:v>-1.2479999713832512E-4</c:v>
                </c:pt>
                <c:pt idx="552">
                  <c:v>4.8752000002423301E-3</c:v>
                </c:pt>
                <c:pt idx="553">
                  <c:v>-4.0124000006471761E-3</c:v>
                </c:pt>
                <c:pt idx="555">
                  <c:v>2.1820000256411731E-4</c:v>
                </c:pt>
                <c:pt idx="556">
                  <c:v>-2.4110000013024546E-3</c:v>
                </c:pt>
                <c:pt idx="557">
                  <c:v>4.1115999993053265E-3</c:v>
                </c:pt>
                <c:pt idx="558">
                  <c:v>5.0386000002617948E-3</c:v>
                </c:pt>
                <c:pt idx="559">
                  <c:v>-6.3657999999122694E-3</c:v>
                </c:pt>
                <c:pt idx="560">
                  <c:v>-8.4723999971174635E-3</c:v>
                </c:pt>
                <c:pt idx="561">
                  <c:v>1.7129999978351407E-3</c:v>
                </c:pt>
                <c:pt idx="562">
                  <c:v>-1.4330000049085356E-3</c:v>
                </c:pt>
                <c:pt idx="563">
                  <c:v>-6.8768000055570155E-3</c:v>
                </c:pt>
                <c:pt idx="564">
                  <c:v>-8.0228000006172806E-3</c:v>
                </c:pt>
                <c:pt idx="565">
                  <c:v>-4.0227999998023733E-3</c:v>
                </c:pt>
                <c:pt idx="566">
                  <c:v>-5.5720000018482096E-3</c:v>
                </c:pt>
                <c:pt idx="569">
                  <c:v>5.7979999837698415E-4</c:v>
                </c:pt>
                <c:pt idx="570">
                  <c:v>-9.863999999652151E-3</c:v>
                </c:pt>
                <c:pt idx="571">
                  <c:v>-1.6786000051070005E-3</c:v>
                </c:pt>
                <c:pt idx="572">
                  <c:v>-1.2521000004198868E-2</c:v>
                </c:pt>
                <c:pt idx="573">
                  <c:v>-9.223199995176401E-3</c:v>
                </c:pt>
                <c:pt idx="574">
                  <c:v>-8.66699999460252E-3</c:v>
                </c:pt>
                <c:pt idx="575">
                  <c:v>-5.4815999974380247E-3</c:v>
                </c:pt>
                <c:pt idx="576">
                  <c:v>1.4187000000674743E-2</c:v>
                </c:pt>
                <c:pt idx="577">
                  <c:v>-7.0320000013452955E-3</c:v>
                </c:pt>
                <c:pt idx="578">
                  <c:v>8.4569999962695874E-3</c:v>
                </c:pt>
                <c:pt idx="579">
                  <c:v>1.3840000028721988E-3</c:v>
                </c:pt>
                <c:pt idx="580">
                  <c:v>-2.8919999749632552E-4</c:v>
                </c:pt>
                <c:pt idx="581">
                  <c:v>7.7107999968575314E-3</c:v>
                </c:pt>
                <c:pt idx="583">
                  <c:v>-1.3395800000580493E-2</c:v>
                </c:pt>
                <c:pt idx="584">
                  <c:v>-4.7272000010707416E-3</c:v>
                </c:pt>
                <c:pt idx="585">
                  <c:v>-5.7607999988249503E-3</c:v>
                </c:pt>
                <c:pt idx="586">
                  <c:v>2.7618000021902844E-3</c:v>
                </c:pt>
                <c:pt idx="587">
                  <c:v>2.6158000036957674E-3</c:v>
                </c:pt>
                <c:pt idx="588">
                  <c:v>-7.4572000012267381E-3</c:v>
                </c:pt>
                <c:pt idx="589">
                  <c:v>-5.4572000008192845E-3</c:v>
                </c:pt>
                <c:pt idx="590">
                  <c:v>-5.4572000008192845E-3</c:v>
                </c:pt>
                <c:pt idx="591">
                  <c:v>5.4280000040307641E-4</c:v>
                </c:pt>
                <c:pt idx="592">
                  <c:v>1.542800004244782E-3</c:v>
                </c:pt>
                <c:pt idx="593">
                  <c:v>1.542800004244782E-3</c:v>
                </c:pt>
                <c:pt idx="594">
                  <c:v>3.5428000046522357E-3</c:v>
                </c:pt>
                <c:pt idx="595">
                  <c:v>-2.0530200003122445E-2</c:v>
                </c:pt>
                <c:pt idx="596">
                  <c:v>-7.5301999968360178E-3</c:v>
                </c:pt>
                <c:pt idx="597">
                  <c:v>-4.5301999998628162E-3</c:v>
                </c:pt>
                <c:pt idx="598">
                  <c:v>7.4698000025819056E-3</c:v>
                </c:pt>
                <c:pt idx="599">
                  <c:v>7.4698000025819056E-3</c:v>
                </c:pt>
                <c:pt idx="600">
                  <c:v>3.9679999463260174E-4</c:v>
                </c:pt>
                <c:pt idx="601">
                  <c:v>-2.0749199997226242E-2</c:v>
                </c:pt>
                <c:pt idx="602">
                  <c:v>8.2508000050438568E-3</c:v>
                </c:pt>
                <c:pt idx="603">
                  <c:v>-3.5637999972095713E-3</c:v>
                </c:pt>
                <c:pt idx="604">
                  <c:v>3.3631999976933002E-3</c:v>
                </c:pt>
                <c:pt idx="605">
                  <c:v>-2.895199999329634E-3</c:v>
                </c:pt>
                <c:pt idx="606">
                  <c:v>6.1047999988659285E-3</c:v>
                </c:pt>
                <c:pt idx="607">
                  <c:v>8.1279999722028151E-4</c:v>
                </c:pt>
                <c:pt idx="608">
                  <c:v>7.3979999433504418E-4</c:v>
                </c:pt>
                <c:pt idx="609">
                  <c:v>7.666800003789831E-3</c:v>
                </c:pt>
                <c:pt idx="610">
                  <c:v>5.208000002312474E-4</c:v>
                </c:pt>
                <c:pt idx="611">
                  <c:v>5.9541999944485724E-3</c:v>
                </c:pt>
                <c:pt idx="612">
                  <c:v>1.0881200003495906E-2</c:v>
                </c:pt>
                <c:pt idx="615">
                  <c:v>2.2420000459533185E-4</c:v>
                </c:pt>
                <c:pt idx="616">
                  <c:v>-9.5510000028298236E-3</c:v>
                </c:pt>
                <c:pt idx="617">
                  <c:v>1.4489999957731925E-3</c:v>
                </c:pt>
                <c:pt idx="618">
                  <c:v>6.229999999050051E-3</c:v>
                </c:pt>
                <c:pt idx="619">
                  <c:v>6.0839999932795763E-3</c:v>
                </c:pt>
                <c:pt idx="620">
                  <c:v>1.5083999998751096E-2</c:v>
                </c:pt>
                <c:pt idx="621">
                  <c:v>-3.9889999970910139E-3</c:v>
                </c:pt>
                <c:pt idx="622">
                  <c:v>-4.2474000001675449E-3</c:v>
                </c:pt>
                <c:pt idx="623">
                  <c:v>6.8649999957415275E-3</c:v>
                </c:pt>
                <c:pt idx="624">
                  <c:v>1.7919999954756349E-3</c:v>
                </c:pt>
                <c:pt idx="625">
                  <c:v>-1.1466399999335408E-2</c:v>
                </c:pt>
                <c:pt idx="626">
                  <c:v>7.7190000010887161E-3</c:v>
                </c:pt>
                <c:pt idx="627">
                  <c:v>4.3875999981537461E-3</c:v>
                </c:pt>
                <c:pt idx="628">
                  <c:v>-5.7583999951020814E-3</c:v>
                </c:pt>
                <c:pt idx="629">
                  <c:v>7.168600001023151E-3</c:v>
                </c:pt>
                <c:pt idx="630">
                  <c:v>3.0955999973230064E-3</c:v>
                </c:pt>
                <c:pt idx="631">
                  <c:v>7.0620000042254105E-3</c:v>
                </c:pt>
                <c:pt idx="634">
                  <c:v>2.8036000003339723E-3</c:v>
                </c:pt>
                <c:pt idx="635">
                  <c:v>5.8035999973071739E-3</c:v>
                </c:pt>
                <c:pt idx="636">
                  <c:v>1.0803600001963787E-2</c:v>
                </c:pt>
                <c:pt idx="637">
                  <c:v>1.3803599998936988E-2</c:v>
                </c:pt>
                <c:pt idx="639">
                  <c:v>4.386000000522472E-4</c:v>
                </c:pt>
                <c:pt idx="640">
                  <c:v>4.386000000522472E-4</c:v>
                </c:pt>
                <c:pt idx="641">
                  <c:v>-1.3711999999941327E-2</c:v>
                </c:pt>
                <c:pt idx="642">
                  <c:v>1.5858000042499043E-3</c:v>
                </c:pt>
                <c:pt idx="643">
                  <c:v>2.512799997930415E-3</c:v>
                </c:pt>
                <c:pt idx="644">
                  <c:v>1.7557999999553431E-2</c:v>
                </c:pt>
                <c:pt idx="645">
                  <c:v>1.6485000000102445E-2</c:v>
                </c:pt>
                <c:pt idx="646">
                  <c:v>-8.6946000010357238E-3</c:v>
                </c:pt>
                <c:pt idx="647">
                  <c:v>-3.7675999992643483E-3</c:v>
                </c:pt>
                <c:pt idx="648">
                  <c:v>4.8279999973601662E-3</c:v>
                </c:pt>
                <c:pt idx="649">
                  <c:v>1.6819999946164899E-3</c:v>
                </c:pt>
                <c:pt idx="650">
                  <c:v>-5.1326000029803254E-3</c:v>
                </c:pt>
                <c:pt idx="651">
                  <c:v>6.609000003663823E-3</c:v>
                </c:pt>
                <c:pt idx="652">
                  <c:v>-7.2786000018822961E-3</c:v>
                </c:pt>
                <c:pt idx="653">
                  <c:v>1.7214000035892241E-3</c:v>
                </c:pt>
                <c:pt idx="654">
                  <c:v>-7.4246000003768131E-3</c:v>
                </c:pt>
                <c:pt idx="655">
                  <c:v>-4.2460000258870423E-4</c:v>
                </c:pt>
                <c:pt idx="656">
                  <c:v>-1.9935600001190323E-2</c:v>
                </c:pt>
                <c:pt idx="657">
                  <c:v>5.2613999941968359E-3</c:v>
                </c:pt>
                <c:pt idx="658">
                  <c:v>-1.5648200002033263E-2</c:v>
                </c:pt>
                <c:pt idx="659">
                  <c:v>5.2787999957217835E-3</c:v>
                </c:pt>
                <c:pt idx="660">
                  <c:v>-6.153399997856468E-3</c:v>
                </c:pt>
                <c:pt idx="661">
                  <c:v>3.7121999994269572E-3</c:v>
                </c:pt>
                <c:pt idx="662">
                  <c:v>1.6605600001639687E-2</c:v>
                </c:pt>
                <c:pt idx="663">
                  <c:v>1.0342599998693913E-2</c:v>
                </c:pt>
                <c:pt idx="664">
                  <c:v>1.7269600000872742E-2</c:v>
                </c:pt>
                <c:pt idx="666">
                  <c:v>8.0506000012974255E-3</c:v>
                </c:pt>
                <c:pt idx="667">
                  <c:v>-7.5391999998828396E-3</c:v>
                </c:pt>
                <c:pt idx="668">
                  <c:v>-1.331439999921713E-2</c:v>
                </c:pt>
                <c:pt idx="669">
                  <c:v>-2.3874000034993514E-3</c:v>
                </c:pt>
                <c:pt idx="670">
                  <c:v>3.5395999948377721E-3</c:v>
                </c:pt>
                <c:pt idx="671">
                  <c:v>-1.6793999966466799E-3</c:v>
                </c:pt>
                <c:pt idx="672">
                  <c:v>-5.7524000003468245E-3</c:v>
                </c:pt>
                <c:pt idx="673">
                  <c:v>1.2028600001940504E-2</c:v>
                </c:pt>
                <c:pt idx="674">
                  <c:v>-2.785999997286126E-3</c:v>
                </c:pt>
                <c:pt idx="675">
                  <c:v>-7.8599999687867239E-4</c:v>
                </c:pt>
                <c:pt idx="676">
                  <c:v>1.7955600000277627E-2</c:v>
                </c:pt>
                <c:pt idx="677">
                  <c:v>2.2955599997658283E-2</c:v>
                </c:pt>
                <c:pt idx="678">
                  <c:v>5.1410000014584512E-3</c:v>
                </c:pt>
                <c:pt idx="679">
                  <c:v>1.0882599999604281E-2</c:v>
                </c:pt>
                <c:pt idx="680">
                  <c:v>3.0679999981657602E-3</c:v>
                </c:pt>
                <c:pt idx="681">
                  <c:v>-4.4094000040786341E-3</c:v>
                </c:pt>
                <c:pt idx="682">
                  <c:v>8.5905999949318357E-3</c:v>
                </c:pt>
                <c:pt idx="683">
                  <c:v>-9.7013999984483235E-3</c:v>
                </c:pt>
                <c:pt idx="684">
                  <c:v>-1.847399995313026E-3</c:v>
                </c:pt>
                <c:pt idx="685">
                  <c:v>1.8606000012368895E-3</c:v>
                </c:pt>
                <c:pt idx="686">
                  <c:v>-1.3358399999560788E-2</c:v>
                </c:pt>
                <c:pt idx="687">
                  <c:v>1.1641600001894403E-2</c:v>
                </c:pt>
                <c:pt idx="688">
                  <c:v>9.3939999351277947E-4</c:v>
                </c:pt>
                <c:pt idx="689">
                  <c:v>0</c:v>
                </c:pt>
                <c:pt idx="690">
                  <c:v>-8.6359999841079116E-4</c:v>
                </c:pt>
                <c:pt idx="691">
                  <c:v>6.8443999989540316E-3</c:v>
                </c:pt>
                <c:pt idx="692">
                  <c:v>2.5129999994533136E-3</c:v>
                </c:pt>
                <c:pt idx="693">
                  <c:v>-6.3299999601440504E-4</c:v>
                </c:pt>
                <c:pt idx="694">
                  <c:v>1.2406399997416884E-2</c:v>
                </c:pt>
                <c:pt idx="696">
                  <c:v>-3.0315999974845909E-3</c:v>
                </c:pt>
                <c:pt idx="697">
                  <c:v>-1.7759999900590628E-4</c:v>
                </c:pt>
                <c:pt idx="698">
                  <c:v>-1.6886000012164004E-3</c:v>
                </c:pt>
                <c:pt idx="699">
                  <c:v>-7.761599998048041E-3</c:v>
                </c:pt>
                <c:pt idx="700">
                  <c:v>3.1653999976697378E-3</c:v>
                </c:pt>
                <c:pt idx="701">
                  <c:v>-9.076000060304068E-4</c:v>
                </c:pt>
                <c:pt idx="702">
                  <c:v>5.0923999951919541E-3</c:v>
                </c:pt>
                <c:pt idx="703">
                  <c:v>9.0923999960068613E-3</c:v>
                </c:pt>
                <c:pt idx="704">
                  <c:v>1.0092399999848567E-2</c:v>
                </c:pt>
                <c:pt idx="705">
                  <c:v>1.0092399999848567E-2</c:v>
                </c:pt>
                <c:pt idx="706">
                  <c:v>1.1092399996414315E-2</c:v>
                </c:pt>
                <c:pt idx="707">
                  <c:v>1.1019400000805035E-2</c:v>
                </c:pt>
                <c:pt idx="708">
                  <c:v>3.0019400001037866E-2</c:v>
                </c:pt>
                <c:pt idx="709">
                  <c:v>-6.0536000019055791E-3</c:v>
                </c:pt>
                <c:pt idx="710">
                  <c:v>9.9464000013540499E-3</c:v>
                </c:pt>
                <c:pt idx="711">
                  <c:v>3.8733999972464517E-3</c:v>
                </c:pt>
                <c:pt idx="712">
                  <c:v>1.8581399999675341E-2</c:v>
                </c:pt>
                <c:pt idx="713">
                  <c:v>1.0508399995160289E-2</c:v>
                </c:pt>
                <c:pt idx="714">
                  <c:v>-5.6459999905200675E-4</c:v>
                </c:pt>
                <c:pt idx="715">
                  <c:v>2.7362400003767107E-2</c:v>
                </c:pt>
                <c:pt idx="716">
                  <c:v>1.2289400001463946E-2</c:v>
                </c:pt>
                <c:pt idx="717">
                  <c:v>-4.3675999986589886E-3</c:v>
                </c:pt>
                <c:pt idx="718">
                  <c:v>-1.4406000045710243E-3</c:v>
                </c:pt>
                <c:pt idx="719">
                  <c:v>3.1559399998513982E-2</c:v>
                </c:pt>
                <c:pt idx="720">
                  <c:v>3.9198000013129786E-3</c:v>
                </c:pt>
                <c:pt idx="721">
                  <c:v>5.9198000017204322E-3</c:v>
                </c:pt>
                <c:pt idx="722">
                  <c:v>4.2291999998269603E-3</c:v>
                </c:pt>
                <c:pt idx="724">
                  <c:v>-2.989799999340903E-3</c:v>
                </c:pt>
                <c:pt idx="725">
                  <c:v>2.0102000053157099E-3</c:v>
                </c:pt>
                <c:pt idx="726">
                  <c:v>7.0102000026963651E-3</c:v>
                </c:pt>
                <c:pt idx="727">
                  <c:v>-1.220879999891622E-2</c:v>
                </c:pt>
                <c:pt idx="728">
                  <c:v>-7.2088000015355647E-3</c:v>
                </c:pt>
                <c:pt idx="729">
                  <c:v>7.7911999978823587E-3</c:v>
                </c:pt>
                <c:pt idx="730">
                  <c:v>-1.3547999988077208E-3</c:v>
                </c:pt>
                <c:pt idx="731">
                  <c:v>6.4520000159973279E-4</c:v>
                </c:pt>
                <c:pt idx="732">
                  <c:v>3.9882000055513345E-3</c:v>
                </c:pt>
                <c:pt idx="733">
                  <c:v>5.9152000030735508E-3</c:v>
                </c:pt>
                <c:pt idx="734">
                  <c:v>8.9662000027601607E-3</c:v>
                </c:pt>
                <c:pt idx="735">
                  <c:v>9.23039999906905E-3</c:v>
                </c:pt>
                <c:pt idx="736">
                  <c:v>-3.0164000054355711E-3</c:v>
                </c:pt>
                <c:pt idx="737">
                  <c:v>-1.614500000141561E-2</c:v>
                </c:pt>
                <c:pt idx="738">
                  <c:v>-9.1449999963515438E-3</c:v>
                </c:pt>
                <c:pt idx="739">
                  <c:v>1.8550000022514723E-3</c:v>
                </c:pt>
                <c:pt idx="740">
                  <c:v>-1.3218000000051688E-2</c:v>
                </c:pt>
                <c:pt idx="741">
                  <c:v>-1.1217999999644235E-2</c:v>
                </c:pt>
                <c:pt idx="742">
                  <c:v>-1.2179999976069666E-3</c:v>
                </c:pt>
                <c:pt idx="743">
                  <c:v>-6.4369999963673763E-3</c:v>
                </c:pt>
                <c:pt idx="744">
                  <c:v>-4.4369999959599227E-3</c:v>
                </c:pt>
                <c:pt idx="745">
                  <c:v>-3.4369999993941747E-3</c:v>
                </c:pt>
                <c:pt idx="746">
                  <c:v>-1.436999998986721E-3</c:v>
                </c:pt>
                <c:pt idx="747">
                  <c:v>2.7484000020194799E-3</c:v>
                </c:pt>
                <c:pt idx="748">
                  <c:v>-1.1689600003592204E-2</c:v>
                </c:pt>
                <c:pt idx="749">
                  <c:v>1.148539999849163E-2</c:v>
                </c:pt>
                <c:pt idx="750">
                  <c:v>-7.9526000045007095E-3</c:v>
                </c:pt>
                <c:pt idx="751">
                  <c:v>7.7554000017698854E-3</c:v>
                </c:pt>
                <c:pt idx="752">
                  <c:v>1.8755400000372902E-2</c:v>
                </c:pt>
                <c:pt idx="753">
                  <c:v>8.3420000009937212E-4</c:v>
                </c:pt>
                <c:pt idx="754">
                  <c:v>8.2223999997950159E-3</c:v>
                </c:pt>
                <c:pt idx="755">
                  <c:v>7.3742000022321008E-3</c:v>
                </c:pt>
                <c:pt idx="756">
                  <c:v>-1.3742800001637079E-2</c:v>
                </c:pt>
                <c:pt idx="757">
                  <c:v>-8.7428000042564236E-3</c:v>
                </c:pt>
                <c:pt idx="758">
                  <c:v>-1.7427999991923571E-3</c:v>
                </c:pt>
                <c:pt idx="759">
                  <c:v>2.2571999943465926E-3</c:v>
                </c:pt>
                <c:pt idx="760">
                  <c:v>9.2571999994106591E-3</c:v>
                </c:pt>
                <c:pt idx="761">
                  <c:v>-1.2630399993213359E-2</c:v>
                </c:pt>
                <c:pt idx="762">
                  <c:v>1.0046000024885871E-3</c:v>
                </c:pt>
                <c:pt idx="763">
                  <c:v>-2.2537999975611456E-3</c:v>
                </c:pt>
                <c:pt idx="764">
                  <c:v>7.4619999941205606E-4</c:v>
                </c:pt>
                <c:pt idx="765">
                  <c:v>7.4619999941205606E-4</c:v>
                </c:pt>
                <c:pt idx="766">
                  <c:v>1.7462000032537617E-3</c:v>
                </c:pt>
                <c:pt idx="767">
                  <c:v>6.7462000006344169E-3</c:v>
                </c:pt>
                <c:pt idx="768">
                  <c:v>0</c:v>
                </c:pt>
                <c:pt idx="769">
                  <c:v>2.1673199997167103E-2</c:v>
                </c:pt>
                <c:pt idx="771">
                  <c:v>-3.6040000122739002E-4</c:v>
                </c:pt>
                <c:pt idx="772">
                  <c:v>9.7241999974357896E-3</c:v>
                </c:pt>
                <c:pt idx="773">
                  <c:v>1.9724199999473058E-2</c:v>
                </c:pt>
                <c:pt idx="774">
                  <c:v>0</c:v>
                </c:pt>
                <c:pt idx="775">
                  <c:v>7.6511999941430986E-3</c:v>
                </c:pt>
                <c:pt idx="776">
                  <c:v>0</c:v>
                </c:pt>
                <c:pt idx="777">
                  <c:v>7.6359999366104603E-4</c:v>
                </c:pt>
                <c:pt idx="778">
                  <c:v>0</c:v>
                </c:pt>
                <c:pt idx="779">
                  <c:v>-1.0494800000742543E-2</c:v>
                </c:pt>
                <c:pt idx="780">
                  <c:v>8.5051999994902872E-3</c:v>
                </c:pt>
                <c:pt idx="781">
                  <c:v>1.743220000207657E-2</c:v>
                </c:pt>
                <c:pt idx="782">
                  <c:v>4.6176000032573938E-3</c:v>
                </c:pt>
                <c:pt idx="783">
                  <c:v>3.3591999963391572E-3</c:v>
                </c:pt>
                <c:pt idx="785">
                  <c:v>9.067200000572484E-3</c:v>
                </c:pt>
                <c:pt idx="786">
                  <c:v>1.4994199998909608E-2</c:v>
                </c:pt>
                <c:pt idx="787">
                  <c:v>6.7022000002907589E-3</c:v>
                </c:pt>
                <c:pt idx="788">
                  <c:v>1.913559999957215E-2</c:v>
                </c:pt>
                <c:pt idx="790">
                  <c:v>-1.2139000005845446E-2</c:v>
                </c:pt>
                <c:pt idx="791">
                  <c:v>-6.4310000016121194E-3</c:v>
                </c:pt>
                <c:pt idx="792">
                  <c:v>-4.310000003897585E-4</c:v>
                </c:pt>
                <c:pt idx="793">
                  <c:v>-6.6500000029918738E-3</c:v>
                </c:pt>
                <c:pt idx="794">
                  <c:v>9.2769999973825179E-3</c:v>
                </c:pt>
                <c:pt idx="795">
                  <c:v>2.1131000001332723E-2</c:v>
                </c:pt>
                <c:pt idx="796">
                  <c:v>3.9514000018243678E-3</c:v>
                </c:pt>
                <c:pt idx="797">
                  <c:v>1.3693000000785105E-2</c:v>
                </c:pt>
                <c:pt idx="798">
                  <c:v>1.3400999996520113E-2</c:v>
                </c:pt>
                <c:pt idx="799">
                  <c:v>1.0356999999203254E-2</c:v>
                </c:pt>
                <c:pt idx="800">
                  <c:v>2.8402000025380403E-3</c:v>
                </c:pt>
                <c:pt idx="802">
                  <c:v>-7.437999956891872E-4</c:v>
                </c:pt>
                <c:pt idx="803">
                  <c:v>7.1102000001701526E-3</c:v>
                </c:pt>
                <c:pt idx="805">
                  <c:v>8.5598000005120412E-3</c:v>
                </c:pt>
                <c:pt idx="806">
                  <c:v>6.4867999972193502E-3</c:v>
                </c:pt>
                <c:pt idx="810">
                  <c:v>5.2677999992738478E-3</c:v>
                </c:pt>
                <c:pt idx="811">
                  <c:v>5.2677999992738478E-3</c:v>
                </c:pt>
                <c:pt idx="814">
                  <c:v>-1.5467999983229674E-3</c:v>
                </c:pt>
                <c:pt idx="815">
                  <c:v>-4.8052000056486577E-3</c:v>
                </c:pt>
                <c:pt idx="816">
                  <c:v>-1.3765799994871486E-2</c:v>
                </c:pt>
                <c:pt idx="817">
                  <c:v>-5.8388000034028664E-3</c:v>
                </c:pt>
                <c:pt idx="818">
                  <c:v>1.4829799998551607E-2</c:v>
                </c:pt>
                <c:pt idx="819">
                  <c:v>6.8691999986185692E-3</c:v>
                </c:pt>
                <c:pt idx="820">
                  <c:v>-8.4227999977883883E-3</c:v>
                </c:pt>
                <c:pt idx="821">
                  <c:v>-2.1641799998178612E-2</c:v>
                </c:pt>
                <c:pt idx="823">
                  <c:v>-1.7530000041006133E-3</c:v>
                </c:pt>
                <c:pt idx="824">
                  <c:v>-1.9719999982044101E-3</c:v>
                </c:pt>
                <c:pt idx="825">
                  <c:v>6.9549999971059151E-3</c:v>
                </c:pt>
                <c:pt idx="826">
                  <c:v>3.590000000258442E-3</c:v>
                </c:pt>
                <c:pt idx="827">
                  <c:v>2.5170000008074567E-3</c:v>
                </c:pt>
                <c:pt idx="828">
                  <c:v>2.2258600001805462E-2</c:v>
                </c:pt>
                <c:pt idx="829">
                  <c:v>6.786999998439569E-3</c:v>
                </c:pt>
                <c:pt idx="830">
                  <c:v>2.7140000020153821E-3</c:v>
                </c:pt>
                <c:pt idx="831">
                  <c:v>1.0945800000627059E-2</c:v>
                </c:pt>
                <c:pt idx="832">
                  <c:v>2.4625999998534098E-2</c:v>
                </c:pt>
                <c:pt idx="833">
                  <c:v>2.8507999959401786E-3</c:v>
                </c:pt>
                <c:pt idx="834">
                  <c:v>1.5351400004874449E-2</c:v>
                </c:pt>
                <c:pt idx="835">
                  <c:v>1.5278400001989212E-2</c:v>
                </c:pt>
                <c:pt idx="836">
                  <c:v>1.5205399999103975E-2</c:v>
                </c:pt>
                <c:pt idx="837">
                  <c:v>1.4979999832576141E-4</c:v>
                </c:pt>
                <c:pt idx="838">
                  <c:v>1.014980000036303E-2</c:v>
                </c:pt>
                <c:pt idx="839">
                  <c:v>5.7117999967886135E-3</c:v>
                </c:pt>
                <c:pt idx="841">
                  <c:v>1.7638800003624056E-2</c:v>
                </c:pt>
                <c:pt idx="844">
                  <c:v>1.4634199993452057E-2</c:v>
                </c:pt>
                <c:pt idx="845">
                  <c:v>1.5196200001810212E-2</c:v>
                </c:pt>
                <c:pt idx="846">
                  <c:v>-1.6068000040831976E-3</c:v>
                </c:pt>
                <c:pt idx="847">
                  <c:v>6.5566000048420392E-3</c:v>
                </c:pt>
                <c:pt idx="849">
                  <c:v>8.118600002489984E-3</c:v>
                </c:pt>
                <c:pt idx="850">
                  <c:v>7.753599995339755E-3</c:v>
                </c:pt>
                <c:pt idx="851">
                  <c:v>5.938999995123595E-3</c:v>
                </c:pt>
                <c:pt idx="853">
                  <c:v>-1.5383999998448417E-3</c:v>
                </c:pt>
                <c:pt idx="854">
                  <c:v>1.7017799997120164E-2</c:v>
                </c:pt>
                <c:pt idx="856">
                  <c:v>-5.5326000001514331E-3</c:v>
                </c:pt>
                <c:pt idx="857">
                  <c:v>9.9506000042310916E-3</c:v>
                </c:pt>
                <c:pt idx="858">
                  <c:v>1.3624999999592546E-2</c:v>
                </c:pt>
                <c:pt idx="859">
                  <c:v>1.5822000001207925E-2</c:v>
                </c:pt>
                <c:pt idx="860">
                  <c:v>1.6456999997899402E-2</c:v>
                </c:pt>
                <c:pt idx="861">
                  <c:v>1.8310999999812339E-2</c:v>
                </c:pt>
                <c:pt idx="862">
                  <c:v>3.3898000037879683E-3</c:v>
                </c:pt>
                <c:pt idx="863">
                  <c:v>-1.829200002248399E-3</c:v>
                </c:pt>
                <c:pt idx="864">
                  <c:v>2.1468599996296689E-2</c:v>
                </c:pt>
                <c:pt idx="865">
                  <c:v>3.0248000039136969E-3</c:v>
                </c:pt>
                <c:pt idx="866">
                  <c:v>3.9518000048701651E-3</c:v>
                </c:pt>
                <c:pt idx="868">
                  <c:v>1.095760000316659E-2</c:v>
                </c:pt>
                <c:pt idx="869">
                  <c:v>2.9665599999134429E-2</c:v>
                </c:pt>
                <c:pt idx="870">
                  <c:v>1.9148799998220056E-2</c:v>
                </c:pt>
                <c:pt idx="871">
                  <c:v>2.2075800006859936E-2</c:v>
                </c:pt>
                <c:pt idx="872">
                  <c:v>-1.5533999976469204E-3</c:v>
                </c:pt>
                <c:pt idx="873">
                  <c:v>1.5856799996981863E-2</c:v>
                </c:pt>
                <c:pt idx="874">
                  <c:v>5.7108000037260354E-3</c:v>
                </c:pt>
                <c:pt idx="875">
                  <c:v>1.408159999846248E-2</c:v>
                </c:pt>
                <c:pt idx="876">
                  <c:v>1.6039999900385737E-4</c:v>
                </c:pt>
                <c:pt idx="877">
                  <c:v>1.4796600000408944E-2</c:v>
                </c:pt>
                <c:pt idx="878">
                  <c:v>1.7351999995298684E-3</c:v>
                </c:pt>
                <c:pt idx="879">
                  <c:v>1.0847600002307445E-2</c:v>
                </c:pt>
                <c:pt idx="880">
                  <c:v>1.3151199993444607E-2</c:v>
                </c:pt>
                <c:pt idx="881">
                  <c:v>6.4780000029713847E-3</c:v>
                </c:pt>
                <c:pt idx="883">
                  <c:v>3.4223999973619357E-3</c:v>
                </c:pt>
                <c:pt idx="884">
                  <c:v>2.5422400001843926E-2</c:v>
                </c:pt>
                <c:pt idx="885">
                  <c:v>2.6422399998409674E-2</c:v>
                </c:pt>
                <c:pt idx="886">
                  <c:v>1.7905599997902755E-2</c:v>
                </c:pt>
                <c:pt idx="889">
                  <c:v>1.7356399992422666E-2</c:v>
                </c:pt>
                <c:pt idx="890">
                  <c:v>2.4803999986033887E-3</c:v>
                </c:pt>
                <c:pt idx="891">
                  <c:v>0</c:v>
                </c:pt>
                <c:pt idx="892">
                  <c:v>3.531399997882545E-3</c:v>
                </c:pt>
                <c:pt idx="893">
                  <c:v>5.9474000008776784E-3</c:v>
                </c:pt>
                <c:pt idx="894">
                  <c:v>1.883040000393521E-2</c:v>
                </c:pt>
                <c:pt idx="895">
                  <c:v>1.0814199995365925E-2</c:v>
                </c:pt>
                <c:pt idx="897">
                  <c:v>3.8522199996805284E-2</c:v>
                </c:pt>
                <c:pt idx="898">
                  <c:v>9.3032000004313886E-3</c:v>
                </c:pt>
                <c:pt idx="899">
                  <c:v>1.4303199997812044E-2</c:v>
                </c:pt>
                <c:pt idx="900">
                  <c:v>2.8488600000855513E-2</c:v>
                </c:pt>
                <c:pt idx="901">
                  <c:v>1.8157200000132434E-2</c:v>
                </c:pt>
                <c:pt idx="902">
                  <c:v>1.4123599998129066E-2</c:v>
                </c:pt>
                <c:pt idx="903">
                  <c:v>1.6894199994567316E-2</c:v>
                </c:pt>
                <c:pt idx="904">
                  <c:v>2.0933600004354957E-2</c:v>
                </c:pt>
                <c:pt idx="905">
                  <c:v>2.0293999994464684E-2</c:v>
                </c:pt>
                <c:pt idx="906">
                  <c:v>1.7855999998573679E-2</c:v>
                </c:pt>
                <c:pt idx="907">
                  <c:v>4.7829999966779724E-3</c:v>
                </c:pt>
                <c:pt idx="908">
                  <c:v>1.5901200000371318E-2</c:v>
                </c:pt>
                <c:pt idx="910">
                  <c:v>2.0082000002730638E-2</c:v>
                </c:pt>
                <c:pt idx="912">
                  <c:v>2.0178200000373181E-2</c:v>
                </c:pt>
                <c:pt idx="918">
                  <c:v>1.2898000000859611E-2</c:v>
                </c:pt>
                <c:pt idx="920">
                  <c:v>1.2786799998139031E-2</c:v>
                </c:pt>
                <c:pt idx="921">
                  <c:v>2.276480000000447E-2</c:v>
                </c:pt>
                <c:pt idx="924">
                  <c:v>3.6367600005178247E-2</c:v>
                </c:pt>
                <c:pt idx="928">
                  <c:v>4.0368800000578631E-2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53-4409-BB99-B1A0041EFC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67">
                  <c:v>-1.230000052601099E-4</c:v>
                </c:pt>
                <c:pt idx="88">
                  <c:v>-1.3075999959255569E-3</c:v>
                </c:pt>
                <c:pt idx="190">
                  <c:v>1.7711999971652403E-3</c:v>
                </c:pt>
                <c:pt idx="199">
                  <c:v>-3.6980000004405156E-4</c:v>
                </c:pt>
                <c:pt idx="200">
                  <c:v>6.0842000020784326E-3</c:v>
                </c:pt>
                <c:pt idx="206">
                  <c:v>1.6921999995247461E-3</c:v>
                </c:pt>
                <c:pt idx="244">
                  <c:v>1.5548000010312535E-3</c:v>
                </c:pt>
                <c:pt idx="261">
                  <c:v>2.2362000017892569E-3</c:v>
                </c:pt>
                <c:pt idx="274">
                  <c:v>3.6649999965447932E-3</c:v>
                </c:pt>
                <c:pt idx="278">
                  <c:v>4.1619999974500388E-3</c:v>
                </c:pt>
                <c:pt idx="293">
                  <c:v>-1.0536000045249239E-3</c:v>
                </c:pt>
                <c:pt idx="296">
                  <c:v>3.0827999944449402E-3</c:v>
                </c:pt>
                <c:pt idx="298">
                  <c:v>3.0638000025646761E-3</c:v>
                </c:pt>
                <c:pt idx="301">
                  <c:v>3.444800000579562E-3</c:v>
                </c:pt>
                <c:pt idx="305">
                  <c:v>1.7425999976694584E-3</c:v>
                </c:pt>
                <c:pt idx="306">
                  <c:v>2.3695999989286065E-3</c:v>
                </c:pt>
                <c:pt idx="308">
                  <c:v>-1.2399000042933039E-3</c:v>
                </c:pt>
                <c:pt idx="313">
                  <c:v>2.9337999949348159E-3</c:v>
                </c:pt>
                <c:pt idx="314">
                  <c:v>-2.5582000016584061E-3</c:v>
                </c:pt>
                <c:pt idx="316">
                  <c:v>2.4687999975867569E-3</c:v>
                </c:pt>
                <c:pt idx="328">
                  <c:v>3.0466000025626272E-3</c:v>
                </c:pt>
                <c:pt idx="336">
                  <c:v>-5.2564000070560724E-3</c:v>
                </c:pt>
                <c:pt idx="338">
                  <c:v>3.1144000022322871E-3</c:v>
                </c:pt>
                <c:pt idx="340">
                  <c:v>-4.968099994584918E-3</c:v>
                </c:pt>
                <c:pt idx="342">
                  <c:v>2.2786000045016408E-3</c:v>
                </c:pt>
                <c:pt idx="343">
                  <c:v>2.778599999146536E-3</c:v>
                </c:pt>
                <c:pt idx="344">
                  <c:v>2.9786000013700686E-3</c:v>
                </c:pt>
                <c:pt idx="355">
                  <c:v>1.7298799997661263E-2</c:v>
                </c:pt>
                <c:pt idx="385">
                  <c:v>-9.2200003564357758E-5</c:v>
                </c:pt>
                <c:pt idx="394">
                  <c:v>-3.2973999987007119E-3</c:v>
                </c:pt>
                <c:pt idx="407">
                  <c:v>-1.3353999966057017E-3</c:v>
                </c:pt>
                <c:pt idx="413">
                  <c:v>-1.715880000119796E-2</c:v>
                </c:pt>
                <c:pt idx="419">
                  <c:v>-7.0140000025276095E-4</c:v>
                </c:pt>
                <c:pt idx="427">
                  <c:v>-1.9000000029336661E-3</c:v>
                </c:pt>
                <c:pt idx="428">
                  <c:v>-1.7000000007101335E-3</c:v>
                </c:pt>
                <c:pt idx="447">
                  <c:v>1.4660000306321308E-4</c:v>
                </c:pt>
                <c:pt idx="470">
                  <c:v>-2.4821999977575615E-3</c:v>
                </c:pt>
                <c:pt idx="494">
                  <c:v>-2.0466000059968792E-3</c:v>
                </c:pt>
                <c:pt idx="498">
                  <c:v>-2.5198000003001653E-3</c:v>
                </c:pt>
                <c:pt idx="503">
                  <c:v>-3.0454000007011928E-3</c:v>
                </c:pt>
                <c:pt idx="504">
                  <c:v>-3.1183999963104725E-3</c:v>
                </c:pt>
                <c:pt idx="519">
                  <c:v>-3.7546000021393411E-3</c:v>
                </c:pt>
                <c:pt idx="541">
                  <c:v>-3.5018000053241849E-3</c:v>
                </c:pt>
                <c:pt idx="554">
                  <c:v>-2.7920000065932982E-3</c:v>
                </c:pt>
                <c:pt idx="567">
                  <c:v>1.06229999801144E-3</c:v>
                </c:pt>
                <c:pt idx="568">
                  <c:v>-1.574199995957315E-3</c:v>
                </c:pt>
                <c:pt idx="582">
                  <c:v>9.3779999588150531E-4</c:v>
                </c:pt>
                <c:pt idx="613">
                  <c:v>-2.5107999972533435E-3</c:v>
                </c:pt>
                <c:pt idx="614">
                  <c:v>-5.1079999684588984E-4</c:v>
                </c:pt>
                <c:pt idx="632">
                  <c:v>4.9400999996578321E-3</c:v>
                </c:pt>
                <c:pt idx="633">
                  <c:v>5.1400999946054071E-3</c:v>
                </c:pt>
                <c:pt idx="638">
                  <c:v>-3.6140000156592578E-4</c:v>
                </c:pt>
                <c:pt idx="665">
                  <c:v>4.7235999954864383E-3</c:v>
                </c:pt>
                <c:pt idx="695">
                  <c:v>4.4603999995160848E-3</c:v>
                </c:pt>
                <c:pt idx="723">
                  <c:v>7.2832000005291775E-3</c:v>
                </c:pt>
                <c:pt idx="770">
                  <c:v>9.7272000057273544E-3</c:v>
                </c:pt>
                <c:pt idx="784">
                  <c:v>8.7862000000313856E-3</c:v>
                </c:pt>
                <c:pt idx="789">
                  <c:v>7.8800000046612695E-3</c:v>
                </c:pt>
                <c:pt idx="801">
                  <c:v>7.5963999988744035E-3</c:v>
                </c:pt>
                <c:pt idx="804">
                  <c:v>1.1732799997844268E-2</c:v>
                </c:pt>
                <c:pt idx="807">
                  <c:v>-3.8322000036714599E-3</c:v>
                </c:pt>
                <c:pt idx="808">
                  <c:v>2.4677999972482212E-3</c:v>
                </c:pt>
                <c:pt idx="809">
                  <c:v>4.5678000024054199E-3</c:v>
                </c:pt>
                <c:pt idx="812">
                  <c:v>1.0067800001706928E-2</c:v>
                </c:pt>
                <c:pt idx="813">
                  <c:v>1.5667799998482224E-2</c:v>
                </c:pt>
                <c:pt idx="822">
                  <c:v>-2.7668000038829632E-3</c:v>
                </c:pt>
                <c:pt idx="840">
                  <c:v>-3.4611999944900163E-3</c:v>
                </c:pt>
                <c:pt idx="842">
                  <c:v>1.2544600002001971E-2</c:v>
                </c:pt>
                <c:pt idx="843">
                  <c:v>7.4357999983476475E-3</c:v>
                </c:pt>
                <c:pt idx="848">
                  <c:v>3.0836000005365349E-3</c:v>
                </c:pt>
                <c:pt idx="852">
                  <c:v>9.076000060304068E-4</c:v>
                </c:pt>
                <c:pt idx="855">
                  <c:v>1.996599996346049E-3</c:v>
                </c:pt>
                <c:pt idx="867">
                  <c:v>1.4759800003957935E-2</c:v>
                </c:pt>
                <c:pt idx="882">
                  <c:v>2.0561099998303689E-2</c:v>
                </c:pt>
                <c:pt idx="887">
                  <c:v>1.7190999999002088E-2</c:v>
                </c:pt>
                <c:pt idx="888">
                  <c:v>1.5954499998770189E-2</c:v>
                </c:pt>
                <c:pt idx="911">
                  <c:v>2.33382000005804E-2</c:v>
                </c:pt>
                <c:pt idx="913">
                  <c:v>2.4867000000085682E-2</c:v>
                </c:pt>
                <c:pt idx="922">
                  <c:v>2.7046999995945953E-2</c:v>
                </c:pt>
                <c:pt idx="925">
                  <c:v>2.24988999980269E-2</c:v>
                </c:pt>
                <c:pt idx="926">
                  <c:v>3.1370400000014342E-2</c:v>
                </c:pt>
                <c:pt idx="927">
                  <c:v>3.4233899998071138E-2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53-4409-BB99-B1A0041EFC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896">
                  <c:v>1.1694199994963128E-2</c:v>
                </c:pt>
                <c:pt idx="909">
                  <c:v>2.1650000002409797E-2</c:v>
                </c:pt>
                <c:pt idx="914">
                  <c:v>2.4750999997195322E-2</c:v>
                </c:pt>
                <c:pt idx="915">
                  <c:v>1.9463800002995413E-2</c:v>
                </c:pt>
                <c:pt idx="916">
                  <c:v>2.5863800001388881E-2</c:v>
                </c:pt>
                <c:pt idx="917">
                  <c:v>1.033599999936996E-2</c:v>
                </c:pt>
                <c:pt idx="919">
                  <c:v>2.4118999994243495E-2</c:v>
                </c:pt>
                <c:pt idx="923">
                  <c:v>2.9410999995889142E-2</c:v>
                </c:pt>
                <c:pt idx="929">
                  <c:v>3.5045199998421595E-2</c:v>
                </c:pt>
                <c:pt idx="930">
                  <c:v>3.2813800004078075E-2</c:v>
                </c:pt>
                <c:pt idx="931">
                  <c:v>3.3108600000559818E-2</c:v>
                </c:pt>
                <c:pt idx="932">
                  <c:v>3.6268099996959791E-2</c:v>
                </c:pt>
                <c:pt idx="933">
                  <c:v>3.410019999864744E-2</c:v>
                </c:pt>
                <c:pt idx="934">
                  <c:v>3.2853400000021793E-2</c:v>
                </c:pt>
                <c:pt idx="935">
                  <c:v>3.4480399997846689E-2</c:v>
                </c:pt>
                <c:pt idx="936">
                  <c:v>3.6304199995356612E-2</c:v>
                </c:pt>
                <c:pt idx="937">
                  <c:v>3.6368399996717926E-2</c:v>
                </c:pt>
                <c:pt idx="938">
                  <c:v>3.888399999414105E-2</c:v>
                </c:pt>
                <c:pt idx="939">
                  <c:v>3.776060000382131E-2</c:v>
                </c:pt>
                <c:pt idx="940">
                  <c:v>4.0305399998032954E-2</c:v>
                </c:pt>
                <c:pt idx="941">
                  <c:v>4.1115199994237628E-2</c:v>
                </c:pt>
                <c:pt idx="942">
                  <c:v>4.0877200000977609E-2</c:v>
                </c:pt>
                <c:pt idx="943">
                  <c:v>4.2277200205717236E-2</c:v>
                </c:pt>
                <c:pt idx="944">
                  <c:v>4.218119999859482E-2</c:v>
                </c:pt>
                <c:pt idx="945">
                  <c:v>4.2067999995197169E-2</c:v>
                </c:pt>
                <c:pt idx="946">
                  <c:v>4.3585800005530473E-2</c:v>
                </c:pt>
                <c:pt idx="947">
                  <c:v>4.3121199996676296E-2</c:v>
                </c:pt>
                <c:pt idx="948">
                  <c:v>4.5110199993359856E-2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53-4409-BB99-B1A0041EFC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53-4409-BB99-B1A0041EFC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53-4409-BB99-B1A0041EFC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53-4409-BB99-B1A0041EFC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-0.13842050820860638</c:v>
                </c:pt>
                <c:pt idx="1">
                  <c:v>-0.13389865212488725</c:v>
                </c:pt>
                <c:pt idx="2">
                  <c:v>-0.1313760883052579</c:v>
                </c:pt>
                <c:pt idx="3">
                  <c:v>-0.12708131233054651</c:v>
                </c:pt>
                <c:pt idx="4">
                  <c:v>-0.11965678007081551</c:v>
                </c:pt>
                <c:pt idx="5">
                  <c:v>-0.11707991448598867</c:v>
                </c:pt>
                <c:pt idx="6">
                  <c:v>-0.11384649119468296</c:v>
                </c:pt>
                <c:pt idx="7">
                  <c:v>-0.11209402513603633</c:v>
                </c:pt>
                <c:pt idx="8">
                  <c:v>-0.11007005025140223</c:v>
                </c:pt>
                <c:pt idx="9">
                  <c:v>-0.10058698743827507</c:v>
                </c:pt>
                <c:pt idx="10">
                  <c:v>-9.9278808549426195E-2</c:v>
                </c:pt>
                <c:pt idx="11">
                  <c:v>-9.4914921237190697E-2</c:v>
                </c:pt>
                <c:pt idx="12">
                  <c:v>-9.3197010847306139E-2</c:v>
                </c:pt>
                <c:pt idx="13">
                  <c:v>-9.2851454159685681E-2</c:v>
                </c:pt>
                <c:pt idx="14">
                  <c:v>-9.2249198218404299E-2</c:v>
                </c:pt>
                <c:pt idx="15">
                  <c:v>-9.2036927681723169E-2</c:v>
                </c:pt>
                <c:pt idx="16">
                  <c:v>-9.1039749811732712E-2</c:v>
                </c:pt>
                <c:pt idx="17">
                  <c:v>-8.9316902897739275E-2</c:v>
                </c:pt>
                <c:pt idx="18">
                  <c:v>-8.7969231816019483E-2</c:v>
                </c:pt>
                <c:pt idx="19">
                  <c:v>-8.5688557677724458E-2</c:v>
                </c:pt>
                <c:pt idx="20">
                  <c:v>-8.4701252855951731E-2</c:v>
                </c:pt>
                <c:pt idx="21">
                  <c:v>-8.4553157132685824E-2</c:v>
                </c:pt>
                <c:pt idx="22">
                  <c:v>-8.4331013547786951E-2</c:v>
                </c:pt>
                <c:pt idx="23">
                  <c:v>-8.4182917824521031E-2</c:v>
                </c:pt>
                <c:pt idx="24">
                  <c:v>-8.4054568197690582E-2</c:v>
                </c:pt>
                <c:pt idx="25">
                  <c:v>-8.3185739954530574E-2</c:v>
                </c:pt>
                <c:pt idx="26">
                  <c:v>-7.9616633023822131E-2</c:v>
                </c:pt>
                <c:pt idx="27">
                  <c:v>-7.8905773552145758E-2</c:v>
                </c:pt>
                <c:pt idx="28">
                  <c:v>-7.5993224327916178E-2</c:v>
                </c:pt>
                <c:pt idx="29">
                  <c:v>-5.8359960211055086E-2</c:v>
                </c:pt>
                <c:pt idx="30">
                  <c:v>-5.8335277590510763E-2</c:v>
                </c:pt>
                <c:pt idx="31">
                  <c:v>-5.8063768764523259E-2</c:v>
                </c:pt>
                <c:pt idx="32">
                  <c:v>-5.7540497208983708E-2</c:v>
                </c:pt>
                <c:pt idx="33">
                  <c:v>-5.7190003997254386E-2</c:v>
                </c:pt>
                <c:pt idx="34">
                  <c:v>-5.7046844798097344E-2</c:v>
                </c:pt>
                <c:pt idx="35">
                  <c:v>-5.704190827398848E-2</c:v>
                </c:pt>
                <c:pt idx="36">
                  <c:v>-5.6370540995183016E-2</c:v>
                </c:pt>
                <c:pt idx="37">
                  <c:v>-5.6296493133550063E-2</c:v>
                </c:pt>
                <c:pt idx="38">
                  <c:v>-5.5457284035043235E-2</c:v>
                </c:pt>
                <c:pt idx="39">
                  <c:v>-5.4731614991040275E-2</c:v>
                </c:pt>
                <c:pt idx="40">
                  <c:v>-5.4583519267774362E-2</c:v>
                </c:pt>
                <c:pt idx="41">
                  <c:v>-5.4558836647230047E-2</c:v>
                </c:pt>
                <c:pt idx="42">
                  <c:v>-5.4558836647230047E-2</c:v>
                </c:pt>
                <c:pt idx="43">
                  <c:v>-5.4509471406141402E-2</c:v>
                </c:pt>
                <c:pt idx="44">
                  <c:v>-5.4509471406141402E-2</c:v>
                </c:pt>
                <c:pt idx="45">
                  <c:v>-5.4509471406141402E-2</c:v>
                </c:pt>
                <c:pt idx="46">
                  <c:v>-5.4509471406141402E-2</c:v>
                </c:pt>
                <c:pt idx="47">
                  <c:v>-5.4386058303419818E-2</c:v>
                </c:pt>
                <c:pt idx="48">
                  <c:v>-5.4312010441786858E-2</c:v>
                </c:pt>
                <c:pt idx="49">
                  <c:v>-5.4163914718520945E-2</c:v>
                </c:pt>
                <c:pt idx="50">
                  <c:v>-5.4109612953323449E-2</c:v>
                </c:pt>
                <c:pt idx="51">
                  <c:v>-5.4109612953323449E-2</c:v>
                </c:pt>
                <c:pt idx="52">
                  <c:v>-5.4109612953323449E-2</c:v>
                </c:pt>
                <c:pt idx="53">
                  <c:v>-5.4015818995255038E-2</c:v>
                </c:pt>
                <c:pt idx="54">
                  <c:v>-5.4015818995255038E-2</c:v>
                </c:pt>
                <c:pt idx="55">
                  <c:v>-5.4015818995255038E-2</c:v>
                </c:pt>
                <c:pt idx="56">
                  <c:v>-5.3917088513077763E-2</c:v>
                </c:pt>
                <c:pt idx="57">
                  <c:v>-5.3917088513077763E-2</c:v>
                </c:pt>
                <c:pt idx="58">
                  <c:v>-5.3290149951252072E-2</c:v>
                </c:pt>
                <c:pt idx="59">
                  <c:v>-5.3290149951252072E-2</c:v>
                </c:pt>
                <c:pt idx="60">
                  <c:v>-5.3240784710163441E-2</c:v>
                </c:pt>
                <c:pt idx="61">
                  <c:v>-5.3240784710163441E-2</c:v>
                </c:pt>
                <c:pt idx="62">
                  <c:v>-5.3191419469074797E-2</c:v>
                </c:pt>
                <c:pt idx="63">
                  <c:v>-5.3191419469074797E-2</c:v>
                </c:pt>
                <c:pt idx="64">
                  <c:v>-5.3191419469074797E-2</c:v>
                </c:pt>
                <c:pt idx="65">
                  <c:v>-5.3191419469074797E-2</c:v>
                </c:pt>
                <c:pt idx="66">
                  <c:v>-5.2821180160910024E-2</c:v>
                </c:pt>
                <c:pt idx="67">
                  <c:v>-5.2796497540365708E-2</c:v>
                </c:pt>
                <c:pt idx="68">
                  <c:v>-5.2599036576011157E-2</c:v>
                </c:pt>
                <c:pt idx="69">
                  <c:v>-5.2524988714378204E-2</c:v>
                </c:pt>
                <c:pt idx="70">
                  <c:v>-5.2500306093833882E-2</c:v>
                </c:pt>
                <c:pt idx="71">
                  <c:v>-5.2500306093833882E-2</c:v>
                </c:pt>
                <c:pt idx="72">
                  <c:v>-5.2500306093833882E-2</c:v>
                </c:pt>
                <c:pt idx="73">
                  <c:v>-5.2475623473289566E-2</c:v>
                </c:pt>
                <c:pt idx="74">
                  <c:v>-5.1873367532008198E-2</c:v>
                </c:pt>
                <c:pt idx="75">
                  <c:v>-5.1873367532008198E-2</c:v>
                </c:pt>
                <c:pt idx="76">
                  <c:v>-5.1873367532008198E-2</c:v>
                </c:pt>
                <c:pt idx="77">
                  <c:v>-5.1108206295134323E-2</c:v>
                </c:pt>
                <c:pt idx="78">
                  <c:v>-5.1083523674590008E-2</c:v>
                </c:pt>
                <c:pt idx="79">
                  <c:v>-5.0239378051974315E-2</c:v>
                </c:pt>
                <c:pt idx="80">
                  <c:v>-5.0214695431429993E-2</c:v>
                </c:pt>
                <c:pt idx="81">
                  <c:v>-4.8797913012186118E-2</c:v>
                </c:pt>
                <c:pt idx="82">
                  <c:v>-4.8797913012186118E-2</c:v>
                </c:pt>
                <c:pt idx="83">
                  <c:v>-4.8797913012186118E-2</c:v>
                </c:pt>
                <c:pt idx="84">
                  <c:v>-4.8699182530008843E-2</c:v>
                </c:pt>
                <c:pt idx="85">
                  <c:v>-4.832894322184407E-2</c:v>
                </c:pt>
                <c:pt idx="86">
                  <c:v>-4.8279577980755432E-2</c:v>
                </c:pt>
                <c:pt idx="87">
                  <c:v>-4.8254895360211117E-2</c:v>
                </c:pt>
                <c:pt idx="88">
                  <c:v>-4.8101863112836339E-2</c:v>
                </c:pt>
                <c:pt idx="89">
                  <c:v>-4.8082117016400888E-2</c:v>
                </c:pt>
                <c:pt idx="90">
                  <c:v>-4.8057434395856566E-2</c:v>
                </c:pt>
                <c:pt idx="91">
                  <c:v>-4.7307082731309284E-2</c:v>
                </c:pt>
                <c:pt idx="92">
                  <c:v>-4.7307082731309284E-2</c:v>
                </c:pt>
                <c:pt idx="93">
                  <c:v>-4.7257717490220646E-2</c:v>
                </c:pt>
                <c:pt idx="94">
                  <c:v>-4.7257717490220646E-2</c:v>
                </c:pt>
                <c:pt idx="95">
                  <c:v>-4.7257717490220646E-2</c:v>
                </c:pt>
                <c:pt idx="96">
                  <c:v>-4.7257717490220646E-2</c:v>
                </c:pt>
                <c:pt idx="97">
                  <c:v>-4.7134304387499056E-2</c:v>
                </c:pt>
                <c:pt idx="98">
                  <c:v>-4.7134304387499056E-2</c:v>
                </c:pt>
                <c:pt idx="99">
                  <c:v>-4.703557390532178E-2</c:v>
                </c:pt>
                <c:pt idx="100">
                  <c:v>-4.6986208664233142E-2</c:v>
                </c:pt>
                <c:pt idx="101">
                  <c:v>-4.6986208664233142E-2</c:v>
                </c:pt>
                <c:pt idx="102">
                  <c:v>-4.6961526043688827E-2</c:v>
                </c:pt>
                <c:pt idx="103">
                  <c:v>-4.6615969356068369E-2</c:v>
                </c:pt>
                <c:pt idx="104">
                  <c:v>-4.6615969356068369E-2</c:v>
                </c:pt>
                <c:pt idx="105">
                  <c:v>-4.6566604114979732E-2</c:v>
                </c:pt>
                <c:pt idx="106">
                  <c:v>-4.6566604114979732E-2</c:v>
                </c:pt>
                <c:pt idx="107">
                  <c:v>-4.6443191012258134E-2</c:v>
                </c:pt>
                <c:pt idx="108">
                  <c:v>-4.6443191012258134E-2</c:v>
                </c:pt>
                <c:pt idx="109">
                  <c:v>-4.6443191012258134E-2</c:v>
                </c:pt>
                <c:pt idx="110">
                  <c:v>-4.5297917419001764E-2</c:v>
                </c:pt>
                <c:pt idx="111">
                  <c:v>-4.5297917419001764E-2</c:v>
                </c:pt>
                <c:pt idx="112">
                  <c:v>-4.5273234798457448E-2</c:v>
                </c:pt>
                <c:pt idx="113">
                  <c:v>-4.5248552177913126E-2</c:v>
                </c:pt>
                <c:pt idx="114">
                  <c:v>-4.5248552177913126E-2</c:v>
                </c:pt>
                <c:pt idx="115">
                  <c:v>-4.5075773834102897E-2</c:v>
                </c:pt>
                <c:pt idx="116">
                  <c:v>-4.5051091213558575E-2</c:v>
                </c:pt>
                <c:pt idx="117">
                  <c:v>-4.502640859301426E-2</c:v>
                </c:pt>
                <c:pt idx="118">
                  <c:v>-4.49523607313813E-2</c:v>
                </c:pt>
                <c:pt idx="119">
                  <c:v>-4.49523607313813E-2</c:v>
                </c:pt>
                <c:pt idx="120">
                  <c:v>-4.4927678110836991E-2</c:v>
                </c:pt>
                <c:pt idx="121">
                  <c:v>-4.4582121423216527E-2</c:v>
                </c:pt>
                <c:pt idx="122">
                  <c:v>-4.4305676073120165E-2</c:v>
                </c:pt>
                <c:pt idx="123">
                  <c:v>-4.4004548102479474E-2</c:v>
                </c:pt>
                <c:pt idx="124">
                  <c:v>-4.4004548102479474E-2</c:v>
                </c:pt>
                <c:pt idx="125">
                  <c:v>-4.377746799347175E-2</c:v>
                </c:pt>
                <c:pt idx="126">
                  <c:v>-4.3634308794314701E-2</c:v>
                </c:pt>
                <c:pt idx="127">
                  <c:v>-4.3609626173770386E-2</c:v>
                </c:pt>
                <c:pt idx="128">
                  <c:v>-4.3584943553226063E-2</c:v>
                </c:pt>
                <c:pt idx="129">
                  <c:v>-4.3535578312137425E-2</c:v>
                </c:pt>
                <c:pt idx="130">
                  <c:v>-4.3461530450504472E-2</c:v>
                </c:pt>
                <c:pt idx="131">
                  <c:v>-4.2508781297493775E-2</c:v>
                </c:pt>
                <c:pt idx="132">
                  <c:v>-4.2360685574227869E-2</c:v>
                </c:pt>
                <c:pt idx="133">
                  <c:v>-4.2360685574227869E-2</c:v>
                </c:pt>
                <c:pt idx="134">
                  <c:v>-4.2261955092050593E-2</c:v>
                </c:pt>
                <c:pt idx="135">
                  <c:v>-4.2138541989329002E-2</c:v>
                </c:pt>
                <c:pt idx="136">
                  <c:v>-4.2044748031260591E-2</c:v>
                </c:pt>
                <c:pt idx="137">
                  <c:v>-4.2020065410716276E-2</c:v>
                </c:pt>
                <c:pt idx="138">
                  <c:v>-4.1995382790171953E-2</c:v>
                </c:pt>
                <c:pt idx="139">
                  <c:v>-4.1921334928539E-2</c:v>
                </c:pt>
                <c:pt idx="140">
                  <c:v>-4.1871969687450362E-2</c:v>
                </c:pt>
                <c:pt idx="141">
                  <c:v>-4.1871969687450362E-2</c:v>
                </c:pt>
                <c:pt idx="142">
                  <c:v>-4.1871969687450362E-2</c:v>
                </c:pt>
                <c:pt idx="143">
                  <c:v>-4.1570841716809678E-2</c:v>
                </c:pt>
                <c:pt idx="144">
                  <c:v>-4.1565905192700814E-2</c:v>
                </c:pt>
                <c:pt idx="145">
                  <c:v>-4.1200602408644899E-2</c:v>
                </c:pt>
                <c:pt idx="146">
                  <c:v>-4.1126554547011945E-2</c:v>
                </c:pt>
                <c:pt idx="147">
                  <c:v>-4.1126554547011945E-2</c:v>
                </c:pt>
                <c:pt idx="148">
                  <c:v>-4.1126554547011945E-2</c:v>
                </c:pt>
                <c:pt idx="149">
                  <c:v>-4.1096935402358759E-2</c:v>
                </c:pt>
                <c:pt idx="150">
                  <c:v>-4.102782406483467E-2</c:v>
                </c:pt>
                <c:pt idx="151">
                  <c:v>-4.102782406483467E-2</c:v>
                </c:pt>
                <c:pt idx="152">
                  <c:v>-4.102782406483467E-2</c:v>
                </c:pt>
                <c:pt idx="153">
                  <c:v>-4.1003141444290354E-2</c:v>
                </c:pt>
                <c:pt idx="154">
                  <c:v>-4.099820492018149E-2</c:v>
                </c:pt>
                <c:pt idx="155">
                  <c:v>-4.0973522299637175E-2</c:v>
                </c:pt>
                <c:pt idx="156">
                  <c:v>-4.0929093582657394E-2</c:v>
                </c:pt>
                <c:pt idx="157">
                  <c:v>-4.0929093582657394E-2</c:v>
                </c:pt>
                <c:pt idx="158">
                  <c:v>-4.0919220534439672E-2</c:v>
                </c:pt>
                <c:pt idx="159">
                  <c:v>-4.0894537913895357E-2</c:v>
                </c:pt>
                <c:pt idx="160">
                  <c:v>-4.0869855293351035E-2</c:v>
                </c:pt>
                <c:pt idx="161">
                  <c:v>-4.0795807431718081E-2</c:v>
                </c:pt>
                <c:pt idx="162">
                  <c:v>-4.0697076949540806E-2</c:v>
                </c:pt>
                <c:pt idx="163">
                  <c:v>-4.0677330853105348E-2</c:v>
                </c:pt>
                <c:pt idx="164">
                  <c:v>-4.0603282991472395E-2</c:v>
                </c:pt>
                <c:pt idx="165">
                  <c:v>-4.0312028069049433E-2</c:v>
                </c:pt>
                <c:pt idx="166">
                  <c:v>-3.9709772127768064E-2</c:v>
                </c:pt>
                <c:pt idx="167">
                  <c:v>-3.97048356036592E-2</c:v>
                </c:pt>
                <c:pt idx="168">
                  <c:v>-3.9660406886679433E-2</c:v>
                </c:pt>
                <c:pt idx="169">
                  <c:v>-3.9611041645590796E-2</c:v>
                </c:pt>
                <c:pt idx="170">
                  <c:v>-3.9561676404502158E-2</c:v>
                </c:pt>
                <c:pt idx="171">
                  <c:v>-3.9561676404502158E-2</c:v>
                </c:pt>
                <c:pt idx="172">
                  <c:v>-3.951231116341352E-2</c:v>
                </c:pt>
                <c:pt idx="173">
                  <c:v>-3.951231116341352E-2</c:v>
                </c:pt>
                <c:pt idx="174">
                  <c:v>-3.9265484957970331E-2</c:v>
                </c:pt>
                <c:pt idx="175">
                  <c:v>-3.9260548433861474E-2</c:v>
                </c:pt>
                <c:pt idx="176">
                  <c:v>-3.9186500572228514E-2</c:v>
                </c:pt>
                <c:pt idx="177">
                  <c:v>-3.9132198807031018E-2</c:v>
                </c:pt>
                <c:pt idx="178">
                  <c:v>-3.9063087469506923E-2</c:v>
                </c:pt>
                <c:pt idx="179">
                  <c:v>-3.8993976131982834E-2</c:v>
                </c:pt>
                <c:pt idx="180">
                  <c:v>-3.8969293511438512E-2</c:v>
                </c:pt>
                <c:pt idx="181">
                  <c:v>-3.8919928270349874E-2</c:v>
                </c:pt>
                <c:pt idx="182">
                  <c:v>-3.8919928270349874E-2</c:v>
                </c:pt>
                <c:pt idx="183">
                  <c:v>-3.8895245649805558E-2</c:v>
                </c:pt>
                <c:pt idx="184">
                  <c:v>-3.8870563029261243E-2</c:v>
                </c:pt>
                <c:pt idx="185">
                  <c:v>-3.8791578643519418E-2</c:v>
                </c:pt>
                <c:pt idx="186">
                  <c:v>-3.8747149926539645E-2</c:v>
                </c:pt>
                <c:pt idx="187">
                  <c:v>-3.8342354949612828E-2</c:v>
                </c:pt>
                <c:pt idx="188">
                  <c:v>-3.8169576605802599E-2</c:v>
                </c:pt>
                <c:pt idx="189">
                  <c:v>-3.8144893985258277E-2</c:v>
                </c:pt>
                <c:pt idx="190">
                  <c:v>-3.8120211364713961E-2</c:v>
                </c:pt>
                <c:pt idx="191">
                  <c:v>-3.8021480882536686E-2</c:v>
                </c:pt>
                <c:pt idx="192">
                  <c:v>-3.8021480882536686E-2</c:v>
                </c:pt>
                <c:pt idx="193">
                  <c:v>-3.7947433020903726E-2</c:v>
                </c:pt>
                <c:pt idx="194">
                  <c:v>-3.7947433020903726E-2</c:v>
                </c:pt>
                <c:pt idx="195">
                  <c:v>-3.7947433020903726E-2</c:v>
                </c:pt>
                <c:pt idx="196">
                  <c:v>-3.7898067779815095E-2</c:v>
                </c:pt>
                <c:pt idx="197">
                  <c:v>-3.7898067779815095E-2</c:v>
                </c:pt>
                <c:pt idx="198">
                  <c:v>-3.7824019918182142E-2</c:v>
                </c:pt>
                <c:pt idx="199">
                  <c:v>-3.7700606815460544E-2</c:v>
                </c:pt>
                <c:pt idx="200">
                  <c:v>-3.7651241574371913E-2</c:v>
                </c:pt>
                <c:pt idx="201">
                  <c:v>-3.7626558953827591E-2</c:v>
                </c:pt>
                <c:pt idx="202">
                  <c:v>-3.7626558953827591E-2</c:v>
                </c:pt>
                <c:pt idx="203">
                  <c:v>-3.7626558953827591E-2</c:v>
                </c:pt>
                <c:pt idx="204">
                  <c:v>-3.7626558953827591E-2</c:v>
                </c:pt>
                <c:pt idx="205">
                  <c:v>-3.7601876333283268E-2</c:v>
                </c:pt>
                <c:pt idx="206">
                  <c:v>-3.7552511092194638E-2</c:v>
                </c:pt>
                <c:pt idx="207">
                  <c:v>-3.7547574568085773E-2</c:v>
                </c:pt>
                <c:pt idx="208">
                  <c:v>-3.7542638043976909E-2</c:v>
                </c:pt>
                <c:pt idx="209">
                  <c:v>-3.7527828471650315E-2</c:v>
                </c:pt>
                <c:pt idx="210">
                  <c:v>-3.7522891947541451E-2</c:v>
                </c:pt>
                <c:pt idx="211">
                  <c:v>-3.7522891947541451E-2</c:v>
                </c:pt>
                <c:pt idx="212">
                  <c:v>-3.7468590182343955E-2</c:v>
                </c:pt>
                <c:pt idx="213">
                  <c:v>-3.7404415368928724E-2</c:v>
                </c:pt>
                <c:pt idx="214">
                  <c:v>-3.6757730710667583E-2</c:v>
                </c:pt>
                <c:pt idx="215">
                  <c:v>-3.6698492421361216E-2</c:v>
                </c:pt>
                <c:pt idx="216">
                  <c:v>-3.668368284903463E-2</c:v>
                </c:pt>
                <c:pt idx="217">
                  <c:v>-3.6678746324925765E-2</c:v>
                </c:pt>
                <c:pt idx="218">
                  <c:v>-3.6599761939183947E-2</c:v>
                </c:pt>
                <c:pt idx="219">
                  <c:v>-3.6530650601659852E-2</c:v>
                </c:pt>
                <c:pt idx="220">
                  <c:v>-3.6234459155128032E-2</c:v>
                </c:pt>
                <c:pt idx="221">
                  <c:v>-3.6229522631019168E-2</c:v>
                </c:pt>
                <c:pt idx="222">
                  <c:v>-3.6185093914039394E-2</c:v>
                </c:pt>
                <c:pt idx="223">
                  <c:v>-3.6185093914039394E-2</c:v>
                </c:pt>
                <c:pt idx="224">
                  <c:v>-3.618015738993053E-2</c:v>
                </c:pt>
                <c:pt idx="225">
                  <c:v>-3.6155474769386214E-2</c:v>
                </c:pt>
                <c:pt idx="226">
                  <c:v>-3.6056744287208939E-2</c:v>
                </c:pt>
                <c:pt idx="227">
                  <c:v>-3.6056744287208939E-2</c:v>
                </c:pt>
                <c:pt idx="228">
                  <c:v>-3.5987632949684843E-2</c:v>
                </c:pt>
                <c:pt idx="229">
                  <c:v>-3.5938267708596205E-2</c:v>
                </c:pt>
                <c:pt idx="230">
                  <c:v>-3.591358508805189E-2</c:v>
                </c:pt>
                <c:pt idx="231">
                  <c:v>-3.5864219846963252E-2</c:v>
                </c:pt>
                <c:pt idx="232">
                  <c:v>-3.5864219846963252E-2</c:v>
                </c:pt>
                <c:pt idx="233">
                  <c:v>-3.5814854605874615E-2</c:v>
                </c:pt>
                <c:pt idx="234">
                  <c:v>-3.5642076262064386E-2</c:v>
                </c:pt>
                <c:pt idx="235">
                  <c:v>-3.5563091876322568E-2</c:v>
                </c:pt>
                <c:pt idx="236">
                  <c:v>-3.5558155352213704E-2</c:v>
                </c:pt>
                <c:pt idx="237">
                  <c:v>-3.4763374970686649E-2</c:v>
                </c:pt>
                <c:pt idx="238">
                  <c:v>-3.469426363316256E-2</c:v>
                </c:pt>
                <c:pt idx="239">
                  <c:v>-3.4689327109053696E-2</c:v>
                </c:pt>
                <c:pt idx="240">
                  <c:v>-3.4669581012618245E-2</c:v>
                </c:pt>
                <c:pt idx="241">
                  <c:v>-3.4595533150985285E-2</c:v>
                </c:pt>
                <c:pt idx="242">
                  <c:v>-3.4546167909896647E-2</c:v>
                </c:pt>
                <c:pt idx="243">
                  <c:v>-3.4496802668808016E-2</c:v>
                </c:pt>
                <c:pt idx="244">
                  <c:v>-3.4496802668808016E-2</c:v>
                </c:pt>
                <c:pt idx="245">
                  <c:v>-3.4385730876358579E-2</c:v>
                </c:pt>
                <c:pt idx="246">
                  <c:v>-3.4225293842820512E-2</c:v>
                </c:pt>
                <c:pt idx="247">
                  <c:v>-3.366746661851891E-2</c:v>
                </c:pt>
                <c:pt idx="248">
                  <c:v>-3.3652657046192323E-2</c:v>
                </c:pt>
                <c:pt idx="249">
                  <c:v>-3.3627974425648001E-2</c:v>
                </c:pt>
                <c:pt idx="250">
                  <c:v>-3.3627974425648001E-2</c:v>
                </c:pt>
                <c:pt idx="251">
                  <c:v>-3.3578609184559363E-2</c:v>
                </c:pt>
                <c:pt idx="252">
                  <c:v>-3.3578609184559363E-2</c:v>
                </c:pt>
                <c:pt idx="253">
                  <c:v>-3.3529243943470732E-2</c:v>
                </c:pt>
                <c:pt idx="254">
                  <c:v>-3.350456132292641E-2</c:v>
                </c:pt>
                <c:pt idx="255">
                  <c:v>-3.3395957792531406E-2</c:v>
                </c:pt>
                <c:pt idx="256">
                  <c:v>-3.3376211696095955E-2</c:v>
                </c:pt>
                <c:pt idx="257">
                  <c:v>-3.337127517198709E-2</c:v>
                </c:pt>
                <c:pt idx="258">
                  <c:v>-3.3351529075551639E-2</c:v>
                </c:pt>
                <c:pt idx="259">
                  <c:v>-3.3346592551442775E-2</c:v>
                </c:pt>
                <c:pt idx="260">
                  <c:v>-3.3321909930898452E-2</c:v>
                </c:pt>
                <c:pt idx="261">
                  <c:v>-3.3307100358571859E-2</c:v>
                </c:pt>
                <c:pt idx="262">
                  <c:v>-3.3277481213918679E-2</c:v>
                </c:pt>
                <c:pt idx="263">
                  <c:v>-3.3272544689809815E-2</c:v>
                </c:pt>
                <c:pt idx="264">
                  <c:v>-3.3203433352285726E-2</c:v>
                </c:pt>
                <c:pt idx="265">
                  <c:v>-3.3055337629019813E-2</c:v>
                </c:pt>
                <c:pt idx="266">
                  <c:v>-3.3030655008475497E-2</c:v>
                </c:pt>
                <c:pt idx="267">
                  <c:v>-3.2956607146842537E-2</c:v>
                </c:pt>
                <c:pt idx="268">
                  <c:v>-3.2912178429862771E-2</c:v>
                </c:pt>
                <c:pt idx="269">
                  <c:v>-3.2235874626948442E-2</c:v>
                </c:pt>
                <c:pt idx="270">
                  <c:v>-3.2161826765315489E-2</c:v>
                </c:pt>
                <c:pt idx="271">
                  <c:v>-3.2087778903682529E-2</c:v>
                </c:pt>
                <c:pt idx="272">
                  <c:v>-3.2063096283138214E-2</c:v>
                </c:pt>
                <c:pt idx="273">
                  <c:v>-3.2038413662593898E-2</c:v>
                </c:pt>
                <c:pt idx="274">
                  <c:v>-3.1964365800960938E-2</c:v>
                </c:pt>
                <c:pt idx="275">
                  <c:v>-3.1865635318783662E-2</c:v>
                </c:pt>
                <c:pt idx="276">
                  <c:v>-3.1766904836606394E-2</c:v>
                </c:pt>
                <c:pt idx="277">
                  <c:v>-3.1732349167844343E-2</c:v>
                </c:pt>
                <c:pt idx="278">
                  <c:v>-3.1692856974973434E-2</c:v>
                </c:pt>
                <c:pt idx="279">
                  <c:v>-3.1638555209775938E-2</c:v>
                </c:pt>
                <c:pt idx="280">
                  <c:v>-3.1613872589231616E-2</c:v>
                </c:pt>
                <c:pt idx="281">
                  <c:v>-3.1470713390074567E-2</c:v>
                </c:pt>
                <c:pt idx="282">
                  <c:v>-3.1470713390074567E-2</c:v>
                </c:pt>
                <c:pt idx="283">
                  <c:v>-3.1470713390074567E-2</c:v>
                </c:pt>
                <c:pt idx="284">
                  <c:v>-3.1446030769530252E-2</c:v>
                </c:pt>
                <c:pt idx="285">
                  <c:v>-3.1421348148985936E-2</c:v>
                </c:pt>
                <c:pt idx="286">
                  <c:v>-3.1297935046264339E-2</c:v>
                </c:pt>
                <c:pt idx="287">
                  <c:v>-3.1248569805175704E-2</c:v>
                </c:pt>
                <c:pt idx="288">
                  <c:v>-3.1248569805175704E-2</c:v>
                </c:pt>
                <c:pt idx="289">
                  <c:v>-3.1199204564087066E-2</c:v>
                </c:pt>
                <c:pt idx="290">
                  <c:v>-3.1125156702454113E-2</c:v>
                </c:pt>
                <c:pt idx="291">
                  <c:v>-3.1100474081909794E-2</c:v>
                </c:pt>
                <c:pt idx="292">
                  <c:v>-3.1041235792603428E-2</c:v>
                </c:pt>
                <c:pt idx="293">
                  <c:v>-3.0774663490724791E-2</c:v>
                </c:pt>
                <c:pt idx="294">
                  <c:v>-3.0621631243350017E-2</c:v>
                </c:pt>
                <c:pt idx="295">
                  <c:v>-3.0448852899539788E-2</c:v>
                </c:pt>
                <c:pt idx="296">
                  <c:v>-3.0448852899539788E-2</c:v>
                </c:pt>
                <c:pt idx="297">
                  <c:v>-3.0424170278995469E-2</c:v>
                </c:pt>
                <c:pt idx="298">
                  <c:v>-3.0374805037906832E-2</c:v>
                </c:pt>
                <c:pt idx="299">
                  <c:v>-3.0350122417362513E-2</c:v>
                </c:pt>
                <c:pt idx="300">
                  <c:v>-3.0300757176273875E-2</c:v>
                </c:pt>
                <c:pt idx="301">
                  <c:v>-3.0300757176273875E-2</c:v>
                </c:pt>
                <c:pt idx="302">
                  <c:v>-3.0293352390110582E-2</c:v>
                </c:pt>
                <c:pt idx="303">
                  <c:v>-3.027607455572956E-2</c:v>
                </c:pt>
                <c:pt idx="304">
                  <c:v>-3.027607455572956E-2</c:v>
                </c:pt>
                <c:pt idx="305">
                  <c:v>-3.0266201507511831E-2</c:v>
                </c:pt>
                <c:pt idx="306">
                  <c:v>-3.0241518886967512E-2</c:v>
                </c:pt>
                <c:pt idx="307">
                  <c:v>-3.0221772790532057E-2</c:v>
                </c:pt>
                <c:pt idx="308">
                  <c:v>-3.0204494956151035E-2</c:v>
                </c:pt>
                <c:pt idx="309">
                  <c:v>-3.0152661453007965E-2</c:v>
                </c:pt>
                <c:pt idx="310">
                  <c:v>-3.0147724928899101E-2</c:v>
                </c:pt>
                <c:pt idx="311">
                  <c:v>-3.0127978832463646E-2</c:v>
                </c:pt>
                <c:pt idx="312">
                  <c:v>-3.0127978832463646E-2</c:v>
                </c:pt>
                <c:pt idx="313">
                  <c:v>-3.0127978832463646E-2</c:v>
                </c:pt>
                <c:pt idx="314">
                  <c:v>-3.0029248350286374E-2</c:v>
                </c:pt>
                <c:pt idx="315">
                  <c:v>-3.0004565729742055E-2</c:v>
                </c:pt>
                <c:pt idx="316">
                  <c:v>-3.0004565729742055E-2</c:v>
                </c:pt>
                <c:pt idx="317">
                  <c:v>-2.9930517868109099E-2</c:v>
                </c:pt>
                <c:pt idx="318">
                  <c:v>-2.9831787385931827E-2</c:v>
                </c:pt>
                <c:pt idx="319">
                  <c:v>-2.9807104765387508E-2</c:v>
                </c:pt>
                <c:pt idx="320">
                  <c:v>-2.9807104765387508E-2</c:v>
                </c:pt>
                <c:pt idx="321">
                  <c:v>-2.9604707276924096E-2</c:v>
                </c:pt>
                <c:pt idx="322">
                  <c:v>-2.9575088132270916E-2</c:v>
                </c:pt>
                <c:pt idx="323">
                  <c:v>-2.9560278559944322E-2</c:v>
                </c:pt>
                <c:pt idx="324">
                  <c:v>-2.9382563692025229E-2</c:v>
                </c:pt>
                <c:pt idx="325">
                  <c:v>-2.9209785348215001E-2</c:v>
                </c:pt>
                <c:pt idx="326">
                  <c:v>-2.9135737486582047E-2</c:v>
                </c:pt>
                <c:pt idx="327">
                  <c:v>-2.9111054866037725E-2</c:v>
                </c:pt>
                <c:pt idx="328">
                  <c:v>-2.898270523920727E-2</c:v>
                </c:pt>
                <c:pt idx="329">
                  <c:v>-2.883460951594136E-2</c:v>
                </c:pt>
                <c:pt idx="330">
                  <c:v>-2.883460951594136E-2</c:v>
                </c:pt>
                <c:pt idx="331">
                  <c:v>-2.8804990371288176E-2</c:v>
                </c:pt>
                <c:pt idx="332">
                  <c:v>-2.8780307750743861E-2</c:v>
                </c:pt>
                <c:pt idx="333">
                  <c:v>-2.8760561654308403E-2</c:v>
                </c:pt>
                <c:pt idx="334">
                  <c:v>-2.8735879033764088E-2</c:v>
                </c:pt>
                <c:pt idx="335">
                  <c:v>-2.8735879033764088E-2</c:v>
                </c:pt>
                <c:pt idx="336">
                  <c:v>-2.8711196413219769E-2</c:v>
                </c:pt>
                <c:pt idx="337">
                  <c:v>-2.8711196413219769E-2</c:v>
                </c:pt>
                <c:pt idx="338">
                  <c:v>-2.870132336500204E-2</c:v>
                </c:pt>
                <c:pt idx="339">
                  <c:v>-2.8656894648022267E-2</c:v>
                </c:pt>
                <c:pt idx="340">
                  <c:v>-2.8639616813641244E-2</c:v>
                </c:pt>
                <c:pt idx="341">
                  <c:v>-2.8632212027477948E-2</c:v>
                </c:pt>
                <c:pt idx="342">
                  <c:v>-2.8587783310498174E-2</c:v>
                </c:pt>
                <c:pt idx="343">
                  <c:v>-2.8587783310498174E-2</c:v>
                </c:pt>
                <c:pt idx="344">
                  <c:v>-2.8587783310498174E-2</c:v>
                </c:pt>
                <c:pt idx="345">
                  <c:v>-2.8533481545300676E-2</c:v>
                </c:pt>
                <c:pt idx="346">
                  <c:v>-2.8439687587232265E-2</c:v>
                </c:pt>
                <c:pt idx="347">
                  <c:v>-2.8439687587232265E-2</c:v>
                </c:pt>
                <c:pt idx="348">
                  <c:v>-2.8410068442579081E-2</c:v>
                </c:pt>
                <c:pt idx="349">
                  <c:v>-2.839032234614363E-2</c:v>
                </c:pt>
                <c:pt idx="350">
                  <c:v>-2.8266909243422036E-2</c:v>
                </c:pt>
                <c:pt idx="351">
                  <c:v>-2.8266909243422036E-2</c:v>
                </c:pt>
                <c:pt idx="352">
                  <c:v>-2.8044765658523169E-2</c:v>
                </c:pt>
                <c:pt idx="353">
                  <c:v>-2.802008303797885E-2</c:v>
                </c:pt>
                <c:pt idx="354">
                  <c:v>-2.7817685549515442E-2</c:v>
                </c:pt>
                <c:pt idx="355">
                  <c:v>-2.7783129880753394E-2</c:v>
                </c:pt>
                <c:pt idx="356">
                  <c:v>-2.7610351536943165E-2</c:v>
                </c:pt>
                <c:pt idx="357">
                  <c:v>-2.7486938434221574E-2</c:v>
                </c:pt>
                <c:pt idx="358">
                  <c:v>-2.7388207952044299E-2</c:v>
                </c:pt>
                <c:pt idx="359">
                  <c:v>-2.7388207952044299E-2</c:v>
                </c:pt>
                <c:pt idx="360">
                  <c:v>-2.7388207952044299E-2</c:v>
                </c:pt>
                <c:pt idx="361">
                  <c:v>-2.7289477469867027E-2</c:v>
                </c:pt>
                <c:pt idx="362">
                  <c:v>-2.7269731373431572E-2</c:v>
                </c:pt>
                <c:pt idx="363">
                  <c:v>-2.7245048752887253E-2</c:v>
                </c:pt>
                <c:pt idx="364">
                  <c:v>-2.7195683511798616E-2</c:v>
                </c:pt>
                <c:pt idx="365">
                  <c:v>-2.7171000891254297E-2</c:v>
                </c:pt>
                <c:pt idx="366">
                  <c:v>-2.7171000891254297E-2</c:v>
                </c:pt>
                <c:pt idx="367">
                  <c:v>-2.7146318270709978E-2</c:v>
                </c:pt>
                <c:pt idx="368">
                  <c:v>-2.7146318270709978E-2</c:v>
                </c:pt>
                <c:pt idx="369">
                  <c:v>-2.7146318270709978E-2</c:v>
                </c:pt>
                <c:pt idx="370">
                  <c:v>-2.7072270409077025E-2</c:v>
                </c:pt>
                <c:pt idx="371">
                  <c:v>-2.7017968643879522E-2</c:v>
                </c:pt>
                <c:pt idx="372">
                  <c:v>-2.7003159071552933E-2</c:v>
                </c:pt>
                <c:pt idx="373">
                  <c:v>-2.6998222547444068E-2</c:v>
                </c:pt>
                <c:pt idx="374">
                  <c:v>-2.6978476451008614E-2</c:v>
                </c:pt>
                <c:pt idx="375">
                  <c:v>-2.6973539926899749E-2</c:v>
                </c:pt>
                <c:pt idx="376">
                  <c:v>-2.6943920782246569E-2</c:v>
                </c:pt>
                <c:pt idx="377">
                  <c:v>-2.6924174685811111E-2</c:v>
                </c:pt>
                <c:pt idx="378">
                  <c:v>-2.6894555541157932E-2</c:v>
                </c:pt>
                <c:pt idx="379">
                  <c:v>-2.6297236123985424E-2</c:v>
                </c:pt>
                <c:pt idx="380">
                  <c:v>-2.626268045522338E-2</c:v>
                </c:pt>
                <c:pt idx="381">
                  <c:v>-2.6208378690025878E-2</c:v>
                </c:pt>
                <c:pt idx="382">
                  <c:v>-2.6154076924828379E-2</c:v>
                </c:pt>
                <c:pt idx="383">
                  <c:v>-2.6154076924828379E-2</c:v>
                </c:pt>
                <c:pt idx="384">
                  <c:v>-2.612939430428406E-2</c:v>
                </c:pt>
                <c:pt idx="385">
                  <c:v>-2.612939430428406E-2</c:v>
                </c:pt>
                <c:pt idx="386">
                  <c:v>-2.612939430428406E-2</c:v>
                </c:pt>
                <c:pt idx="387">
                  <c:v>-2.6124457780175196E-2</c:v>
                </c:pt>
                <c:pt idx="388">
                  <c:v>-2.6109648207848606E-2</c:v>
                </c:pt>
                <c:pt idx="389">
                  <c:v>-2.6104711683739741E-2</c:v>
                </c:pt>
                <c:pt idx="390">
                  <c:v>-2.6033132084161217E-2</c:v>
                </c:pt>
                <c:pt idx="391">
                  <c:v>-2.6030663822106784E-2</c:v>
                </c:pt>
                <c:pt idx="392">
                  <c:v>-2.5981298581018147E-2</c:v>
                </c:pt>
                <c:pt idx="393">
                  <c:v>-2.584801243007883E-2</c:v>
                </c:pt>
                <c:pt idx="394">
                  <c:v>-2.5823329809534511E-2</c:v>
                </c:pt>
                <c:pt idx="395">
                  <c:v>-2.5823329809534511E-2</c:v>
                </c:pt>
                <c:pt idx="396">
                  <c:v>-2.5798647188990192E-2</c:v>
                </c:pt>
                <c:pt idx="397">
                  <c:v>-2.57295358514661E-2</c:v>
                </c:pt>
                <c:pt idx="398">
                  <c:v>-2.57295358514661E-2</c:v>
                </c:pt>
                <c:pt idx="399">
                  <c:v>-2.5704853230921781E-2</c:v>
                </c:pt>
                <c:pt idx="400">
                  <c:v>-2.5699916706812917E-2</c:v>
                </c:pt>
                <c:pt idx="401">
                  <c:v>-2.5699916706812917E-2</c:v>
                </c:pt>
                <c:pt idx="402">
                  <c:v>-2.5699916706812917E-2</c:v>
                </c:pt>
                <c:pt idx="403">
                  <c:v>-2.5680170610377463E-2</c:v>
                </c:pt>
                <c:pt idx="404">
                  <c:v>-2.5680170610377463E-2</c:v>
                </c:pt>
                <c:pt idx="405">
                  <c:v>-2.5680170610377463E-2</c:v>
                </c:pt>
                <c:pt idx="406">
                  <c:v>-2.5675234086268598E-2</c:v>
                </c:pt>
                <c:pt idx="407">
                  <c:v>-2.5675234086268598E-2</c:v>
                </c:pt>
                <c:pt idx="408">
                  <c:v>-2.5675234086268598E-2</c:v>
                </c:pt>
                <c:pt idx="409">
                  <c:v>-2.5675234086268598E-2</c:v>
                </c:pt>
                <c:pt idx="410">
                  <c:v>-2.5655487989833144E-2</c:v>
                </c:pt>
                <c:pt idx="411">
                  <c:v>-2.558144012820019E-2</c:v>
                </c:pt>
                <c:pt idx="412">
                  <c:v>-2.5551820983547007E-2</c:v>
                </c:pt>
                <c:pt idx="413">
                  <c:v>-2.5532074887111553E-2</c:v>
                </c:pt>
                <c:pt idx="414">
                  <c:v>-2.5428407880825416E-2</c:v>
                </c:pt>
                <c:pt idx="415">
                  <c:v>-2.5383979163845643E-2</c:v>
                </c:pt>
                <c:pt idx="416">
                  <c:v>-2.4905136325285866E-2</c:v>
                </c:pt>
                <c:pt idx="417">
                  <c:v>-2.4811342367217454E-2</c:v>
                </c:pt>
                <c:pt idx="418">
                  <c:v>-2.4811342367217454E-2</c:v>
                </c:pt>
                <c:pt idx="419">
                  <c:v>-2.4638564023407226E-2</c:v>
                </c:pt>
                <c:pt idx="420">
                  <c:v>-2.4633627499298361E-2</c:v>
                </c:pt>
                <c:pt idx="421">
                  <c:v>-2.4613881402862907E-2</c:v>
                </c:pt>
                <c:pt idx="422">
                  <c:v>-2.4613881402862907E-2</c:v>
                </c:pt>
                <c:pt idx="423">
                  <c:v>-2.451021439657677E-2</c:v>
                </c:pt>
                <c:pt idx="424">
                  <c:v>-2.4441103059052678E-2</c:v>
                </c:pt>
                <c:pt idx="425">
                  <c:v>-2.4436166534943814E-2</c:v>
                </c:pt>
                <c:pt idx="426">
                  <c:v>-2.4436166534943814E-2</c:v>
                </c:pt>
                <c:pt idx="427">
                  <c:v>-2.4436166534943814E-2</c:v>
                </c:pt>
                <c:pt idx="428">
                  <c:v>-2.4436166534943814E-2</c:v>
                </c:pt>
                <c:pt idx="429">
                  <c:v>-2.4436166534943814E-2</c:v>
                </c:pt>
                <c:pt idx="430">
                  <c:v>-2.4409015652345063E-2</c:v>
                </c:pt>
                <c:pt idx="431">
                  <c:v>-2.4381864769746311E-2</c:v>
                </c:pt>
                <c:pt idx="432">
                  <c:v>-2.4367055197419722E-2</c:v>
                </c:pt>
                <c:pt idx="433">
                  <c:v>-2.4367055197419722E-2</c:v>
                </c:pt>
                <c:pt idx="434">
                  <c:v>-2.4342372576875403E-2</c:v>
                </c:pt>
                <c:pt idx="435">
                  <c:v>-2.4342372576875403E-2</c:v>
                </c:pt>
                <c:pt idx="436">
                  <c:v>-2.4293007335786768E-2</c:v>
                </c:pt>
                <c:pt idx="437">
                  <c:v>-2.4218959474153812E-2</c:v>
                </c:pt>
                <c:pt idx="438">
                  <c:v>-2.4218959474153812E-2</c:v>
                </c:pt>
                <c:pt idx="439">
                  <c:v>-2.4164657708956309E-2</c:v>
                </c:pt>
                <c:pt idx="440">
                  <c:v>-2.4139975088411994E-2</c:v>
                </c:pt>
                <c:pt idx="441">
                  <c:v>-2.4115292467867675E-2</c:v>
                </c:pt>
                <c:pt idx="442">
                  <c:v>-2.4115292467867675E-2</c:v>
                </c:pt>
                <c:pt idx="443">
                  <c:v>-2.4115292467867675E-2</c:v>
                </c:pt>
                <c:pt idx="444">
                  <c:v>-2.4115292467867675E-2</c:v>
                </c:pt>
                <c:pt idx="445">
                  <c:v>-2.4115292467867675E-2</c:v>
                </c:pt>
                <c:pt idx="446">
                  <c:v>-2.408320506116006E-2</c:v>
                </c:pt>
                <c:pt idx="447">
                  <c:v>-2.4046181130343583E-2</c:v>
                </c:pt>
                <c:pt idx="448">
                  <c:v>-2.4021498509799264E-2</c:v>
                </c:pt>
                <c:pt idx="449">
                  <c:v>-2.4021498509799264E-2</c:v>
                </c:pt>
                <c:pt idx="450">
                  <c:v>-2.4021498509799264E-2</c:v>
                </c:pt>
                <c:pt idx="451">
                  <c:v>-2.4021498509799264E-2</c:v>
                </c:pt>
                <c:pt idx="452">
                  <c:v>-2.3996815889254945E-2</c:v>
                </c:pt>
                <c:pt idx="453">
                  <c:v>-2.3996815889254945E-2</c:v>
                </c:pt>
                <c:pt idx="454">
                  <c:v>-2.3996815889254945E-2</c:v>
                </c:pt>
                <c:pt idx="455">
                  <c:v>-2.3991879365146081E-2</c:v>
                </c:pt>
                <c:pt idx="456">
                  <c:v>-2.3972133268710626E-2</c:v>
                </c:pt>
                <c:pt idx="457">
                  <c:v>-2.3947450648166307E-2</c:v>
                </c:pt>
                <c:pt idx="458">
                  <c:v>-2.3922768027621989E-2</c:v>
                </c:pt>
                <c:pt idx="459">
                  <c:v>-2.3873402786533354E-2</c:v>
                </c:pt>
                <c:pt idx="460">
                  <c:v>-2.3848720165989035E-2</c:v>
                </c:pt>
                <c:pt idx="461">
                  <c:v>-2.3838847117771306E-2</c:v>
                </c:pt>
                <c:pt idx="462">
                  <c:v>-2.3799354924900398E-2</c:v>
                </c:pt>
                <c:pt idx="463">
                  <c:v>-2.3774672304356079E-2</c:v>
                </c:pt>
                <c:pt idx="464">
                  <c:v>-2.374998968381176E-2</c:v>
                </c:pt>
                <c:pt idx="465">
                  <c:v>-2.374998968381176E-2</c:v>
                </c:pt>
                <c:pt idx="466">
                  <c:v>-2.3651259201634488E-2</c:v>
                </c:pt>
                <c:pt idx="467">
                  <c:v>-2.3651259201634488E-2</c:v>
                </c:pt>
                <c:pt idx="468">
                  <c:v>-2.3577211340001531E-2</c:v>
                </c:pt>
                <c:pt idx="469">
                  <c:v>-2.2925590157631525E-2</c:v>
                </c:pt>
                <c:pt idx="470">
                  <c:v>-2.2920653633522661E-2</c:v>
                </c:pt>
                <c:pt idx="471">
                  <c:v>-2.2900907537087206E-2</c:v>
                </c:pt>
                <c:pt idx="472">
                  <c:v>-2.2802177054909934E-2</c:v>
                </c:pt>
                <c:pt idx="473">
                  <c:v>-2.279724053080107E-2</c:v>
                </c:pt>
                <c:pt idx="474">
                  <c:v>-2.2747875289712432E-2</c:v>
                </c:pt>
                <c:pt idx="475">
                  <c:v>-2.2728129193276977E-2</c:v>
                </c:pt>
                <c:pt idx="476">
                  <c:v>-2.2703446572732659E-2</c:v>
                </c:pt>
                <c:pt idx="477">
                  <c:v>-2.267876395218834E-2</c:v>
                </c:pt>
                <c:pt idx="478">
                  <c:v>-2.267876395218834E-2</c:v>
                </c:pt>
                <c:pt idx="479">
                  <c:v>-2.267876395218834E-2</c:v>
                </c:pt>
                <c:pt idx="480">
                  <c:v>-2.267876395218834E-2</c:v>
                </c:pt>
                <c:pt idx="481">
                  <c:v>-2.267876395218834E-2</c:v>
                </c:pt>
                <c:pt idx="482">
                  <c:v>-2.264914480753516E-2</c:v>
                </c:pt>
                <c:pt idx="483">
                  <c:v>-2.2629398711099702E-2</c:v>
                </c:pt>
                <c:pt idx="484">
                  <c:v>-2.2580033470011068E-2</c:v>
                </c:pt>
                <c:pt idx="485">
                  <c:v>-2.2580033470011068E-2</c:v>
                </c:pt>
                <c:pt idx="486">
                  <c:v>-2.2575096945902203E-2</c:v>
                </c:pt>
                <c:pt idx="487">
                  <c:v>-2.253066822892243E-2</c:v>
                </c:pt>
                <c:pt idx="488">
                  <c:v>-2.253066822892243E-2</c:v>
                </c:pt>
                <c:pt idx="489">
                  <c:v>-2.2456620367289473E-2</c:v>
                </c:pt>
                <c:pt idx="490">
                  <c:v>-2.2456620367289473E-2</c:v>
                </c:pt>
                <c:pt idx="491">
                  <c:v>-2.238257250565652E-2</c:v>
                </c:pt>
                <c:pt idx="492">
                  <c:v>-2.238257250565652E-2</c:v>
                </c:pt>
                <c:pt idx="493">
                  <c:v>-2.2357889885112201E-2</c:v>
                </c:pt>
                <c:pt idx="494">
                  <c:v>-2.2357889885112201E-2</c:v>
                </c:pt>
                <c:pt idx="495">
                  <c:v>-2.2333207264567882E-2</c:v>
                </c:pt>
                <c:pt idx="496">
                  <c:v>-2.2209794161846291E-2</c:v>
                </c:pt>
                <c:pt idx="497">
                  <c:v>-2.1977777528729696E-2</c:v>
                </c:pt>
                <c:pt idx="498">
                  <c:v>-2.1656903461653557E-2</c:v>
                </c:pt>
                <c:pt idx="499">
                  <c:v>-2.1637157365218103E-2</c:v>
                </c:pt>
                <c:pt idx="500">
                  <c:v>-2.1602601696456055E-2</c:v>
                </c:pt>
                <c:pt idx="501">
                  <c:v>-2.1587792124129465E-2</c:v>
                </c:pt>
                <c:pt idx="502">
                  <c:v>-2.1513744262496508E-2</c:v>
                </c:pt>
                <c:pt idx="503">
                  <c:v>-2.1479188593734464E-2</c:v>
                </c:pt>
                <c:pt idx="504">
                  <c:v>-2.1454505973190145E-2</c:v>
                </c:pt>
                <c:pt idx="505">
                  <c:v>-2.1336029394577419E-2</c:v>
                </c:pt>
                <c:pt idx="506">
                  <c:v>-2.1212616291855824E-2</c:v>
                </c:pt>
                <c:pt idx="507">
                  <c:v>-2.1163251050767187E-2</c:v>
                </c:pt>
                <c:pt idx="508">
                  <c:v>-2.1064520568589915E-2</c:v>
                </c:pt>
                <c:pt idx="509">
                  <c:v>-2.1015155327501277E-2</c:v>
                </c:pt>
                <c:pt idx="510">
                  <c:v>-2.0990472706956958E-2</c:v>
                </c:pt>
                <c:pt idx="511">
                  <c:v>-2.0965790086412639E-2</c:v>
                </c:pt>
                <c:pt idx="512">
                  <c:v>-2.0941107465868324E-2</c:v>
                </c:pt>
                <c:pt idx="513">
                  <c:v>-2.0916424845324005E-2</c:v>
                </c:pt>
                <c:pt idx="514">
                  <c:v>-2.0916424845324005E-2</c:v>
                </c:pt>
                <c:pt idx="515">
                  <c:v>-2.0867059604235367E-2</c:v>
                </c:pt>
                <c:pt idx="516">
                  <c:v>-2.0817694363146729E-2</c:v>
                </c:pt>
                <c:pt idx="517">
                  <c:v>-2.0096961843252631E-2</c:v>
                </c:pt>
                <c:pt idx="518">
                  <c:v>-2.0096961843252631E-2</c:v>
                </c:pt>
                <c:pt idx="519">
                  <c:v>-1.998835831285763E-2</c:v>
                </c:pt>
                <c:pt idx="520">
                  <c:v>-1.9968612216422175E-2</c:v>
                </c:pt>
                <c:pt idx="521">
                  <c:v>-1.9864945210136039E-2</c:v>
                </c:pt>
                <c:pt idx="522">
                  <c:v>-1.984026258959172E-2</c:v>
                </c:pt>
                <c:pt idx="523">
                  <c:v>-1.9790897348503082E-2</c:v>
                </c:pt>
                <c:pt idx="524">
                  <c:v>-1.9697103390434671E-2</c:v>
                </c:pt>
                <c:pt idx="525">
                  <c:v>-1.9647738149346033E-2</c:v>
                </c:pt>
                <c:pt idx="526">
                  <c:v>-1.9647738149346033E-2</c:v>
                </c:pt>
                <c:pt idx="527">
                  <c:v>-1.9623055528801718E-2</c:v>
                </c:pt>
                <c:pt idx="528">
                  <c:v>-1.9598372908257399E-2</c:v>
                </c:pt>
                <c:pt idx="529">
                  <c:v>-1.9598372908257399E-2</c:v>
                </c:pt>
                <c:pt idx="530">
                  <c:v>-1.9598372908257399E-2</c:v>
                </c:pt>
                <c:pt idx="531">
                  <c:v>-1.9598372908257399E-2</c:v>
                </c:pt>
                <c:pt idx="532">
                  <c:v>-1.9524325046624443E-2</c:v>
                </c:pt>
                <c:pt idx="533">
                  <c:v>-1.9499642426080124E-2</c:v>
                </c:pt>
                <c:pt idx="534">
                  <c:v>-1.9474959805535805E-2</c:v>
                </c:pt>
                <c:pt idx="535">
                  <c:v>-1.9326864082269895E-2</c:v>
                </c:pt>
                <c:pt idx="536">
                  <c:v>-1.9277498841181261E-2</c:v>
                </c:pt>
                <c:pt idx="537">
                  <c:v>-1.9228133600092623E-2</c:v>
                </c:pt>
                <c:pt idx="538">
                  <c:v>-1.8596258514158068E-2</c:v>
                </c:pt>
                <c:pt idx="539">
                  <c:v>-1.838398797747693E-2</c:v>
                </c:pt>
                <c:pt idx="540">
                  <c:v>-1.8359305356932615E-2</c:v>
                </c:pt>
                <c:pt idx="541">
                  <c:v>-1.8349432308714886E-2</c:v>
                </c:pt>
                <c:pt idx="542">
                  <c:v>-1.8186527013122383E-2</c:v>
                </c:pt>
                <c:pt idx="543">
                  <c:v>-1.8151971344360338E-2</c:v>
                </c:pt>
                <c:pt idx="544">
                  <c:v>-1.8058177386291927E-2</c:v>
                </c:pt>
                <c:pt idx="545">
                  <c:v>-1.8008812145203293E-2</c:v>
                </c:pt>
                <c:pt idx="546">
                  <c:v>-1.8001407359039996E-2</c:v>
                </c:pt>
                <c:pt idx="547">
                  <c:v>-1.7934764283570336E-2</c:v>
                </c:pt>
                <c:pt idx="548">
                  <c:v>-1.7880462518372834E-2</c:v>
                </c:pt>
                <c:pt idx="549">
                  <c:v>-1.7090618660954644E-2</c:v>
                </c:pt>
                <c:pt idx="550">
                  <c:v>-1.7090618660954644E-2</c:v>
                </c:pt>
                <c:pt idx="551">
                  <c:v>-1.7090618660954644E-2</c:v>
                </c:pt>
                <c:pt idx="552">
                  <c:v>-1.7090618660954644E-2</c:v>
                </c:pt>
                <c:pt idx="553">
                  <c:v>-1.7060999516301464E-2</c:v>
                </c:pt>
                <c:pt idx="554">
                  <c:v>-1.6932649889471005E-2</c:v>
                </c:pt>
                <c:pt idx="555">
                  <c:v>-1.6868475076055781E-2</c:v>
                </c:pt>
                <c:pt idx="556">
                  <c:v>-1.6858602027838052E-2</c:v>
                </c:pt>
                <c:pt idx="557">
                  <c:v>-1.6764808069769641E-2</c:v>
                </c:pt>
                <c:pt idx="558">
                  <c:v>-1.6740125449225322E-2</c:v>
                </c:pt>
                <c:pt idx="559">
                  <c:v>-1.6671014111701229E-2</c:v>
                </c:pt>
                <c:pt idx="560">
                  <c:v>-1.6567347105415093E-2</c:v>
                </c:pt>
                <c:pt idx="561">
                  <c:v>-1.6562410581306232E-2</c:v>
                </c:pt>
                <c:pt idx="562">
                  <c:v>-1.6513045340217594E-2</c:v>
                </c:pt>
                <c:pt idx="563">
                  <c:v>-1.6498235767891001E-2</c:v>
                </c:pt>
                <c:pt idx="564">
                  <c:v>-1.6448870526802363E-2</c:v>
                </c:pt>
                <c:pt idx="565">
                  <c:v>-1.6448870526802363E-2</c:v>
                </c:pt>
                <c:pt idx="566">
                  <c:v>-1.54516926568119E-2</c:v>
                </c:pt>
                <c:pt idx="567">
                  <c:v>-1.5429478298322013E-2</c:v>
                </c:pt>
                <c:pt idx="568">
                  <c:v>-1.5417136988049853E-2</c:v>
                </c:pt>
                <c:pt idx="569">
                  <c:v>-1.5367771746961217E-2</c:v>
                </c:pt>
                <c:pt idx="570">
                  <c:v>-1.5352962174634626E-2</c:v>
                </c:pt>
                <c:pt idx="571">
                  <c:v>-1.5348025650525763E-2</c:v>
                </c:pt>
                <c:pt idx="572">
                  <c:v>-1.5130818589735761E-2</c:v>
                </c:pt>
                <c:pt idx="573">
                  <c:v>-1.5096262920973715E-2</c:v>
                </c:pt>
                <c:pt idx="574">
                  <c:v>-1.5081453348647123E-2</c:v>
                </c:pt>
                <c:pt idx="575">
                  <c:v>-1.5076516824538259E-2</c:v>
                </c:pt>
                <c:pt idx="576">
                  <c:v>-1.5032088107558487E-2</c:v>
                </c:pt>
                <c:pt idx="577">
                  <c:v>-1.4958040245925531E-2</c:v>
                </c:pt>
                <c:pt idx="578">
                  <c:v>-1.4785261902115302E-2</c:v>
                </c:pt>
                <c:pt idx="579">
                  <c:v>-1.4760579281570983E-2</c:v>
                </c:pt>
                <c:pt idx="580">
                  <c:v>-1.4059592858112339E-2</c:v>
                </c:pt>
                <c:pt idx="581">
                  <c:v>-1.4059592858112339E-2</c:v>
                </c:pt>
                <c:pt idx="582">
                  <c:v>-1.4034910237568022E-2</c:v>
                </c:pt>
                <c:pt idx="583">
                  <c:v>-1.3955925851826203E-2</c:v>
                </c:pt>
                <c:pt idx="584">
                  <c:v>-1.3911497134846429E-2</c:v>
                </c:pt>
                <c:pt idx="585">
                  <c:v>-1.383251274910461E-2</c:v>
                </c:pt>
                <c:pt idx="586">
                  <c:v>-1.3738718791036201E-2</c:v>
                </c:pt>
                <c:pt idx="587">
                  <c:v>-1.3689353549947563E-2</c:v>
                </c:pt>
                <c:pt idx="588">
                  <c:v>-1.3664670929403244E-2</c:v>
                </c:pt>
                <c:pt idx="589">
                  <c:v>-1.3664670929403244E-2</c:v>
                </c:pt>
                <c:pt idx="590">
                  <c:v>-1.3664670929403244E-2</c:v>
                </c:pt>
                <c:pt idx="591">
                  <c:v>-1.3664670929403244E-2</c:v>
                </c:pt>
                <c:pt idx="592">
                  <c:v>-1.3664670929403244E-2</c:v>
                </c:pt>
                <c:pt idx="593">
                  <c:v>-1.3664670929403244E-2</c:v>
                </c:pt>
                <c:pt idx="594">
                  <c:v>-1.3664670929403244E-2</c:v>
                </c:pt>
                <c:pt idx="595">
                  <c:v>-1.3639988308858927E-2</c:v>
                </c:pt>
                <c:pt idx="596">
                  <c:v>-1.3639988308858927E-2</c:v>
                </c:pt>
                <c:pt idx="597">
                  <c:v>-1.3639988308858927E-2</c:v>
                </c:pt>
                <c:pt idx="598">
                  <c:v>-1.3639988308858927E-2</c:v>
                </c:pt>
                <c:pt idx="599">
                  <c:v>-1.3639988308858927E-2</c:v>
                </c:pt>
                <c:pt idx="600">
                  <c:v>-1.3615305688314608E-2</c:v>
                </c:pt>
                <c:pt idx="601">
                  <c:v>-1.356594044722597E-2</c:v>
                </c:pt>
                <c:pt idx="602">
                  <c:v>-1.356594044722597E-2</c:v>
                </c:pt>
                <c:pt idx="603">
                  <c:v>-1.3561003923117107E-2</c:v>
                </c:pt>
                <c:pt idx="604">
                  <c:v>-1.3536321302572788E-2</c:v>
                </c:pt>
                <c:pt idx="605">
                  <c:v>-1.3516575206137334E-2</c:v>
                </c:pt>
                <c:pt idx="606">
                  <c:v>-1.3516575206137334E-2</c:v>
                </c:pt>
                <c:pt idx="607">
                  <c:v>-1.341784472396006E-2</c:v>
                </c:pt>
                <c:pt idx="608">
                  <c:v>-1.3393162103415741E-2</c:v>
                </c:pt>
                <c:pt idx="609">
                  <c:v>-1.3368479482871422E-2</c:v>
                </c:pt>
                <c:pt idx="610">
                  <c:v>-1.3319114241782786E-2</c:v>
                </c:pt>
                <c:pt idx="611">
                  <c:v>-1.2721794824610279E-2</c:v>
                </c:pt>
                <c:pt idx="612">
                  <c:v>-1.2697112204065962E-2</c:v>
                </c:pt>
                <c:pt idx="613">
                  <c:v>-1.2598381721888688E-2</c:v>
                </c:pt>
                <c:pt idx="614">
                  <c:v>-1.2598381721888688E-2</c:v>
                </c:pt>
                <c:pt idx="615">
                  <c:v>-1.2474968619167096E-2</c:v>
                </c:pt>
                <c:pt idx="616">
                  <c:v>-1.2415730329860731E-2</c:v>
                </c:pt>
                <c:pt idx="617">
                  <c:v>-1.2415730329860731E-2</c:v>
                </c:pt>
                <c:pt idx="618">
                  <c:v>-1.2341682468227776E-2</c:v>
                </c:pt>
                <c:pt idx="619">
                  <c:v>-1.229231722713914E-2</c:v>
                </c:pt>
                <c:pt idx="620">
                  <c:v>-1.229231722713914E-2</c:v>
                </c:pt>
                <c:pt idx="621">
                  <c:v>-1.2267634606594821E-2</c:v>
                </c:pt>
                <c:pt idx="622">
                  <c:v>-1.2247888510159366E-2</c:v>
                </c:pt>
                <c:pt idx="623">
                  <c:v>-1.2218269365506183E-2</c:v>
                </c:pt>
                <c:pt idx="624">
                  <c:v>-1.2193586744961866E-2</c:v>
                </c:pt>
                <c:pt idx="625">
                  <c:v>-1.217384064852641E-2</c:v>
                </c:pt>
                <c:pt idx="626">
                  <c:v>-1.2168904124417547E-2</c:v>
                </c:pt>
                <c:pt idx="627">
                  <c:v>-1.2124475407437774E-2</c:v>
                </c:pt>
                <c:pt idx="628">
                  <c:v>-1.2075110166349138E-2</c:v>
                </c:pt>
                <c:pt idx="629">
                  <c:v>-1.2050427545804819E-2</c:v>
                </c:pt>
                <c:pt idx="630">
                  <c:v>-1.20257449252605E-2</c:v>
                </c:pt>
                <c:pt idx="631">
                  <c:v>-1.194676053951868E-2</c:v>
                </c:pt>
                <c:pt idx="632">
                  <c:v>-1.1939355753355385E-2</c:v>
                </c:pt>
                <c:pt idx="633">
                  <c:v>-1.1939355753355385E-2</c:v>
                </c:pt>
                <c:pt idx="634">
                  <c:v>-1.1927014443083226E-2</c:v>
                </c:pt>
                <c:pt idx="635">
                  <c:v>-1.1927014443083226E-2</c:v>
                </c:pt>
                <c:pt idx="636">
                  <c:v>-1.1927014443083226E-2</c:v>
                </c:pt>
                <c:pt idx="637">
                  <c:v>-1.1927014443083226E-2</c:v>
                </c:pt>
                <c:pt idx="638">
                  <c:v>-1.1803601340361633E-2</c:v>
                </c:pt>
                <c:pt idx="639">
                  <c:v>-1.1803601340361633E-2</c:v>
                </c:pt>
                <c:pt idx="640">
                  <c:v>-1.1803601340361633E-2</c:v>
                </c:pt>
                <c:pt idx="641">
                  <c:v>-1.100882095883458E-2</c:v>
                </c:pt>
                <c:pt idx="642">
                  <c:v>-1.0974265290072534E-2</c:v>
                </c:pt>
                <c:pt idx="643">
                  <c:v>-1.0949582669528215E-2</c:v>
                </c:pt>
                <c:pt idx="644">
                  <c:v>-1.0761994753391395E-2</c:v>
                </c:pt>
                <c:pt idx="645">
                  <c:v>-1.0737312132847078E-2</c:v>
                </c:pt>
                <c:pt idx="646">
                  <c:v>-1.0608962506016621E-2</c:v>
                </c:pt>
                <c:pt idx="647">
                  <c:v>-1.0584279885472303E-2</c:v>
                </c:pt>
                <c:pt idx="648">
                  <c:v>-1.0515168547948211E-2</c:v>
                </c:pt>
                <c:pt idx="649">
                  <c:v>-1.0465803306859573E-2</c:v>
                </c:pt>
                <c:pt idx="650">
                  <c:v>-1.0460866782750711E-2</c:v>
                </c:pt>
                <c:pt idx="651">
                  <c:v>-1.0441120686315256E-2</c:v>
                </c:pt>
                <c:pt idx="652">
                  <c:v>-1.0411501541662073E-2</c:v>
                </c:pt>
                <c:pt idx="653">
                  <c:v>-1.0411501541662073E-2</c:v>
                </c:pt>
                <c:pt idx="654">
                  <c:v>-1.0362136300573437E-2</c:v>
                </c:pt>
                <c:pt idx="655">
                  <c:v>-1.0362136300573437E-2</c:v>
                </c:pt>
                <c:pt idx="656">
                  <c:v>-1.0189357956763208E-2</c:v>
                </c:pt>
                <c:pt idx="657">
                  <c:v>-9.9178491307757039E-3</c:v>
                </c:pt>
                <c:pt idx="658">
                  <c:v>-9.5426732985020649E-3</c:v>
                </c:pt>
                <c:pt idx="659">
                  <c:v>-9.517990677957746E-3</c:v>
                </c:pt>
                <c:pt idx="660">
                  <c:v>-9.2366088037525163E-3</c:v>
                </c:pt>
                <c:pt idx="661">
                  <c:v>-8.9206712607852387E-3</c:v>
                </c:pt>
                <c:pt idx="662">
                  <c:v>-8.8170042544991022E-3</c:v>
                </c:pt>
                <c:pt idx="663">
                  <c:v>-8.0518430176252306E-3</c:v>
                </c:pt>
                <c:pt idx="664">
                  <c:v>-8.0271603970809118E-3</c:v>
                </c:pt>
                <c:pt idx="665">
                  <c:v>-7.977795155992274E-3</c:v>
                </c:pt>
                <c:pt idx="666">
                  <c:v>-7.9531125354479551E-3</c:v>
                </c:pt>
                <c:pt idx="667">
                  <c:v>-7.8889377220327274E-3</c:v>
                </c:pt>
                <c:pt idx="668">
                  <c:v>-7.8296994327263641E-3</c:v>
                </c:pt>
                <c:pt idx="669">
                  <c:v>-7.8050168121820453E-3</c:v>
                </c:pt>
                <c:pt idx="670">
                  <c:v>-7.7803341916377264E-3</c:v>
                </c:pt>
                <c:pt idx="671">
                  <c:v>-7.7062863300047732E-3</c:v>
                </c:pt>
                <c:pt idx="672">
                  <c:v>-7.6816037094604543E-3</c:v>
                </c:pt>
                <c:pt idx="673">
                  <c:v>-7.6075558478274977E-3</c:v>
                </c:pt>
                <c:pt idx="674">
                  <c:v>-7.6026193237186332E-3</c:v>
                </c:pt>
                <c:pt idx="675">
                  <c:v>-7.6026193237186332E-3</c:v>
                </c:pt>
                <c:pt idx="676">
                  <c:v>-7.5828732272831788E-3</c:v>
                </c:pt>
                <c:pt idx="677">
                  <c:v>-7.5828732272831788E-3</c:v>
                </c:pt>
                <c:pt idx="678">
                  <c:v>-7.5779367031743178E-3</c:v>
                </c:pt>
                <c:pt idx="679">
                  <c:v>-7.5581906067388599E-3</c:v>
                </c:pt>
                <c:pt idx="680">
                  <c:v>-7.5532540826299989E-3</c:v>
                </c:pt>
                <c:pt idx="681">
                  <c:v>-7.4594601245615878E-3</c:v>
                </c:pt>
                <c:pt idx="682">
                  <c:v>-7.4594601245615878E-3</c:v>
                </c:pt>
                <c:pt idx="683">
                  <c:v>-7.3607296423843123E-3</c:v>
                </c:pt>
                <c:pt idx="684">
                  <c:v>-7.311364401295678E-3</c:v>
                </c:pt>
                <c:pt idx="685">
                  <c:v>-7.2126339191184025E-3</c:v>
                </c:pt>
                <c:pt idx="686">
                  <c:v>-7.1385860574854493E-3</c:v>
                </c:pt>
                <c:pt idx="687">
                  <c:v>-7.1385860574854493E-3</c:v>
                </c:pt>
                <c:pt idx="688">
                  <c:v>-7.1040303887234015E-3</c:v>
                </c:pt>
                <c:pt idx="689">
                  <c:v>-6.9658077136752171E-3</c:v>
                </c:pt>
                <c:pt idx="690">
                  <c:v>-6.8325215627359007E-3</c:v>
                </c:pt>
                <c:pt idx="691">
                  <c:v>-6.7337910805586251E-3</c:v>
                </c:pt>
                <c:pt idx="692">
                  <c:v>-6.6893623635788518E-3</c:v>
                </c:pt>
                <c:pt idx="693">
                  <c:v>-6.6399971224902141E-3</c:v>
                </c:pt>
                <c:pt idx="694">
                  <c:v>-6.5856953572927153E-3</c:v>
                </c:pt>
                <c:pt idx="695">
                  <c:v>-6.5363301162040775E-3</c:v>
                </c:pt>
                <c:pt idx="696">
                  <c:v>-6.4375996340268055E-3</c:v>
                </c:pt>
                <c:pt idx="697">
                  <c:v>-6.3882343929381677E-3</c:v>
                </c:pt>
                <c:pt idx="698">
                  <c:v>-6.215456049127939E-3</c:v>
                </c:pt>
                <c:pt idx="699">
                  <c:v>-6.1907734285836201E-3</c:v>
                </c:pt>
                <c:pt idx="700">
                  <c:v>-6.1660908080393012E-3</c:v>
                </c:pt>
                <c:pt idx="701">
                  <c:v>-6.1414081874949823E-3</c:v>
                </c:pt>
                <c:pt idx="702">
                  <c:v>-6.1414081874949823E-3</c:v>
                </c:pt>
                <c:pt idx="703">
                  <c:v>-6.1414081874949823E-3</c:v>
                </c:pt>
                <c:pt idx="704">
                  <c:v>-6.1414081874949823E-3</c:v>
                </c:pt>
                <c:pt idx="705">
                  <c:v>-6.1414081874949823E-3</c:v>
                </c:pt>
                <c:pt idx="706">
                  <c:v>-6.1414081874949823E-3</c:v>
                </c:pt>
                <c:pt idx="707">
                  <c:v>-6.1167255669506634E-3</c:v>
                </c:pt>
                <c:pt idx="708">
                  <c:v>-6.1167255669506634E-3</c:v>
                </c:pt>
                <c:pt idx="709">
                  <c:v>-6.0920429464063446E-3</c:v>
                </c:pt>
                <c:pt idx="710">
                  <c:v>-6.0920429464063446E-3</c:v>
                </c:pt>
                <c:pt idx="711">
                  <c:v>-6.0673603258620257E-3</c:v>
                </c:pt>
                <c:pt idx="712">
                  <c:v>-5.9686298436847536E-3</c:v>
                </c:pt>
                <c:pt idx="713">
                  <c:v>-5.9439472231404347E-3</c:v>
                </c:pt>
                <c:pt idx="714">
                  <c:v>-5.9192646025961158E-3</c:v>
                </c:pt>
                <c:pt idx="715">
                  <c:v>-5.894581982051797E-3</c:v>
                </c:pt>
                <c:pt idx="716">
                  <c:v>-5.8698993615074815E-3</c:v>
                </c:pt>
                <c:pt idx="717">
                  <c:v>-5.6477557766086151E-3</c:v>
                </c:pt>
                <c:pt idx="718">
                  <c:v>-5.6230731560642962E-3</c:v>
                </c:pt>
                <c:pt idx="719">
                  <c:v>-5.6230731560642962E-3</c:v>
                </c:pt>
                <c:pt idx="720">
                  <c:v>-5.00107111834747E-3</c:v>
                </c:pt>
                <c:pt idx="721">
                  <c:v>-5.00107111834747E-3</c:v>
                </c:pt>
                <c:pt idx="722">
                  <c:v>-4.6999431477067859E-3</c:v>
                </c:pt>
                <c:pt idx="723">
                  <c:v>-4.6505779066181481E-3</c:v>
                </c:pt>
                <c:pt idx="724">
                  <c:v>-4.6258952860738292E-3</c:v>
                </c:pt>
                <c:pt idx="725">
                  <c:v>-4.6258952860738292E-3</c:v>
                </c:pt>
                <c:pt idx="726">
                  <c:v>-4.6258952860738292E-3</c:v>
                </c:pt>
                <c:pt idx="727">
                  <c:v>-4.551847424440876E-3</c:v>
                </c:pt>
                <c:pt idx="728">
                  <c:v>-4.551847424440876E-3</c:v>
                </c:pt>
                <c:pt idx="729">
                  <c:v>-4.551847424440876E-3</c:v>
                </c:pt>
                <c:pt idx="730">
                  <c:v>-4.5024821833522383E-3</c:v>
                </c:pt>
                <c:pt idx="731">
                  <c:v>-4.5024821833522383E-3</c:v>
                </c:pt>
                <c:pt idx="732">
                  <c:v>-4.2803385984533718E-3</c:v>
                </c:pt>
                <c:pt idx="733">
                  <c:v>-4.2556559779090529E-3</c:v>
                </c:pt>
                <c:pt idx="734">
                  <c:v>-3.9347819108329143E-3</c:v>
                </c:pt>
                <c:pt idx="735">
                  <c:v>-3.8212418563290489E-3</c:v>
                </c:pt>
                <c:pt idx="736">
                  <c:v>-3.5349234580149547E-3</c:v>
                </c:pt>
                <c:pt idx="737">
                  <c:v>-3.0856997641083607E-3</c:v>
                </c:pt>
                <c:pt idx="738">
                  <c:v>-3.0856997641083607E-3</c:v>
                </c:pt>
                <c:pt idx="739">
                  <c:v>-3.0856997641083607E-3</c:v>
                </c:pt>
                <c:pt idx="740">
                  <c:v>-3.0610171435640418E-3</c:v>
                </c:pt>
                <c:pt idx="741">
                  <c:v>-3.0610171435640418E-3</c:v>
                </c:pt>
                <c:pt idx="742">
                  <c:v>-3.0610171435640418E-3</c:v>
                </c:pt>
                <c:pt idx="743">
                  <c:v>-2.9869692819310852E-3</c:v>
                </c:pt>
                <c:pt idx="744">
                  <c:v>-2.9869692819310852E-3</c:v>
                </c:pt>
                <c:pt idx="745">
                  <c:v>-2.9869692819310852E-3</c:v>
                </c:pt>
                <c:pt idx="746">
                  <c:v>-2.9869692819310852E-3</c:v>
                </c:pt>
                <c:pt idx="747">
                  <c:v>-2.9820327578222207E-3</c:v>
                </c:pt>
                <c:pt idx="748">
                  <c:v>-2.8339370345563109E-3</c:v>
                </c:pt>
                <c:pt idx="749">
                  <c:v>-2.2168715209483492E-3</c:v>
                </c:pt>
                <c:pt idx="750">
                  <c:v>-2.0687757976824393E-3</c:v>
                </c:pt>
                <c:pt idx="751">
                  <c:v>-1.9700453155051673E-3</c:v>
                </c:pt>
                <c:pt idx="752">
                  <c:v>-1.9700453155051673E-3</c:v>
                </c:pt>
                <c:pt idx="753">
                  <c:v>-1.8614417851101628E-3</c:v>
                </c:pt>
                <c:pt idx="754">
                  <c:v>-1.4517102840744776E-3</c:v>
                </c:pt>
                <c:pt idx="755">
                  <c:v>-1.3677893742237955E-3</c:v>
                </c:pt>
                <c:pt idx="756">
                  <c:v>-6.5199337843856175E-4</c:v>
                </c:pt>
                <c:pt idx="757">
                  <c:v>-6.5199337843856175E-4</c:v>
                </c:pt>
                <c:pt idx="758">
                  <c:v>-6.5199337843856175E-4</c:v>
                </c:pt>
                <c:pt idx="759">
                  <c:v>-6.5199337843856175E-4</c:v>
                </c:pt>
                <c:pt idx="760">
                  <c:v>-6.5199337843856175E-4</c:v>
                </c:pt>
                <c:pt idx="761">
                  <c:v>-6.223742337853784E-4</c:v>
                </c:pt>
                <c:pt idx="762">
                  <c:v>-4.9896113106378745E-4</c:v>
                </c:pt>
                <c:pt idx="763">
                  <c:v>-4.7921503462833304E-4</c:v>
                </c:pt>
                <c:pt idx="764">
                  <c:v>-4.7921503462833304E-4</c:v>
                </c:pt>
                <c:pt idx="765">
                  <c:v>-4.7921503462833304E-4</c:v>
                </c:pt>
                <c:pt idx="766">
                  <c:v>-4.7921503462833304E-4</c:v>
                </c:pt>
                <c:pt idx="767">
                  <c:v>-4.7921503462833304E-4</c:v>
                </c:pt>
                <c:pt idx="768">
                  <c:v>-4.7921503462833304E-4</c:v>
                </c:pt>
                <c:pt idx="769">
                  <c:v>-4.5453241408401415E-4</c:v>
                </c:pt>
                <c:pt idx="770">
                  <c:v>-4.0516717299537638E-4</c:v>
                </c:pt>
                <c:pt idx="771">
                  <c:v>-3.7554802834219303E-4</c:v>
                </c:pt>
                <c:pt idx="772">
                  <c:v>-1.3365834700787213E-4</c:v>
                </c:pt>
                <c:pt idx="773">
                  <c:v>-1.3365834700787213E-4</c:v>
                </c:pt>
                <c:pt idx="774">
                  <c:v>-1.3365834700787213E-4</c:v>
                </c:pt>
                <c:pt idx="775">
                  <c:v>-1.0897572646355325E-4</c:v>
                </c:pt>
                <c:pt idx="776">
                  <c:v>-1.0897572646355325E-4</c:v>
                </c:pt>
                <c:pt idx="777">
                  <c:v>-7.9356581810373361E-5</c:v>
                </c:pt>
                <c:pt idx="778">
                  <c:v>-7.9356581810373361E-5</c:v>
                </c:pt>
                <c:pt idx="779">
                  <c:v>-5.9610485374918948E-5</c:v>
                </c:pt>
                <c:pt idx="780">
                  <c:v>-5.9610485374918948E-5</c:v>
                </c:pt>
                <c:pt idx="781">
                  <c:v>-3.4927864830600064E-5</c:v>
                </c:pt>
                <c:pt idx="782">
                  <c:v>-2.9991340721735593E-5</c:v>
                </c:pt>
                <c:pt idx="783">
                  <c:v>-1.024524428628118E-5</c:v>
                </c:pt>
                <c:pt idx="784">
                  <c:v>1.4437376258037704E-5</c:v>
                </c:pt>
                <c:pt idx="785">
                  <c:v>8.8485237890994356E-5</c:v>
                </c:pt>
                <c:pt idx="786">
                  <c:v>1.1316785843530977E-4</c:v>
                </c:pt>
                <c:pt idx="787">
                  <c:v>2.1189834061258531E-4</c:v>
                </c:pt>
                <c:pt idx="788">
                  <c:v>8.0921775778509258E-4</c:v>
                </c:pt>
                <c:pt idx="789">
                  <c:v>1.2337588311473677E-3</c:v>
                </c:pt>
                <c:pt idx="790">
                  <c:v>1.3078066927803243E-3</c:v>
                </c:pt>
                <c:pt idx="791">
                  <c:v>1.4065371749575964E-3</c:v>
                </c:pt>
                <c:pt idx="792">
                  <c:v>1.4065371749575964E-3</c:v>
                </c:pt>
                <c:pt idx="793">
                  <c:v>1.480585036590553E-3</c:v>
                </c:pt>
                <c:pt idx="794">
                  <c:v>1.5052676571348719E-3</c:v>
                </c:pt>
                <c:pt idx="795">
                  <c:v>1.5546328982235097E-3</c:v>
                </c:pt>
                <c:pt idx="796">
                  <c:v>1.6829825250539651E-3</c:v>
                </c:pt>
                <c:pt idx="797">
                  <c:v>1.7027286214894195E-3</c:v>
                </c:pt>
                <c:pt idx="798">
                  <c:v>1.8014591036666916E-3</c:v>
                </c:pt>
                <c:pt idx="799">
                  <c:v>2.4925724789076099E-3</c:v>
                </c:pt>
                <c:pt idx="800">
                  <c:v>2.5320646717785188E-3</c:v>
                </c:pt>
                <c:pt idx="801">
                  <c:v>2.5468742441051087E-3</c:v>
                </c:pt>
                <c:pt idx="802">
                  <c:v>2.7295256361330664E-3</c:v>
                </c:pt>
                <c:pt idx="803">
                  <c:v>2.7788908772217041E-3</c:v>
                </c:pt>
                <c:pt idx="804">
                  <c:v>2.8726848352901117E-3</c:v>
                </c:pt>
                <c:pt idx="805">
                  <c:v>2.8973674558344306E-3</c:v>
                </c:pt>
                <c:pt idx="806">
                  <c:v>2.9220500763787495E-3</c:v>
                </c:pt>
                <c:pt idx="807">
                  <c:v>2.9960979380117062E-3</c:v>
                </c:pt>
                <c:pt idx="808">
                  <c:v>2.9960979380117062E-3</c:v>
                </c:pt>
                <c:pt idx="809">
                  <c:v>2.9960979380117062E-3</c:v>
                </c:pt>
                <c:pt idx="810">
                  <c:v>2.9960979380117062E-3</c:v>
                </c:pt>
                <c:pt idx="811">
                  <c:v>2.9960979380117062E-3</c:v>
                </c:pt>
                <c:pt idx="812">
                  <c:v>2.9960979380117062E-3</c:v>
                </c:pt>
                <c:pt idx="813">
                  <c:v>2.9960979380117062E-3</c:v>
                </c:pt>
                <c:pt idx="814">
                  <c:v>3.0010344621205706E-3</c:v>
                </c:pt>
                <c:pt idx="815">
                  <c:v>3.020780558556025E-3</c:v>
                </c:pt>
                <c:pt idx="816">
                  <c:v>3.0750823237535238E-3</c:v>
                </c:pt>
                <c:pt idx="817">
                  <c:v>3.0997649442978427E-3</c:v>
                </c:pt>
                <c:pt idx="818">
                  <c:v>3.144193661277616E-3</c:v>
                </c:pt>
                <c:pt idx="819">
                  <c:v>3.1984954264751182E-3</c:v>
                </c:pt>
                <c:pt idx="820">
                  <c:v>3.2972259086523903E-3</c:v>
                </c:pt>
                <c:pt idx="821">
                  <c:v>3.3712737702853469E-3</c:v>
                </c:pt>
                <c:pt idx="822">
                  <c:v>3.9883392838933052E-3</c:v>
                </c:pt>
                <c:pt idx="823">
                  <c:v>4.2203559170099006E-3</c:v>
                </c:pt>
                <c:pt idx="824">
                  <c:v>4.2944037786428572E-3</c:v>
                </c:pt>
                <c:pt idx="825">
                  <c:v>4.3190863991871727E-3</c:v>
                </c:pt>
                <c:pt idx="826">
                  <c:v>4.4424995019087671E-3</c:v>
                </c:pt>
                <c:pt idx="827">
                  <c:v>4.467182122453086E-3</c:v>
                </c:pt>
                <c:pt idx="828">
                  <c:v>4.4869282188885404E-3</c:v>
                </c:pt>
                <c:pt idx="829">
                  <c:v>4.7140083278962679E-3</c:v>
                </c:pt>
                <c:pt idx="830">
                  <c:v>4.7386909484405867E-3</c:v>
                </c:pt>
                <c:pt idx="831">
                  <c:v>5.8099166800640069E-3</c:v>
                </c:pt>
                <c:pt idx="832">
                  <c:v>6.12091769892242E-3</c:v>
                </c:pt>
                <c:pt idx="833">
                  <c:v>6.1801559882287832E-3</c:v>
                </c:pt>
                <c:pt idx="834">
                  <c:v>6.6195066339176517E-3</c:v>
                </c:pt>
                <c:pt idx="835">
                  <c:v>6.6441892544619706E-3</c:v>
                </c:pt>
                <c:pt idx="836">
                  <c:v>6.6688718750062895E-3</c:v>
                </c:pt>
                <c:pt idx="837">
                  <c:v>7.0934129483685646E-3</c:v>
                </c:pt>
                <c:pt idx="838">
                  <c:v>7.0934129483685646E-3</c:v>
                </c:pt>
                <c:pt idx="839">
                  <c:v>7.2415086716344779E-3</c:v>
                </c:pt>
                <c:pt idx="840">
                  <c:v>7.2661912921787933E-3</c:v>
                </c:pt>
                <c:pt idx="841">
                  <c:v>7.2661912921787933E-3</c:v>
                </c:pt>
                <c:pt idx="842">
                  <c:v>7.3994774431181132E-3</c:v>
                </c:pt>
                <c:pt idx="843">
                  <c:v>7.5377001181662975E-3</c:v>
                </c:pt>
                <c:pt idx="844">
                  <c:v>8.0116064326172104E-3</c:v>
                </c:pt>
                <c:pt idx="845">
                  <c:v>8.1597021558831237E-3</c:v>
                </c:pt>
                <c:pt idx="846">
                  <c:v>8.431210981870628E-3</c:v>
                </c:pt>
                <c:pt idx="847">
                  <c:v>8.7817041935999499E-3</c:v>
                </c:pt>
                <c:pt idx="848">
                  <c:v>8.8063868141442653E-3</c:v>
                </c:pt>
                <c:pt idx="849">
                  <c:v>8.9297999168658562E-3</c:v>
                </c:pt>
                <c:pt idx="850">
                  <c:v>9.0532130195874541E-3</c:v>
                </c:pt>
                <c:pt idx="851">
                  <c:v>9.0581495436963186E-3</c:v>
                </c:pt>
                <c:pt idx="852">
                  <c:v>9.1025782606760919E-3</c:v>
                </c:pt>
                <c:pt idx="853">
                  <c:v>9.1519435017647227E-3</c:v>
                </c:pt>
                <c:pt idx="854">
                  <c:v>9.1667530740913161E-3</c:v>
                </c:pt>
                <c:pt idx="855">
                  <c:v>9.2753566044863206E-3</c:v>
                </c:pt>
                <c:pt idx="856">
                  <c:v>9.2852296527040426E-3</c:v>
                </c:pt>
                <c:pt idx="857">
                  <c:v>9.3247218455749514E-3</c:v>
                </c:pt>
                <c:pt idx="858">
                  <c:v>9.5024367134940446E-3</c:v>
                </c:pt>
                <c:pt idx="859">
                  <c:v>9.7739455394815489E-3</c:v>
                </c:pt>
                <c:pt idx="860">
                  <c:v>9.8973586422031398E-3</c:v>
                </c:pt>
                <c:pt idx="861">
                  <c:v>9.9467238832917776E-3</c:v>
                </c:pt>
                <c:pt idx="862">
                  <c:v>1.0055327413686782E-2</c:v>
                </c:pt>
                <c:pt idx="863">
                  <c:v>1.0129375275319735E-2</c:v>
                </c:pt>
                <c:pt idx="864">
                  <c:v>1.016393094408178E-2</c:v>
                </c:pt>
                <c:pt idx="865">
                  <c:v>1.0178740516408373E-2</c:v>
                </c:pt>
                <c:pt idx="866">
                  <c:v>1.0203423136952688E-2</c:v>
                </c:pt>
                <c:pt idx="867">
                  <c:v>1.0302153619129964E-2</c:v>
                </c:pt>
                <c:pt idx="868">
                  <c:v>1.0336709287892008E-2</c:v>
                </c:pt>
                <c:pt idx="869">
                  <c:v>1.0435439770069284E-2</c:v>
                </c:pt>
                <c:pt idx="870">
                  <c:v>1.0474931962940193E-2</c:v>
                </c:pt>
                <c:pt idx="871">
                  <c:v>1.0499614583484515E-2</c:v>
                </c:pt>
                <c:pt idx="872">
                  <c:v>1.0509487631702237E-2</c:v>
                </c:pt>
                <c:pt idx="873">
                  <c:v>1.0573662445117468E-2</c:v>
                </c:pt>
                <c:pt idx="874">
                  <c:v>1.0623027686206106E-2</c:v>
                </c:pt>
                <c:pt idx="875">
                  <c:v>1.0632900734423835E-2</c:v>
                </c:pt>
                <c:pt idx="876">
                  <c:v>1.0741504264818832E-2</c:v>
                </c:pt>
                <c:pt idx="877">
                  <c:v>1.174361865891816E-2</c:v>
                </c:pt>
                <c:pt idx="878">
                  <c:v>1.2034873581341123E-2</c:v>
                </c:pt>
                <c:pt idx="879">
                  <c:v>1.2064492725994302E-2</c:v>
                </c:pt>
                <c:pt idx="880">
                  <c:v>1.2232334545695667E-2</c:v>
                </c:pt>
                <c:pt idx="881">
                  <c:v>1.2933320969154311E-2</c:v>
                </c:pt>
                <c:pt idx="882">
                  <c:v>1.331096506348238E-2</c:v>
                </c:pt>
                <c:pt idx="883">
                  <c:v>1.3357862042516586E-2</c:v>
                </c:pt>
                <c:pt idx="884">
                  <c:v>1.3357862042516586E-2</c:v>
                </c:pt>
                <c:pt idx="885">
                  <c:v>1.3357862042516586E-2</c:v>
                </c:pt>
                <c:pt idx="886">
                  <c:v>1.3397354235387494E-2</c:v>
                </c:pt>
                <c:pt idx="887">
                  <c:v>1.3402290759496359E-2</c:v>
                </c:pt>
                <c:pt idx="888">
                  <c:v>1.341463206976852E-2</c:v>
                </c:pt>
                <c:pt idx="889">
                  <c:v>1.4394532105377965E-2</c:v>
                </c:pt>
                <c:pt idx="890">
                  <c:v>1.4690723551909785E-2</c:v>
                </c:pt>
                <c:pt idx="891">
                  <c:v>1.4814136654631375E-2</c:v>
                </c:pt>
                <c:pt idx="892">
                  <c:v>1.5011597618985927E-2</c:v>
                </c:pt>
                <c:pt idx="893">
                  <c:v>1.5209058583340471E-2</c:v>
                </c:pt>
                <c:pt idx="894">
                  <c:v>1.5924854579125708E-2</c:v>
                </c:pt>
                <c:pt idx="895">
                  <c:v>1.6403697417685485E-2</c:v>
                </c:pt>
                <c:pt idx="896">
                  <c:v>1.6403697417685485E-2</c:v>
                </c:pt>
                <c:pt idx="897">
                  <c:v>1.6502427899862761E-2</c:v>
                </c:pt>
                <c:pt idx="898">
                  <c:v>1.6576475761495714E-2</c:v>
                </c:pt>
                <c:pt idx="899">
                  <c:v>1.6576475761495714E-2</c:v>
                </c:pt>
                <c:pt idx="900">
                  <c:v>1.6581412285604578E-2</c:v>
                </c:pt>
                <c:pt idx="901">
                  <c:v>1.6625841002584352E-2</c:v>
                </c:pt>
                <c:pt idx="902">
                  <c:v>1.6704825388326169E-2</c:v>
                </c:pt>
                <c:pt idx="903">
                  <c:v>1.739100223945822E-2</c:v>
                </c:pt>
                <c:pt idx="904">
                  <c:v>1.7445304004655722E-2</c:v>
                </c:pt>
                <c:pt idx="905">
                  <c:v>1.8067306042372548E-2</c:v>
                </c:pt>
                <c:pt idx="906">
                  <c:v>1.8215401765638461E-2</c:v>
                </c:pt>
                <c:pt idx="907">
                  <c:v>1.8240084386182777E-2</c:v>
                </c:pt>
                <c:pt idx="908">
                  <c:v>1.8402989681775277E-2</c:v>
                </c:pt>
                <c:pt idx="909">
                  <c:v>1.8758419417613463E-2</c:v>
                </c:pt>
                <c:pt idx="910">
                  <c:v>1.9153341346322558E-2</c:v>
                </c:pt>
                <c:pt idx="911">
                  <c:v>1.9168150918649152E-2</c:v>
                </c:pt>
                <c:pt idx="912">
                  <c:v>1.9661803329535522E-2</c:v>
                </c:pt>
                <c:pt idx="913">
                  <c:v>2.0510885476260073E-2</c:v>
                </c:pt>
                <c:pt idx="914">
                  <c:v>2.2781686566337368E-2</c:v>
                </c:pt>
                <c:pt idx="915">
                  <c:v>2.3926960159593745E-2</c:v>
                </c:pt>
                <c:pt idx="916">
                  <c:v>2.3926960159593745E-2</c:v>
                </c:pt>
                <c:pt idx="917">
                  <c:v>2.4139230696274883E-2</c:v>
                </c:pt>
                <c:pt idx="918">
                  <c:v>2.4287326419540796E-2</c:v>
                </c:pt>
                <c:pt idx="919">
                  <c:v>2.485502669206012E-2</c:v>
                </c:pt>
                <c:pt idx="920">
                  <c:v>2.5136408566265353E-2</c:v>
                </c:pt>
                <c:pt idx="921">
                  <c:v>2.548196525388581E-2</c:v>
                </c:pt>
                <c:pt idx="922">
                  <c:v>2.6434714406896501E-2</c:v>
                </c:pt>
                <c:pt idx="923">
                  <c:v>2.9692820318746538E-2</c:v>
                </c:pt>
                <c:pt idx="924">
                  <c:v>3.0823284339676321E-2</c:v>
                </c:pt>
                <c:pt idx="925">
                  <c:v>3.1117007524153709E-2</c:v>
                </c:pt>
                <c:pt idx="926">
                  <c:v>3.1228079316603145E-2</c:v>
                </c:pt>
                <c:pt idx="927">
                  <c:v>3.12404206268753E-2</c:v>
                </c:pt>
                <c:pt idx="928">
                  <c:v>3.1701985631054058E-2</c:v>
                </c:pt>
                <c:pt idx="929">
                  <c:v>3.2521448633125428E-2</c:v>
                </c:pt>
                <c:pt idx="930">
                  <c:v>3.2565877350105202E-2</c:v>
                </c:pt>
                <c:pt idx="931">
                  <c:v>3.287194184485475E-2</c:v>
                </c:pt>
                <c:pt idx="932">
                  <c:v>3.4069048941254197E-2</c:v>
                </c:pt>
                <c:pt idx="933">
                  <c:v>3.4125818968506125E-2</c:v>
                </c:pt>
                <c:pt idx="934">
                  <c:v>3.4412137366820222E-2</c:v>
                </c:pt>
                <c:pt idx="935">
                  <c:v>3.4436819987364538E-2</c:v>
                </c:pt>
                <c:pt idx="936">
                  <c:v>3.5409315236810686E-2</c:v>
                </c:pt>
                <c:pt idx="937">
                  <c:v>3.5522855291314548E-2</c:v>
                </c:pt>
                <c:pt idx="938">
                  <c:v>3.7072923861497749E-2</c:v>
                </c:pt>
                <c:pt idx="939">
                  <c:v>3.7216083060654798E-2</c:v>
                </c:pt>
                <c:pt idx="940">
                  <c:v>3.875627858262027E-2</c:v>
                </c:pt>
                <c:pt idx="941">
                  <c:v>4.0173061001864151E-2</c:v>
                </c:pt>
                <c:pt idx="942">
                  <c:v>4.0321156725130057E-2</c:v>
                </c:pt>
                <c:pt idx="943">
                  <c:v>4.155528775234598E-2</c:v>
                </c:pt>
                <c:pt idx="944">
                  <c:v>4.1604652993434611E-2</c:v>
                </c:pt>
                <c:pt idx="945">
                  <c:v>4.1811987006006891E-2</c:v>
                </c:pt>
                <c:pt idx="946">
                  <c:v>4.3327499907428048E-2</c:v>
                </c:pt>
                <c:pt idx="947">
                  <c:v>4.4566567458752836E-2</c:v>
                </c:pt>
                <c:pt idx="948">
                  <c:v>4.4739345802563064E-2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53-4409-BB99-B1A0041EFC37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</c:numCache>
            </c:numRef>
          </c:xVal>
          <c:yVal>
            <c:numRef>
              <c:f>Active!$V$21:$V$300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53-4409-BB99-B1A0041EF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0368"/>
        <c:axId val="1"/>
      </c:scatterChart>
      <c:valAx>
        <c:axId val="74945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699072969414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0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09781984322667"/>
          <c:y val="0.9204921861831491"/>
          <c:w val="0.8063987203619749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57150</xdr:rowOff>
    </xdr:from>
    <xdr:to>
      <xdr:col>17</xdr:col>
      <xdr:colOff>152400</xdr:colOff>
      <xdr:row>18</xdr:row>
      <xdr:rowOff>76200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38C6407C-E2B2-CA68-EB11-AD02EE672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66675</xdr:rowOff>
    </xdr:from>
    <xdr:to>
      <xdr:col>26</xdr:col>
      <xdr:colOff>447675</xdr:colOff>
      <xdr:row>18</xdr:row>
      <xdr:rowOff>104775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8E52828F-BED5-29F3-570D-517ADF183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simbad.u-strasbg.fr/cgi-bin/cdsbib?2000A%26A...363..244D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v-astro.de/sfs/BAVM_link.php?BAVMnr=25" TargetMode="External"/><Relationship Id="rId21" Type="http://schemas.openxmlformats.org/officeDocument/2006/relationships/hyperlink" Target="http://www.bav-astro.de/sfs/BAVM_link.php?BAVMnr=12" TargetMode="External"/><Relationship Id="rId42" Type="http://schemas.openxmlformats.org/officeDocument/2006/relationships/hyperlink" Target="http://www.bav-astro.de/sfs/BAVM_link.php?BAVMnr=15" TargetMode="External"/><Relationship Id="rId63" Type="http://schemas.openxmlformats.org/officeDocument/2006/relationships/hyperlink" Target="http://www.bav-astro.de/sfs/BAVM_link.php?BAVMnr=18" TargetMode="External"/><Relationship Id="rId84" Type="http://schemas.openxmlformats.org/officeDocument/2006/relationships/hyperlink" Target="http://www.konkoly.hu/cgi-bin/IBVS?154" TargetMode="External"/><Relationship Id="rId138" Type="http://schemas.openxmlformats.org/officeDocument/2006/relationships/hyperlink" Target="http://www.konkoly.hu/cgi-bin/IBVS?954" TargetMode="External"/><Relationship Id="rId159" Type="http://schemas.openxmlformats.org/officeDocument/2006/relationships/hyperlink" Target="http://www.bav-astro.de/sfs/BAVM_link.php?BAVMnr=29" TargetMode="External"/><Relationship Id="rId170" Type="http://schemas.openxmlformats.org/officeDocument/2006/relationships/hyperlink" Target="http://www.konkoly.hu/cgi-bin/IBVS?1751" TargetMode="External"/><Relationship Id="rId191" Type="http://schemas.openxmlformats.org/officeDocument/2006/relationships/hyperlink" Target="http://www.bav-astro.de/sfs/BAVM_link.php?BAVMnr=52" TargetMode="External"/><Relationship Id="rId205" Type="http://schemas.openxmlformats.org/officeDocument/2006/relationships/hyperlink" Target="http://www.bav-astro.de/sfs/BAVM_link.php?BAVMnr=79" TargetMode="External"/><Relationship Id="rId226" Type="http://schemas.openxmlformats.org/officeDocument/2006/relationships/hyperlink" Target="http://www.bav-astro.de/sfs/BAVM_link.php?BAVMnr=143" TargetMode="External"/><Relationship Id="rId247" Type="http://schemas.openxmlformats.org/officeDocument/2006/relationships/hyperlink" Target="http://vsolj.cetus-net.org/no44.pdf" TargetMode="External"/><Relationship Id="rId107" Type="http://schemas.openxmlformats.org/officeDocument/2006/relationships/hyperlink" Target="http://www.konkoly.hu/cgi-bin/IBVS?795" TargetMode="External"/><Relationship Id="rId11" Type="http://schemas.openxmlformats.org/officeDocument/2006/relationships/hyperlink" Target="http://www.bav-astro.de/sfs/BAVM_link.php?BAVMnr=12" TargetMode="External"/><Relationship Id="rId32" Type="http://schemas.openxmlformats.org/officeDocument/2006/relationships/hyperlink" Target="http://www.bav-astro.de/sfs/BAVM_link.php?BAVMnr=13" TargetMode="External"/><Relationship Id="rId53" Type="http://schemas.openxmlformats.org/officeDocument/2006/relationships/hyperlink" Target="http://www.bav-astro.de/sfs/BAVM_link.php?BAVMnr=15" TargetMode="External"/><Relationship Id="rId74" Type="http://schemas.openxmlformats.org/officeDocument/2006/relationships/hyperlink" Target="http://www.konkoly.hu/cgi-bin/IBVS?111" TargetMode="External"/><Relationship Id="rId128" Type="http://schemas.openxmlformats.org/officeDocument/2006/relationships/hyperlink" Target="http://www.bav-astro.de/sfs/BAVM_link.php?BAVMnr=26" TargetMode="External"/><Relationship Id="rId149" Type="http://schemas.openxmlformats.org/officeDocument/2006/relationships/hyperlink" Target="http://www.konkoly.hu/cgi-bin/IBVS?1350" TargetMode="External"/><Relationship Id="rId5" Type="http://schemas.openxmlformats.org/officeDocument/2006/relationships/hyperlink" Target="http://www.bav-astro.de/sfs/BAVM_link.php?BAVMnr=12" TargetMode="External"/><Relationship Id="rId95" Type="http://schemas.openxmlformats.org/officeDocument/2006/relationships/hyperlink" Target="http://www.bav-astro.de/sfs/BAVM_link.php?BAVMnr=23" TargetMode="External"/><Relationship Id="rId160" Type="http://schemas.openxmlformats.org/officeDocument/2006/relationships/hyperlink" Target="http://www.bav-astro.de/sfs/BAVM_link.php?BAVMnr=29" TargetMode="External"/><Relationship Id="rId181" Type="http://schemas.openxmlformats.org/officeDocument/2006/relationships/hyperlink" Target="http://www.bav-astro.de/sfs/BAVM_link.php?BAVMnr=43" TargetMode="External"/><Relationship Id="rId216" Type="http://schemas.openxmlformats.org/officeDocument/2006/relationships/hyperlink" Target="http://www.konkoly.hu/cgi-bin/IBVS?4621" TargetMode="External"/><Relationship Id="rId237" Type="http://schemas.openxmlformats.org/officeDocument/2006/relationships/hyperlink" Target="http://var.astro.cz/oejv/issues/oejv0074.pdf" TargetMode="External"/><Relationship Id="rId258" Type="http://schemas.openxmlformats.org/officeDocument/2006/relationships/hyperlink" Target="http://vsolj.cetus-net.org/vsoljno59.pdf" TargetMode="External"/><Relationship Id="rId22" Type="http://schemas.openxmlformats.org/officeDocument/2006/relationships/hyperlink" Target="http://www.bav-astro.de/sfs/BAVM_link.php?BAVMnr=13" TargetMode="External"/><Relationship Id="rId43" Type="http://schemas.openxmlformats.org/officeDocument/2006/relationships/hyperlink" Target="http://www.bav-astro.de/sfs/BAVM_link.php?BAVMnr=15" TargetMode="External"/><Relationship Id="rId64" Type="http://schemas.openxmlformats.org/officeDocument/2006/relationships/hyperlink" Target="http://www.bav-astro.de/sfs/BAVM_link.php?BAVMnr=18" TargetMode="External"/><Relationship Id="rId118" Type="http://schemas.openxmlformats.org/officeDocument/2006/relationships/hyperlink" Target="http://www.bav-astro.de/sfs/BAVM_link.php?BAVMnr=25" TargetMode="External"/><Relationship Id="rId139" Type="http://schemas.openxmlformats.org/officeDocument/2006/relationships/hyperlink" Target="http://www.konkoly.hu/cgi-bin/IBVS?954" TargetMode="External"/><Relationship Id="rId85" Type="http://schemas.openxmlformats.org/officeDocument/2006/relationships/hyperlink" Target="http://www.konkoly.hu/cgi-bin/IBVS?154" TargetMode="External"/><Relationship Id="rId150" Type="http://schemas.openxmlformats.org/officeDocument/2006/relationships/hyperlink" Target="http://www.konkoly.hu/cgi-bin/IBVS?1249" TargetMode="External"/><Relationship Id="rId171" Type="http://schemas.openxmlformats.org/officeDocument/2006/relationships/hyperlink" Target="http://www.konkoly.hu/cgi-bin/IBVS?1840" TargetMode="External"/><Relationship Id="rId192" Type="http://schemas.openxmlformats.org/officeDocument/2006/relationships/hyperlink" Target="http://www.bav-astro.de/sfs/BAVM_link.php?BAVMnr=52" TargetMode="External"/><Relationship Id="rId206" Type="http://schemas.openxmlformats.org/officeDocument/2006/relationships/hyperlink" Target="http://www.bav-astro.de/sfs/BAVM_link.php?BAVMnr=93" TargetMode="External"/><Relationship Id="rId227" Type="http://schemas.openxmlformats.org/officeDocument/2006/relationships/hyperlink" Target="http://www.bav-astro.de/sfs/BAVM_link.php?BAVMnr=154" TargetMode="External"/><Relationship Id="rId248" Type="http://schemas.openxmlformats.org/officeDocument/2006/relationships/hyperlink" Target="http://vsolj.cetus-net.org/no45.pdf" TargetMode="External"/><Relationship Id="rId12" Type="http://schemas.openxmlformats.org/officeDocument/2006/relationships/hyperlink" Target="http://www.bav-astro.de/sfs/BAVM_link.php?BAVMnr=12" TargetMode="External"/><Relationship Id="rId33" Type="http://schemas.openxmlformats.org/officeDocument/2006/relationships/hyperlink" Target="http://www.bav-astro.de/sfs/BAVM_link.php?BAVMnr=13" TargetMode="External"/><Relationship Id="rId108" Type="http://schemas.openxmlformats.org/officeDocument/2006/relationships/hyperlink" Target="http://www.konkoly.hu/cgi-bin/IBVS?795" TargetMode="External"/><Relationship Id="rId129" Type="http://schemas.openxmlformats.org/officeDocument/2006/relationships/hyperlink" Target="http://www.konkoly.hu/cgi-bin/IBVS?937" TargetMode="External"/><Relationship Id="rId54" Type="http://schemas.openxmlformats.org/officeDocument/2006/relationships/hyperlink" Target="http://www.bav-astro.de/sfs/BAVM_link.php?BAVMnr=15" TargetMode="External"/><Relationship Id="rId75" Type="http://schemas.openxmlformats.org/officeDocument/2006/relationships/hyperlink" Target="http://www.konkoly.hu/cgi-bin/IBVS?111" TargetMode="External"/><Relationship Id="rId96" Type="http://schemas.openxmlformats.org/officeDocument/2006/relationships/hyperlink" Target="http://www.bav-astro.de/sfs/BAVM_link.php?BAVMnr=23" TargetMode="External"/><Relationship Id="rId140" Type="http://schemas.openxmlformats.org/officeDocument/2006/relationships/hyperlink" Target="http://www.konkoly.hu/cgi-bin/IBVS?931" TargetMode="External"/><Relationship Id="rId161" Type="http://schemas.openxmlformats.org/officeDocument/2006/relationships/hyperlink" Target="http://www.konkoly.hu/cgi-bin/IBVS?1249" TargetMode="External"/><Relationship Id="rId182" Type="http://schemas.openxmlformats.org/officeDocument/2006/relationships/hyperlink" Target="http://www.bav-astro.de/sfs/BAVM_link.php?BAVMnr=43" TargetMode="External"/><Relationship Id="rId217" Type="http://schemas.openxmlformats.org/officeDocument/2006/relationships/hyperlink" Target="http://www.bav-astro.de/sfs/BAVM_link.php?BAVMnr=131" TargetMode="External"/><Relationship Id="rId1" Type="http://schemas.openxmlformats.org/officeDocument/2006/relationships/hyperlink" Target="http://www.bav-astro.de/sfs/BAVM_link.php?BAVMnr=12" TargetMode="External"/><Relationship Id="rId6" Type="http://schemas.openxmlformats.org/officeDocument/2006/relationships/hyperlink" Target="http://www.bav-astro.de/sfs/BAVM_link.php?BAVMnr=12" TargetMode="External"/><Relationship Id="rId212" Type="http://schemas.openxmlformats.org/officeDocument/2006/relationships/hyperlink" Target="http://www.bav-astro.de/sfs/BAVM_link.php?BAVMnr=131" TargetMode="External"/><Relationship Id="rId233" Type="http://schemas.openxmlformats.org/officeDocument/2006/relationships/hyperlink" Target="http://www.konkoly.hu/cgi-bin/IBVS?5355" TargetMode="External"/><Relationship Id="rId238" Type="http://schemas.openxmlformats.org/officeDocument/2006/relationships/hyperlink" Target="http://www.bav-astro.de/sfs/BAVM_link.php?BAVMnr=174" TargetMode="External"/><Relationship Id="rId254" Type="http://schemas.openxmlformats.org/officeDocument/2006/relationships/hyperlink" Target="http://vsolj.cetus-net.org/vsoljno50.pdf" TargetMode="External"/><Relationship Id="rId259" Type="http://schemas.openxmlformats.org/officeDocument/2006/relationships/hyperlink" Target="http://www.bav-astro.de/sfs/BAVM_link.php?BAVMnr=238" TargetMode="External"/><Relationship Id="rId23" Type="http://schemas.openxmlformats.org/officeDocument/2006/relationships/hyperlink" Target="http://www.bav-astro.de/sfs/BAVM_link.php?BAVMnr=13" TargetMode="External"/><Relationship Id="rId28" Type="http://schemas.openxmlformats.org/officeDocument/2006/relationships/hyperlink" Target="http://www.bav-astro.de/sfs/BAVM_link.php?BAVMnr=13" TargetMode="External"/><Relationship Id="rId49" Type="http://schemas.openxmlformats.org/officeDocument/2006/relationships/hyperlink" Target="http://www.bav-astro.de/sfs/BAVM_link.php?BAVMnr=15" TargetMode="External"/><Relationship Id="rId114" Type="http://schemas.openxmlformats.org/officeDocument/2006/relationships/hyperlink" Target="http://www.konkoly.hu/cgi-bin/IBVS?795" TargetMode="External"/><Relationship Id="rId119" Type="http://schemas.openxmlformats.org/officeDocument/2006/relationships/hyperlink" Target="http://www.konkoly.hu/cgi-bin/IBVS?530" TargetMode="External"/><Relationship Id="rId44" Type="http://schemas.openxmlformats.org/officeDocument/2006/relationships/hyperlink" Target="http://www.bav-astro.de/sfs/BAVM_link.php?BAVMnr=15" TargetMode="External"/><Relationship Id="rId60" Type="http://schemas.openxmlformats.org/officeDocument/2006/relationships/hyperlink" Target="http://www.bav-astro.de/sfs/BAVM_link.php?BAVMnr=15" TargetMode="External"/><Relationship Id="rId65" Type="http://schemas.openxmlformats.org/officeDocument/2006/relationships/hyperlink" Target="http://www.bav-astro.de/sfs/BAVM_link.php?BAVMnr=18" TargetMode="External"/><Relationship Id="rId81" Type="http://schemas.openxmlformats.org/officeDocument/2006/relationships/hyperlink" Target="http://www.bav-astro.de/sfs/BAVM_link.php?BAVMnr=18" TargetMode="External"/><Relationship Id="rId86" Type="http://schemas.openxmlformats.org/officeDocument/2006/relationships/hyperlink" Target="http://www.konkoly.hu/cgi-bin/IBVS?154" TargetMode="External"/><Relationship Id="rId130" Type="http://schemas.openxmlformats.org/officeDocument/2006/relationships/hyperlink" Target="http://www.konkoly.hu/cgi-bin/IBVS?937" TargetMode="External"/><Relationship Id="rId135" Type="http://schemas.openxmlformats.org/officeDocument/2006/relationships/hyperlink" Target="http://www.konkoly.hu/cgi-bin/IBVS?1379" TargetMode="External"/><Relationship Id="rId151" Type="http://schemas.openxmlformats.org/officeDocument/2006/relationships/hyperlink" Target="http://www.bav-astro.de/sfs/BAVM_link.php?BAVMnr=29" TargetMode="External"/><Relationship Id="rId156" Type="http://schemas.openxmlformats.org/officeDocument/2006/relationships/hyperlink" Target="http://www.bav-astro.de/sfs/BAVM_link.php?BAVMnr=29" TargetMode="External"/><Relationship Id="rId177" Type="http://schemas.openxmlformats.org/officeDocument/2006/relationships/hyperlink" Target="http://www.konkoly.hu/cgi-bin/IBVS?2545" TargetMode="External"/><Relationship Id="rId198" Type="http://schemas.openxmlformats.org/officeDocument/2006/relationships/hyperlink" Target="http://www.bav-astro.de/sfs/BAVM_link.php?BAVMnr=59" TargetMode="External"/><Relationship Id="rId172" Type="http://schemas.openxmlformats.org/officeDocument/2006/relationships/hyperlink" Target="http://www.konkoly.hu/cgi-bin/IBVS?1840" TargetMode="External"/><Relationship Id="rId193" Type="http://schemas.openxmlformats.org/officeDocument/2006/relationships/hyperlink" Target="http://www.bav-astro.de/sfs/BAVM_link.php?BAVMnr=52" TargetMode="External"/><Relationship Id="rId202" Type="http://schemas.openxmlformats.org/officeDocument/2006/relationships/hyperlink" Target="http://www.bav-astro.de/sfs/BAVM_link.php?BAVMnr=68" TargetMode="External"/><Relationship Id="rId207" Type="http://schemas.openxmlformats.org/officeDocument/2006/relationships/hyperlink" Target="http://vsolj.cetus-net.org/no47.pdf" TargetMode="External"/><Relationship Id="rId223" Type="http://schemas.openxmlformats.org/officeDocument/2006/relationships/hyperlink" Target="http://vsolj.cetus-net.org/no38.pdf" TargetMode="External"/><Relationship Id="rId228" Type="http://schemas.openxmlformats.org/officeDocument/2006/relationships/hyperlink" Target="http://www.bav-astro.de/sfs/BAVM_link.php?BAVMnr=154" TargetMode="External"/><Relationship Id="rId244" Type="http://schemas.openxmlformats.org/officeDocument/2006/relationships/hyperlink" Target="http://www.bav-astro.de/sfs/BAVM_link.php?BAVMnr=179" TargetMode="External"/><Relationship Id="rId249" Type="http://schemas.openxmlformats.org/officeDocument/2006/relationships/hyperlink" Target="http://vsolj.cetus-net.org/no45.pdf" TargetMode="External"/><Relationship Id="rId13" Type="http://schemas.openxmlformats.org/officeDocument/2006/relationships/hyperlink" Target="http://www.bav-astro.de/sfs/BAVM_link.php?BAVMnr=12" TargetMode="External"/><Relationship Id="rId18" Type="http://schemas.openxmlformats.org/officeDocument/2006/relationships/hyperlink" Target="http://www.bav-astro.de/sfs/BAVM_link.php?BAVMnr=12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www.konkoly.hu/cgi-bin/IBVS?795" TargetMode="External"/><Relationship Id="rId260" Type="http://schemas.openxmlformats.org/officeDocument/2006/relationships/hyperlink" Target="http://www.bav-astro.de/sfs/BAVM_link.php?BAVMnr=238" TargetMode="External"/><Relationship Id="rId34" Type="http://schemas.openxmlformats.org/officeDocument/2006/relationships/hyperlink" Target="http://www.bav-astro.de/sfs/BAVM_link.php?BAVMnr=13" TargetMode="External"/><Relationship Id="rId50" Type="http://schemas.openxmlformats.org/officeDocument/2006/relationships/hyperlink" Target="http://www.bav-astro.de/sfs/BAVM_link.php?BAVMnr=15" TargetMode="External"/><Relationship Id="rId55" Type="http://schemas.openxmlformats.org/officeDocument/2006/relationships/hyperlink" Target="http://www.bav-astro.de/sfs/BAVM_link.php?BAVMnr=15" TargetMode="External"/><Relationship Id="rId76" Type="http://schemas.openxmlformats.org/officeDocument/2006/relationships/hyperlink" Target="http://www.konkoly.hu/cgi-bin/IBVS?114" TargetMode="External"/><Relationship Id="rId97" Type="http://schemas.openxmlformats.org/officeDocument/2006/relationships/hyperlink" Target="http://www.konkoly.hu/cgi-bin/IBVS?795" TargetMode="External"/><Relationship Id="rId104" Type="http://schemas.openxmlformats.org/officeDocument/2006/relationships/hyperlink" Target="http://www.konkoly.hu/cgi-bin/IBVS?795" TargetMode="External"/><Relationship Id="rId120" Type="http://schemas.openxmlformats.org/officeDocument/2006/relationships/hyperlink" Target="http://www.konkoly.hu/cgi-bin/IBVS?530" TargetMode="External"/><Relationship Id="rId125" Type="http://schemas.openxmlformats.org/officeDocument/2006/relationships/hyperlink" Target="http://www.bav-astro.de/sfs/BAVM_link.php?BAVMnr=25" TargetMode="External"/><Relationship Id="rId141" Type="http://schemas.openxmlformats.org/officeDocument/2006/relationships/hyperlink" Target="http://www.konkoly.hu/cgi-bin/IBVS?1379" TargetMode="External"/><Relationship Id="rId146" Type="http://schemas.openxmlformats.org/officeDocument/2006/relationships/hyperlink" Target="http://www.konkoly.hu/cgi-bin/IBVS?1053" TargetMode="External"/><Relationship Id="rId167" Type="http://schemas.openxmlformats.org/officeDocument/2006/relationships/hyperlink" Target="http://www.konkoly.hu/cgi-bin/IBVS?1840" TargetMode="External"/><Relationship Id="rId188" Type="http://schemas.openxmlformats.org/officeDocument/2006/relationships/hyperlink" Target="http://www.bav-astro.de/sfs/BAVM_link.php?BAVMnr=52" TargetMode="External"/><Relationship Id="rId7" Type="http://schemas.openxmlformats.org/officeDocument/2006/relationships/hyperlink" Target="http://www.bav-astro.de/sfs/BAVM_link.php?BAVMnr=12" TargetMode="External"/><Relationship Id="rId71" Type="http://schemas.openxmlformats.org/officeDocument/2006/relationships/hyperlink" Target="http://www.bav-astro.de/sfs/BAVM_link.php?BAVMnr=18" TargetMode="External"/><Relationship Id="rId92" Type="http://schemas.openxmlformats.org/officeDocument/2006/relationships/hyperlink" Target="http://www.bav-astro.de/sfs/BAVM_link.php?BAVMnr=23" TargetMode="External"/><Relationship Id="rId162" Type="http://schemas.openxmlformats.org/officeDocument/2006/relationships/hyperlink" Target="http://www.konkoly.hu/cgi-bin/IBVS?1449" TargetMode="External"/><Relationship Id="rId183" Type="http://schemas.openxmlformats.org/officeDocument/2006/relationships/hyperlink" Target="http://www.bav-astro.de/sfs/BAVM_link.php?BAVMnr=43" TargetMode="External"/><Relationship Id="rId213" Type="http://schemas.openxmlformats.org/officeDocument/2006/relationships/hyperlink" Target="http://www.bav-astro.de/sfs/BAVM_link.php?BAVMnr=113" TargetMode="External"/><Relationship Id="rId218" Type="http://schemas.openxmlformats.org/officeDocument/2006/relationships/hyperlink" Target="http://www.bav-astro.de/sfs/BAVM_link.php?BAVMnr=131" TargetMode="External"/><Relationship Id="rId234" Type="http://schemas.openxmlformats.org/officeDocument/2006/relationships/hyperlink" Target="http://www.bav-astro.de/sfs/BAVM_link.php?BAVMnr=158" TargetMode="External"/><Relationship Id="rId239" Type="http://schemas.openxmlformats.org/officeDocument/2006/relationships/hyperlink" Target="http://www.bav-astro.de/sfs/BAVM_link.php?BAVMnr=174" TargetMode="External"/><Relationship Id="rId2" Type="http://schemas.openxmlformats.org/officeDocument/2006/relationships/hyperlink" Target="http://www.bav-astro.de/sfs/BAVM_link.php?BAVMnr=12" TargetMode="External"/><Relationship Id="rId29" Type="http://schemas.openxmlformats.org/officeDocument/2006/relationships/hyperlink" Target="http://www.bav-astro.de/sfs/BAVM_link.php?BAVMnr=13" TargetMode="External"/><Relationship Id="rId250" Type="http://schemas.openxmlformats.org/officeDocument/2006/relationships/hyperlink" Target="http://www.bav-astro.de/sfs/BAVM_link.php?BAVMnr=203" TargetMode="External"/><Relationship Id="rId255" Type="http://schemas.openxmlformats.org/officeDocument/2006/relationships/hyperlink" Target="http://vsolj.cetus-net.org/vsoljno51.pdf" TargetMode="External"/><Relationship Id="rId24" Type="http://schemas.openxmlformats.org/officeDocument/2006/relationships/hyperlink" Target="http://www.bav-astro.de/sfs/BAVM_link.php?BAVMnr=13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5" TargetMode="External"/><Relationship Id="rId66" Type="http://schemas.openxmlformats.org/officeDocument/2006/relationships/hyperlink" Target="http://www.bav-astro.de/sfs/BAVM_link.php?BAVMnr=18" TargetMode="External"/><Relationship Id="rId87" Type="http://schemas.openxmlformats.org/officeDocument/2006/relationships/hyperlink" Target="http://www.konkoly.hu/cgi-bin/IBVS?154" TargetMode="External"/><Relationship Id="rId110" Type="http://schemas.openxmlformats.org/officeDocument/2006/relationships/hyperlink" Target="http://www.konkoly.hu/cgi-bin/IBVS?795" TargetMode="External"/><Relationship Id="rId115" Type="http://schemas.openxmlformats.org/officeDocument/2006/relationships/hyperlink" Target="http://www.konkoly.hu/cgi-bin/IBVS?795" TargetMode="External"/><Relationship Id="rId131" Type="http://schemas.openxmlformats.org/officeDocument/2006/relationships/hyperlink" Target="http://www.konkoly.hu/cgi-bin/IBVS?937" TargetMode="External"/><Relationship Id="rId136" Type="http://schemas.openxmlformats.org/officeDocument/2006/relationships/hyperlink" Target="http://www.konkoly.hu/cgi-bin/IBVS?1379" TargetMode="External"/><Relationship Id="rId157" Type="http://schemas.openxmlformats.org/officeDocument/2006/relationships/hyperlink" Target="http://www.bav-astro.de/sfs/BAVM_link.php?BAVMnr=29" TargetMode="External"/><Relationship Id="rId178" Type="http://schemas.openxmlformats.org/officeDocument/2006/relationships/hyperlink" Target="http://www.bav-astro.de/sfs/BAVM_link.php?BAVMnr=39" TargetMode="External"/><Relationship Id="rId61" Type="http://schemas.openxmlformats.org/officeDocument/2006/relationships/hyperlink" Target="http://www.bav-astro.de/sfs/BAVM_link.php?BAVMnr=15" TargetMode="External"/><Relationship Id="rId82" Type="http://schemas.openxmlformats.org/officeDocument/2006/relationships/hyperlink" Target="http://www.bav-astro.de/sfs/BAVM_link.php?BAVMnr=18" TargetMode="External"/><Relationship Id="rId152" Type="http://schemas.openxmlformats.org/officeDocument/2006/relationships/hyperlink" Target="http://www.bav-astro.de/sfs/BAVM_link.php?BAVMnr=29" TargetMode="External"/><Relationship Id="rId173" Type="http://schemas.openxmlformats.org/officeDocument/2006/relationships/hyperlink" Target="http://www.bav-astro.de/sfs/BAVM_link.php?BAVMnr=32" TargetMode="External"/><Relationship Id="rId194" Type="http://schemas.openxmlformats.org/officeDocument/2006/relationships/hyperlink" Target="http://www.bav-astro.de/sfs/BAVM_link.php?BAVMnr=56" TargetMode="External"/><Relationship Id="rId199" Type="http://schemas.openxmlformats.org/officeDocument/2006/relationships/hyperlink" Target="http://www.bav-astro.de/sfs/BAVM_link.php?BAVMnr=60" TargetMode="External"/><Relationship Id="rId203" Type="http://schemas.openxmlformats.org/officeDocument/2006/relationships/hyperlink" Target="http://www.bav-astro.de/sfs/BAVM_link.php?BAVMnr=68" TargetMode="External"/><Relationship Id="rId208" Type="http://schemas.openxmlformats.org/officeDocument/2006/relationships/hyperlink" Target="http://www.bav-astro.de/sfs/BAVM_link.php?BAVMnr=93" TargetMode="External"/><Relationship Id="rId229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bav-astro.de/sfs/BAVM_link.php?BAVMnr=12" TargetMode="External"/><Relationship Id="rId224" Type="http://schemas.openxmlformats.org/officeDocument/2006/relationships/hyperlink" Target="http://vsolj.cetus-net.org/no38.pdf" TargetMode="External"/><Relationship Id="rId240" Type="http://schemas.openxmlformats.org/officeDocument/2006/relationships/hyperlink" Target="http://www.bav-astro.de/sfs/BAVM_link.php?BAVMnr=174" TargetMode="External"/><Relationship Id="rId245" Type="http://schemas.openxmlformats.org/officeDocument/2006/relationships/hyperlink" Target="http://www.bav-astro.de/sfs/BAVM_link.php?BAVMnr=179" TargetMode="External"/><Relationship Id="rId261" Type="http://schemas.openxmlformats.org/officeDocument/2006/relationships/hyperlink" Target="http://www.bav-astro.de/sfs/BAVM_link.php?BAVMnr=238" TargetMode="External"/><Relationship Id="rId14" Type="http://schemas.openxmlformats.org/officeDocument/2006/relationships/hyperlink" Target="http://www.bav-astro.de/sfs/BAVM_link.php?BAVMnr=12" TargetMode="External"/><Relationship Id="rId30" Type="http://schemas.openxmlformats.org/officeDocument/2006/relationships/hyperlink" Target="http://www.bav-astro.de/sfs/BAVM_link.php?BAVMnr=13" TargetMode="External"/><Relationship Id="rId35" Type="http://schemas.openxmlformats.org/officeDocument/2006/relationships/hyperlink" Target="http://www.bav-astro.de/sfs/BAVM_link.php?BAVMnr=13" TargetMode="External"/><Relationship Id="rId56" Type="http://schemas.openxmlformats.org/officeDocument/2006/relationships/hyperlink" Target="http://www.bav-astro.de/sfs/BAVM_link.php?BAVMnr=15" TargetMode="External"/><Relationship Id="rId77" Type="http://schemas.openxmlformats.org/officeDocument/2006/relationships/hyperlink" Target="http://www.konkoly.hu/cgi-bin/IBVS?114" TargetMode="External"/><Relationship Id="rId100" Type="http://schemas.openxmlformats.org/officeDocument/2006/relationships/hyperlink" Target="http://www.konkoly.hu/cgi-bin/IBVS?322" TargetMode="External"/><Relationship Id="rId105" Type="http://schemas.openxmlformats.org/officeDocument/2006/relationships/hyperlink" Target="http://www.konkoly.hu/cgi-bin/IBVS?795" TargetMode="External"/><Relationship Id="rId126" Type="http://schemas.openxmlformats.org/officeDocument/2006/relationships/hyperlink" Target="http://www.bav-astro.de/sfs/BAVM_link.php?BAVMnr=25" TargetMode="External"/><Relationship Id="rId147" Type="http://schemas.openxmlformats.org/officeDocument/2006/relationships/hyperlink" Target="http://www.konkoly.hu/cgi-bin/IBVS?954" TargetMode="External"/><Relationship Id="rId168" Type="http://schemas.openxmlformats.org/officeDocument/2006/relationships/hyperlink" Target="http://www.konkoly.hu/cgi-bin/IBVS?1502" TargetMode="External"/><Relationship Id="rId8" Type="http://schemas.openxmlformats.org/officeDocument/2006/relationships/hyperlink" Target="http://www.bav-astro.de/sfs/BAVM_link.php?BAVMnr=12" TargetMode="External"/><Relationship Id="rId51" Type="http://schemas.openxmlformats.org/officeDocument/2006/relationships/hyperlink" Target="http://www.bav-astro.de/sfs/BAVM_link.php?BAVMnr=15" TargetMode="External"/><Relationship Id="rId72" Type="http://schemas.openxmlformats.org/officeDocument/2006/relationships/hyperlink" Target="http://www.bav-astro.de/sfs/BAVM_link.php?BAVMnr=18" TargetMode="External"/><Relationship Id="rId93" Type="http://schemas.openxmlformats.org/officeDocument/2006/relationships/hyperlink" Target="http://www.bav-astro.de/sfs/BAVM_link.php?BAVMnr=23" TargetMode="External"/><Relationship Id="rId98" Type="http://schemas.openxmlformats.org/officeDocument/2006/relationships/hyperlink" Target="http://www.bav-astro.de/sfs/BAVM_link.php?BAVMnr=23" TargetMode="External"/><Relationship Id="rId121" Type="http://schemas.openxmlformats.org/officeDocument/2006/relationships/hyperlink" Target="http://www.bav-astro.de/sfs/BAVM_link.php?BAVMnr=25" TargetMode="External"/><Relationship Id="rId142" Type="http://schemas.openxmlformats.org/officeDocument/2006/relationships/hyperlink" Target="http://www.konkoly.hu/cgi-bin/IBVS?954" TargetMode="External"/><Relationship Id="rId163" Type="http://schemas.openxmlformats.org/officeDocument/2006/relationships/hyperlink" Target="http://www.konkoly.hu/cgi-bin/IBVS?1502" TargetMode="External"/><Relationship Id="rId184" Type="http://schemas.openxmlformats.org/officeDocument/2006/relationships/hyperlink" Target="http://www.bav-astro.de/sfs/BAVM_link.php?BAVMnr=46" TargetMode="External"/><Relationship Id="rId189" Type="http://schemas.openxmlformats.org/officeDocument/2006/relationships/hyperlink" Target="http://www.bav-astro.de/sfs/BAVM_link.php?BAVMnr=52" TargetMode="External"/><Relationship Id="rId219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bav-astro.de/sfs/BAVM_link.php?BAVMnr=12" TargetMode="External"/><Relationship Id="rId214" Type="http://schemas.openxmlformats.org/officeDocument/2006/relationships/hyperlink" Target="http://www.bav-astro.de/sfs/BAVM_link.php?BAVMnr=113" TargetMode="External"/><Relationship Id="rId230" Type="http://schemas.openxmlformats.org/officeDocument/2006/relationships/hyperlink" Target="http://www.konkoly.hu/cgi-bin/IBVS?5364" TargetMode="External"/><Relationship Id="rId235" Type="http://schemas.openxmlformats.org/officeDocument/2006/relationships/hyperlink" Target="http://www.bav-astro.de/sfs/BAVM_link.php?BAVMnr=171" TargetMode="External"/><Relationship Id="rId251" Type="http://schemas.openxmlformats.org/officeDocument/2006/relationships/hyperlink" Target="http://var.astro.cz/oejv/issues/oejv0137.pdf" TargetMode="External"/><Relationship Id="rId256" Type="http://schemas.openxmlformats.org/officeDocument/2006/relationships/hyperlink" Target="http://vsolj.cetus-net.org/vsoljno51.pdf" TargetMode="External"/><Relationship Id="rId25" Type="http://schemas.openxmlformats.org/officeDocument/2006/relationships/hyperlink" Target="http://www.bav-astro.de/sfs/BAVM_link.php?BAVMnr=13" TargetMode="External"/><Relationship Id="rId46" Type="http://schemas.openxmlformats.org/officeDocument/2006/relationships/hyperlink" Target="http://www.bav-astro.de/sfs/BAVM_link.php?BAVMnr=15" TargetMode="External"/><Relationship Id="rId67" Type="http://schemas.openxmlformats.org/officeDocument/2006/relationships/hyperlink" Target="http://www.bav-astro.de/sfs/BAVM_link.php?BAVMnr=18" TargetMode="External"/><Relationship Id="rId116" Type="http://schemas.openxmlformats.org/officeDocument/2006/relationships/hyperlink" Target="http://www.bav-astro.de/sfs/BAVM_link.php?BAVMnr=25" TargetMode="External"/><Relationship Id="rId137" Type="http://schemas.openxmlformats.org/officeDocument/2006/relationships/hyperlink" Target="http://www.konkoly.hu/cgi-bin/IBVS?1065" TargetMode="External"/><Relationship Id="rId158" Type="http://schemas.openxmlformats.org/officeDocument/2006/relationships/hyperlink" Target="http://www.konkoly.hu/cgi-bin/IBVS?1358" TargetMode="External"/><Relationship Id="rId20" Type="http://schemas.openxmlformats.org/officeDocument/2006/relationships/hyperlink" Target="http://www.bav-astro.de/sfs/BAVM_link.php?BAVMnr=12" TargetMode="External"/><Relationship Id="rId41" Type="http://schemas.openxmlformats.org/officeDocument/2006/relationships/hyperlink" Target="http://www.bav-astro.de/sfs/BAVM_link.php?BAVMnr=15" TargetMode="External"/><Relationship Id="rId62" Type="http://schemas.openxmlformats.org/officeDocument/2006/relationships/hyperlink" Target="http://www.bav-astro.de/sfs/BAVM_link.php?BAVMnr=18" TargetMode="External"/><Relationship Id="rId83" Type="http://schemas.openxmlformats.org/officeDocument/2006/relationships/hyperlink" Target="http://www.konkoly.hu/cgi-bin/IBVS?154" TargetMode="External"/><Relationship Id="rId88" Type="http://schemas.openxmlformats.org/officeDocument/2006/relationships/hyperlink" Target="http://www.konkoly.hu/cgi-bin/IBVS?154" TargetMode="External"/><Relationship Id="rId111" Type="http://schemas.openxmlformats.org/officeDocument/2006/relationships/hyperlink" Target="http://www.konkoly.hu/cgi-bin/IBVS?456" TargetMode="External"/><Relationship Id="rId132" Type="http://schemas.openxmlformats.org/officeDocument/2006/relationships/hyperlink" Target="http://www.konkoly.hu/cgi-bin/IBVS?937" TargetMode="External"/><Relationship Id="rId153" Type="http://schemas.openxmlformats.org/officeDocument/2006/relationships/hyperlink" Target="http://www.bav-astro.de/sfs/BAVM_link.php?BAVMnr=29" TargetMode="External"/><Relationship Id="rId174" Type="http://schemas.openxmlformats.org/officeDocument/2006/relationships/hyperlink" Target="http://www.konkoly.hu/cgi-bin/IBVS?2545" TargetMode="External"/><Relationship Id="rId179" Type="http://schemas.openxmlformats.org/officeDocument/2006/relationships/hyperlink" Target="http://www.bav-astro.de/sfs/BAVM_link.php?BAVMnr=39" TargetMode="External"/><Relationship Id="rId195" Type="http://schemas.openxmlformats.org/officeDocument/2006/relationships/hyperlink" Target="http://www.bav-astro.de/sfs/BAVM_link.php?BAVMnr=59" TargetMode="External"/><Relationship Id="rId209" Type="http://schemas.openxmlformats.org/officeDocument/2006/relationships/hyperlink" Target="http://www.bav-astro.de/sfs/BAVM_link.php?BAVMnr=101" TargetMode="External"/><Relationship Id="rId190" Type="http://schemas.openxmlformats.org/officeDocument/2006/relationships/hyperlink" Target="http://www.bav-astro.de/sfs/BAVM_link.php?BAVMnr=52" TargetMode="External"/><Relationship Id="rId204" Type="http://schemas.openxmlformats.org/officeDocument/2006/relationships/hyperlink" Target="http://www.bav-astro.de/sfs/BAVM_link.php?BAVMnr=79" TargetMode="External"/><Relationship Id="rId220" Type="http://schemas.openxmlformats.org/officeDocument/2006/relationships/hyperlink" Target="http://www.bav-astro.de/sfs/BAVM_link.php?BAVMnr=131" TargetMode="External"/><Relationship Id="rId225" Type="http://schemas.openxmlformats.org/officeDocument/2006/relationships/hyperlink" Target="http://vsolj.cetus-net.org/no38.pdf" TargetMode="External"/><Relationship Id="rId241" Type="http://schemas.openxmlformats.org/officeDocument/2006/relationships/hyperlink" Target="http://www.bav-astro.de/sfs/BAVM_link.php?BAVMnr=174" TargetMode="External"/><Relationship Id="rId246" Type="http://schemas.openxmlformats.org/officeDocument/2006/relationships/hyperlink" Target="http://www.bav-astro.de/sfs/BAVM_link.php?BAVMnr=179" TargetMode="External"/><Relationship Id="rId15" Type="http://schemas.openxmlformats.org/officeDocument/2006/relationships/hyperlink" Target="http://www.bav-astro.de/sfs/BAVM_link.php?BAVMnr=12" TargetMode="External"/><Relationship Id="rId36" Type="http://schemas.openxmlformats.org/officeDocument/2006/relationships/hyperlink" Target="http://www.bav-astro.de/sfs/BAVM_link.php?BAVMnr=13" TargetMode="External"/><Relationship Id="rId57" Type="http://schemas.openxmlformats.org/officeDocument/2006/relationships/hyperlink" Target="http://www.bav-astro.de/sfs/BAVM_link.php?BAVMnr=15" TargetMode="External"/><Relationship Id="rId106" Type="http://schemas.openxmlformats.org/officeDocument/2006/relationships/hyperlink" Target="http://www.konkoly.hu/cgi-bin/IBVS?795" TargetMode="External"/><Relationship Id="rId127" Type="http://schemas.openxmlformats.org/officeDocument/2006/relationships/hyperlink" Target="http://www.konkoly.hu/cgi-bin/IBVS?647" TargetMode="External"/><Relationship Id="rId262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bav-astro.de/sfs/BAVM_link.php?BAVMnr=12" TargetMode="External"/><Relationship Id="rId31" Type="http://schemas.openxmlformats.org/officeDocument/2006/relationships/hyperlink" Target="http://www.bav-astro.de/sfs/BAVM_link.php?BAVMnr=13" TargetMode="External"/><Relationship Id="rId52" Type="http://schemas.openxmlformats.org/officeDocument/2006/relationships/hyperlink" Target="http://www.bav-astro.de/sfs/BAVM_link.php?BAVMnr=15" TargetMode="External"/><Relationship Id="rId73" Type="http://schemas.openxmlformats.org/officeDocument/2006/relationships/hyperlink" Target="http://www.konkoly.hu/cgi-bin/IBVS?111" TargetMode="External"/><Relationship Id="rId78" Type="http://schemas.openxmlformats.org/officeDocument/2006/relationships/hyperlink" Target="http://www.bav-astro.de/sfs/BAVM_link.php?BAVMnr=18" TargetMode="External"/><Relationship Id="rId94" Type="http://schemas.openxmlformats.org/officeDocument/2006/relationships/hyperlink" Target="http://www.bav-astro.de/sfs/BAVM_link.php?BAVMnr=23" TargetMode="External"/><Relationship Id="rId99" Type="http://schemas.openxmlformats.org/officeDocument/2006/relationships/hyperlink" Target="http://www.bav-astro.de/sfs/BAVM_link.php?BAVMnr=23" TargetMode="External"/><Relationship Id="rId101" Type="http://schemas.openxmlformats.org/officeDocument/2006/relationships/hyperlink" Target="http://www.konkoly.hu/cgi-bin/IBVS?456" TargetMode="External"/><Relationship Id="rId122" Type="http://schemas.openxmlformats.org/officeDocument/2006/relationships/hyperlink" Target="http://www.bav-astro.de/sfs/BAVM_link.php?BAVMnr=25" TargetMode="External"/><Relationship Id="rId143" Type="http://schemas.openxmlformats.org/officeDocument/2006/relationships/hyperlink" Target="http://www.konkoly.hu/cgi-bin/IBVS?1379" TargetMode="External"/><Relationship Id="rId148" Type="http://schemas.openxmlformats.org/officeDocument/2006/relationships/hyperlink" Target="http://www.bav-astro.de/sfs/BAVM_link.php?BAVMnr=29" TargetMode="External"/><Relationship Id="rId164" Type="http://schemas.openxmlformats.org/officeDocument/2006/relationships/hyperlink" Target="http://www.konkoly.hu/cgi-bin/IBVS?1502" TargetMode="External"/><Relationship Id="rId169" Type="http://schemas.openxmlformats.org/officeDocument/2006/relationships/hyperlink" Target="http://www.konkoly.hu/cgi-bin/IBVS?1924" TargetMode="External"/><Relationship Id="rId185" Type="http://schemas.openxmlformats.org/officeDocument/2006/relationships/hyperlink" Target="http://www.bav-astro.de/sfs/BAVM_link.php?BAVMnr=50" TargetMode="External"/><Relationship Id="rId4" Type="http://schemas.openxmlformats.org/officeDocument/2006/relationships/hyperlink" Target="http://www.bav-astro.de/sfs/BAVM_link.php?BAVMnr=12" TargetMode="External"/><Relationship Id="rId9" Type="http://schemas.openxmlformats.org/officeDocument/2006/relationships/hyperlink" Target="http://www.bav-astro.de/sfs/BAVM_link.php?BAVMnr=12" TargetMode="External"/><Relationship Id="rId180" Type="http://schemas.openxmlformats.org/officeDocument/2006/relationships/hyperlink" Target="http://www.bav-astro.de/sfs/BAVM_link.php?BAVMnr=43" TargetMode="External"/><Relationship Id="rId210" Type="http://schemas.openxmlformats.org/officeDocument/2006/relationships/hyperlink" Target="http://www.bav-astro.de/sfs/BAVM_link.php?BAVMnr=113" TargetMode="External"/><Relationship Id="rId215" Type="http://schemas.openxmlformats.org/officeDocument/2006/relationships/hyperlink" Target="http://www.bav-astro.de/sfs/BAVM_link.php?BAVMnr=113" TargetMode="External"/><Relationship Id="rId236" Type="http://schemas.openxmlformats.org/officeDocument/2006/relationships/hyperlink" Target="http://vsolj.cetus-net.org/no43.pdf" TargetMode="External"/><Relationship Id="rId257" Type="http://schemas.openxmlformats.org/officeDocument/2006/relationships/hyperlink" Target="http://www.bav-astro.de/sfs/BAVM_link.php?BAVMnr=220" TargetMode="External"/><Relationship Id="rId26" Type="http://schemas.openxmlformats.org/officeDocument/2006/relationships/hyperlink" Target="http://www.bav-astro.de/sfs/BAVM_link.php?BAVMnr=13" TargetMode="External"/><Relationship Id="rId231" Type="http://schemas.openxmlformats.org/officeDocument/2006/relationships/hyperlink" Target="http://www.konkoly.hu/cgi-bin/IBVS?5355" TargetMode="External"/><Relationship Id="rId252" Type="http://schemas.openxmlformats.org/officeDocument/2006/relationships/hyperlink" Target="http://var.astro.cz/oejv/issues/oejv0137.pdf" TargetMode="External"/><Relationship Id="rId47" Type="http://schemas.openxmlformats.org/officeDocument/2006/relationships/hyperlink" Target="http://www.bav-astro.de/sfs/BAVM_link.php?BAVMnr=15" TargetMode="External"/><Relationship Id="rId68" Type="http://schemas.openxmlformats.org/officeDocument/2006/relationships/hyperlink" Target="http://www.bav-astro.de/sfs/BAVM_link.php?BAVMnr=18" TargetMode="External"/><Relationship Id="rId89" Type="http://schemas.openxmlformats.org/officeDocument/2006/relationships/hyperlink" Target="http://www.konkoly.hu/cgi-bin/IBVS?154" TargetMode="External"/><Relationship Id="rId112" Type="http://schemas.openxmlformats.org/officeDocument/2006/relationships/hyperlink" Target="http://www.konkoly.hu/cgi-bin/IBVS?795" TargetMode="External"/><Relationship Id="rId133" Type="http://schemas.openxmlformats.org/officeDocument/2006/relationships/hyperlink" Target="http://www.konkoly.hu/cgi-bin/IBVS?1065" TargetMode="External"/><Relationship Id="rId154" Type="http://schemas.openxmlformats.org/officeDocument/2006/relationships/hyperlink" Target="http://www.konkoly.hu/cgi-bin/IBVS?1249" TargetMode="External"/><Relationship Id="rId175" Type="http://schemas.openxmlformats.org/officeDocument/2006/relationships/hyperlink" Target="http://www.konkoly.hu/cgi-bin/IBVS?2545" TargetMode="External"/><Relationship Id="rId196" Type="http://schemas.openxmlformats.org/officeDocument/2006/relationships/hyperlink" Target="http://www.bav-astro.de/sfs/BAVM_link.php?BAVMnr=59" TargetMode="External"/><Relationship Id="rId200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www.bav-astro.de/sfs/BAVM_link.php?BAVMnr=12" TargetMode="External"/><Relationship Id="rId221" Type="http://schemas.openxmlformats.org/officeDocument/2006/relationships/hyperlink" Target="http://vsolj.cetus-net.org/no38.pdf" TargetMode="External"/><Relationship Id="rId242" Type="http://schemas.openxmlformats.org/officeDocument/2006/relationships/hyperlink" Target="http://vsolj.cetus-net.org/no44.pdf" TargetMode="External"/><Relationship Id="rId37" Type="http://schemas.openxmlformats.org/officeDocument/2006/relationships/hyperlink" Target="http://www.bav-astro.de/sfs/BAVM_link.php?BAVMnr=13" TargetMode="External"/><Relationship Id="rId58" Type="http://schemas.openxmlformats.org/officeDocument/2006/relationships/hyperlink" Target="http://www.bav-astro.de/sfs/BAVM_link.php?BAVMnr=15" TargetMode="External"/><Relationship Id="rId79" Type="http://schemas.openxmlformats.org/officeDocument/2006/relationships/hyperlink" Target="http://www.bav-astro.de/sfs/BAVM_link.php?BAVMnr=18" TargetMode="External"/><Relationship Id="rId102" Type="http://schemas.openxmlformats.org/officeDocument/2006/relationships/hyperlink" Target="http://www.konkoly.hu/cgi-bin/IBVS?456" TargetMode="External"/><Relationship Id="rId123" Type="http://schemas.openxmlformats.org/officeDocument/2006/relationships/hyperlink" Target="http://www.bav-astro.de/sfs/BAVM_link.php?BAVMnr=25" TargetMode="External"/><Relationship Id="rId144" Type="http://schemas.openxmlformats.org/officeDocument/2006/relationships/hyperlink" Target="http://www.konkoly.hu/cgi-bin/IBVS?954" TargetMode="External"/><Relationship Id="rId90" Type="http://schemas.openxmlformats.org/officeDocument/2006/relationships/hyperlink" Target="http://www.konkoly.hu/cgi-bin/IBVS?154" TargetMode="External"/><Relationship Id="rId165" Type="http://schemas.openxmlformats.org/officeDocument/2006/relationships/hyperlink" Target="http://www.konkoly.hu/cgi-bin/IBVS?1682" TargetMode="External"/><Relationship Id="rId186" Type="http://schemas.openxmlformats.org/officeDocument/2006/relationships/hyperlink" Target="http://vsolj.cetus-net.org/no47.pdf" TargetMode="External"/><Relationship Id="rId211" Type="http://schemas.openxmlformats.org/officeDocument/2006/relationships/hyperlink" Target="http://www.bav-astro.de/sfs/BAVM_link.php?BAVMnr=131" TargetMode="External"/><Relationship Id="rId232" Type="http://schemas.openxmlformats.org/officeDocument/2006/relationships/hyperlink" Target="http://www.konkoly.hu/cgi-bin/IBVS?5355" TargetMode="External"/><Relationship Id="rId253" Type="http://schemas.openxmlformats.org/officeDocument/2006/relationships/hyperlink" Target="http://vsolj.cetus-net.org/vsoljno50.pdf" TargetMode="External"/><Relationship Id="rId27" Type="http://schemas.openxmlformats.org/officeDocument/2006/relationships/hyperlink" Target="http://www.bav-astro.de/sfs/BAVM_link.php?BAVMnr=13" TargetMode="External"/><Relationship Id="rId48" Type="http://schemas.openxmlformats.org/officeDocument/2006/relationships/hyperlink" Target="http://www.bav-astro.de/sfs/BAVM_link.php?BAVMnr=15" TargetMode="External"/><Relationship Id="rId69" Type="http://schemas.openxmlformats.org/officeDocument/2006/relationships/hyperlink" Target="http://www.bav-astro.de/sfs/BAVM_link.php?BAVMnr=18" TargetMode="External"/><Relationship Id="rId113" Type="http://schemas.openxmlformats.org/officeDocument/2006/relationships/hyperlink" Target="http://www.konkoly.hu/cgi-bin/IBVS?795" TargetMode="External"/><Relationship Id="rId134" Type="http://schemas.openxmlformats.org/officeDocument/2006/relationships/hyperlink" Target="http://www.konkoly.hu/cgi-bin/IBVS?844" TargetMode="External"/><Relationship Id="rId80" Type="http://schemas.openxmlformats.org/officeDocument/2006/relationships/hyperlink" Target="http://www.bav-astro.de/sfs/BAVM_link.php?BAVMnr=18" TargetMode="External"/><Relationship Id="rId155" Type="http://schemas.openxmlformats.org/officeDocument/2006/relationships/hyperlink" Target="http://www.bav-astro.de/sfs/BAVM_link.php?BAVMnr=29" TargetMode="External"/><Relationship Id="rId176" Type="http://schemas.openxmlformats.org/officeDocument/2006/relationships/hyperlink" Target="http://www.konkoly.hu/cgi-bin/IBVS?2545" TargetMode="External"/><Relationship Id="rId197" Type="http://schemas.openxmlformats.org/officeDocument/2006/relationships/hyperlink" Target="http://www.bav-astro.de/sfs/BAVM_link.php?BAVMnr=59" TargetMode="External"/><Relationship Id="rId201" Type="http://schemas.openxmlformats.org/officeDocument/2006/relationships/hyperlink" Target="http://www.bav-astro.de/sfs/BAVM_link.php?BAVMnr=68" TargetMode="External"/><Relationship Id="rId222" Type="http://schemas.openxmlformats.org/officeDocument/2006/relationships/hyperlink" Target="http://vsolj.cetus-net.org/no38.pdf" TargetMode="External"/><Relationship Id="rId243" Type="http://schemas.openxmlformats.org/officeDocument/2006/relationships/hyperlink" Target="http://www.bav-astro.de/sfs/BAVM_link.php?BAVMnr=174" TargetMode="External"/><Relationship Id="rId17" Type="http://schemas.openxmlformats.org/officeDocument/2006/relationships/hyperlink" Target="http://www.bav-astro.de/sfs/BAVM_link.php?BAVMnr=12" TargetMode="External"/><Relationship Id="rId38" Type="http://schemas.openxmlformats.org/officeDocument/2006/relationships/hyperlink" Target="http://www.bav-astro.de/sfs/BAVM_link.php?BAVMnr=13" TargetMode="External"/><Relationship Id="rId59" Type="http://schemas.openxmlformats.org/officeDocument/2006/relationships/hyperlink" Target="http://www.bav-astro.de/sfs/BAVM_link.php?BAVMnr=15" TargetMode="External"/><Relationship Id="rId103" Type="http://schemas.openxmlformats.org/officeDocument/2006/relationships/hyperlink" Target="http://www.konkoly.hu/cgi-bin/IBVS?795" TargetMode="External"/><Relationship Id="rId124" Type="http://schemas.openxmlformats.org/officeDocument/2006/relationships/hyperlink" Target="http://www.bav-astro.de/sfs/BAVM_link.php?BAVMnr=25" TargetMode="External"/><Relationship Id="rId70" Type="http://schemas.openxmlformats.org/officeDocument/2006/relationships/hyperlink" Target="http://www.bav-astro.de/sfs/BAVM_link.php?BAVMnr=18" TargetMode="External"/><Relationship Id="rId91" Type="http://schemas.openxmlformats.org/officeDocument/2006/relationships/hyperlink" Target="http://www.konkoly.hu/cgi-bin/IBVS?180" TargetMode="External"/><Relationship Id="rId145" Type="http://schemas.openxmlformats.org/officeDocument/2006/relationships/hyperlink" Target="http://www.konkoly.hu/cgi-bin/IBVS?1053" TargetMode="External"/><Relationship Id="rId166" Type="http://schemas.openxmlformats.org/officeDocument/2006/relationships/hyperlink" Target="http://www.konkoly.hu/cgi-bin/IBVS?1449" TargetMode="External"/><Relationship Id="rId187" Type="http://schemas.openxmlformats.org/officeDocument/2006/relationships/hyperlink" Target="http://www.bav-astro.de/sfs/BAVM_link.php?BAVMnr=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3265"/>
  <sheetViews>
    <sheetView tabSelected="1" workbookViewId="0">
      <pane xSplit="13" ySplit="22" topLeftCell="N950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28515625" customWidth="1"/>
    <col min="2" max="2" width="5.140625" style="11" customWidth="1"/>
    <col min="3" max="3" width="14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2268</v>
      </c>
    </row>
    <row r="2" spans="1:6" ht="12.95" customHeight="1" x14ac:dyDescent="0.2">
      <c r="A2" t="s">
        <v>2235</v>
      </c>
      <c r="B2" s="92" t="s">
        <v>2278</v>
      </c>
      <c r="D2" s="9" t="s">
        <v>2238</v>
      </c>
    </row>
    <row r="3" spans="1:6" ht="12.95" customHeight="1" thickBot="1" x14ac:dyDescent="0.25">
      <c r="B3" s="11" t="s">
        <v>2237</v>
      </c>
      <c r="C3" s="10" t="s">
        <v>2239</v>
      </c>
    </row>
    <row r="4" spans="1:6" ht="12.95" customHeight="1" thickTop="1" thickBot="1" x14ac:dyDescent="0.25">
      <c r="A4" s="5" t="s">
        <v>2211</v>
      </c>
      <c r="C4" s="2">
        <v>43291.627</v>
      </c>
      <c r="D4" s="3">
        <v>1.1988146</v>
      </c>
    </row>
    <row r="5" spans="1:6" ht="12.95" customHeight="1" thickTop="1" x14ac:dyDescent="0.2">
      <c r="A5" s="18" t="s">
        <v>2269</v>
      </c>
      <c r="B5" s="56"/>
      <c r="C5" s="20">
        <v>-9.5</v>
      </c>
      <c r="D5" s="19" t="s">
        <v>2270</v>
      </c>
    </row>
    <row r="6" spans="1:6" ht="12.95" customHeight="1" x14ac:dyDescent="0.2">
      <c r="A6" s="5" t="s">
        <v>2212</v>
      </c>
    </row>
    <row r="7" spans="1:6" ht="12.95" customHeight="1" x14ac:dyDescent="0.2">
      <c r="A7" t="s">
        <v>2213</v>
      </c>
      <c r="C7">
        <v>43291.627</v>
      </c>
      <c r="D7" s="90" t="s">
        <v>2749</v>
      </c>
    </row>
    <row r="8" spans="1:6" ht="12.95" customHeight="1" x14ac:dyDescent="0.2">
      <c r="A8" t="s">
        <v>2214</v>
      </c>
      <c r="C8">
        <v>1.1988146</v>
      </c>
      <c r="D8" s="90" t="s">
        <v>2749</v>
      </c>
    </row>
    <row r="9" spans="1:6" ht="12.95" customHeight="1" x14ac:dyDescent="0.2">
      <c r="A9" s="30" t="s">
        <v>2273</v>
      </c>
      <c r="B9" s="31">
        <v>825</v>
      </c>
      <c r="C9" s="22" t="str">
        <f>"F"&amp;B9</f>
        <v>F825</v>
      </c>
      <c r="D9" s="8" t="str">
        <f>"G"&amp;B9</f>
        <v>G825</v>
      </c>
    </row>
    <row r="10" spans="1:6" ht="12.95" customHeight="1" thickBot="1" x14ac:dyDescent="0.25">
      <c r="A10" s="19"/>
      <c r="B10" s="56"/>
      <c r="C10" s="4" t="s">
        <v>2231</v>
      </c>
      <c r="D10" s="4" t="s">
        <v>2232</v>
      </c>
      <c r="E10" s="19"/>
    </row>
    <row r="11" spans="1:6" ht="12.95" customHeight="1" x14ac:dyDescent="0.2">
      <c r="A11" s="19" t="s">
        <v>2227</v>
      </c>
      <c r="B11" s="56"/>
      <c r="C11" s="21">
        <f ca="1">INTERCEPT(INDIRECT($D$9):G986,INDIRECT($C$9):F986)</f>
        <v>-2.4436166534943814E-2</v>
      </c>
      <c r="D11" s="11"/>
      <c r="E11" s="19"/>
    </row>
    <row r="12" spans="1:6" ht="12.95" customHeight="1" x14ac:dyDescent="0.2">
      <c r="A12" s="19" t="s">
        <v>2228</v>
      </c>
      <c r="B12" s="56"/>
      <c r="C12" s="21">
        <f ca="1">SLOPE(INDIRECT($D$9):G986,INDIRECT($C$9):F986)</f>
        <v>4.9365241088636889E-6</v>
      </c>
      <c r="D12" s="11"/>
      <c r="E12" s="85" t="s">
        <v>2746</v>
      </c>
      <c r="F12" s="91" t="s">
        <v>2750</v>
      </c>
    </row>
    <row r="13" spans="1:6" ht="12.95" customHeight="1" x14ac:dyDescent="0.2">
      <c r="A13" s="19" t="s">
        <v>2230</v>
      </c>
      <c r="B13" s="56"/>
      <c r="C13" s="11" t="s">
        <v>2225</v>
      </c>
      <c r="E13" s="83" t="s">
        <v>2279</v>
      </c>
      <c r="F13" s="87">
        <v>1</v>
      </c>
    </row>
    <row r="14" spans="1:6" ht="12.95" customHeight="1" x14ac:dyDescent="0.2">
      <c r="A14" s="19"/>
      <c r="B14" s="56"/>
      <c r="C14" s="19"/>
      <c r="E14" s="83" t="s">
        <v>2271</v>
      </c>
      <c r="F14" s="86">
        <f ca="1">NOW()+15018.5+$C$5/24</f>
        <v>60527.519648611109</v>
      </c>
    </row>
    <row r="15" spans="1:6" ht="12.95" customHeight="1" x14ac:dyDescent="0.2">
      <c r="A15" s="23" t="s">
        <v>2229</v>
      </c>
      <c r="B15" s="56"/>
      <c r="C15" s="24">
        <f ca="1">(C7+C11)+(C8+C12)*INT(MAX(F21:F3527))</f>
        <v>60090.660729145806</v>
      </c>
      <c r="E15" s="83" t="s">
        <v>2280</v>
      </c>
      <c r="F15" s="86">
        <f ca="1">ROUND(2*($F$14-$C$7)/$C$8,0)/2+$F$13</f>
        <v>14378.5</v>
      </c>
    </row>
    <row r="16" spans="1:6" ht="12.95" customHeight="1" x14ac:dyDescent="0.2">
      <c r="A16" s="26" t="s">
        <v>2215</v>
      </c>
      <c r="B16" s="56"/>
      <c r="C16" s="27">
        <f ca="1">+C8+C12</f>
        <v>1.1988195365241088</v>
      </c>
      <c r="E16" s="83" t="s">
        <v>2272</v>
      </c>
      <c r="F16" s="86">
        <f ca="1">ROUND(2*($F$14-$C$15)/$C$16,0)/2+$F$13</f>
        <v>365.5</v>
      </c>
    </row>
    <row r="17" spans="1:22" ht="12.95" customHeight="1" thickBot="1" x14ac:dyDescent="0.25">
      <c r="A17" s="25" t="s">
        <v>2267</v>
      </c>
      <c r="B17" s="56"/>
      <c r="C17" s="19">
        <f>COUNT(C21:C2185)</f>
        <v>949</v>
      </c>
      <c r="E17" s="83" t="s">
        <v>2747</v>
      </c>
      <c r="F17" s="88">
        <f ca="1">+$C$15+$C$16*$F$16-15018.5-$C$5/24</f>
        <v>45510.725103078701</v>
      </c>
    </row>
    <row r="18" spans="1:22" ht="12.95" customHeight="1" thickTop="1" thickBot="1" x14ac:dyDescent="0.25">
      <c r="A18" s="26" t="s">
        <v>2216</v>
      </c>
      <c r="B18" s="56"/>
      <c r="C18" s="29">
        <f ca="1">+C15</f>
        <v>60090.660729145806</v>
      </c>
      <c r="D18" s="82">
        <f ca="1">+C16</f>
        <v>1.1988195365241088</v>
      </c>
      <c r="E18" s="84" t="s">
        <v>2748</v>
      </c>
      <c r="F18" s="89">
        <f ca="1">+($C$15+$C$16*$F$16)-($C$16/2)-15018.5-$C$5/24</f>
        <v>45510.125693310438</v>
      </c>
    </row>
    <row r="19" spans="1:22" ht="12.95" customHeight="1" thickTop="1" x14ac:dyDescent="0.2">
      <c r="E19" s="25"/>
      <c r="F19" s="28"/>
    </row>
    <row r="20" spans="1:22" ht="12.95" customHeight="1" thickBot="1" x14ac:dyDescent="0.25">
      <c r="A20" s="4" t="s">
        <v>2217</v>
      </c>
      <c r="B20" s="4" t="s">
        <v>2218</v>
      </c>
      <c r="C20" s="4" t="s">
        <v>2219</v>
      </c>
      <c r="D20" s="4" t="s">
        <v>2224</v>
      </c>
      <c r="E20" s="4" t="s">
        <v>2220</v>
      </c>
      <c r="F20" s="4" t="s">
        <v>2221</v>
      </c>
      <c r="G20" s="4" t="s">
        <v>2222</v>
      </c>
      <c r="H20" s="7" t="s">
        <v>2297</v>
      </c>
      <c r="I20" s="7" t="s">
        <v>2275</v>
      </c>
      <c r="J20" s="7" t="s">
        <v>2282</v>
      </c>
      <c r="K20" s="7" t="s">
        <v>2293</v>
      </c>
      <c r="L20" s="7" t="s">
        <v>2015</v>
      </c>
      <c r="M20" s="7" t="s">
        <v>2016</v>
      </c>
      <c r="N20" s="7" t="s">
        <v>2236</v>
      </c>
      <c r="O20" s="7" t="s">
        <v>2234</v>
      </c>
      <c r="P20" s="6" t="s">
        <v>2233</v>
      </c>
      <c r="Q20" s="4" t="s">
        <v>2226</v>
      </c>
      <c r="R20" s="11"/>
      <c r="V20" s="60" t="s">
        <v>2017</v>
      </c>
    </row>
    <row r="21" spans="1:22" s="32" customFormat="1" ht="12.95" customHeight="1" x14ac:dyDescent="0.2">
      <c r="A21" s="93" t="s">
        <v>2306</v>
      </c>
      <c r="B21" s="59" t="s">
        <v>2210</v>
      </c>
      <c r="C21" s="55">
        <v>15611.005999999999</v>
      </c>
      <c r="D21" s="55" t="s">
        <v>2275</v>
      </c>
      <c r="E21" s="32">
        <f t="shared" ref="E21:E84" si="0">+(C21-C$7)/C$8</f>
        <v>-23089.993231647328</v>
      </c>
      <c r="F21" s="32">
        <f t="shared" ref="F21:F84" si="1">ROUND(2*E21,0)/2</f>
        <v>-23090</v>
      </c>
      <c r="G21" s="32">
        <f t="shared" ref="G21:G84" si="2">+C21-(C$7+F21*C$8)</f>
        <v>8.1139999983861344E-3</v>
      </c>
      <c r="I21" s="32">
        <f>G21</f>
        <v>8.1139999983861344E-3</v>
      </c>
      <c r="O21" s="32">
        <f t="shared" ref="O21:O84" ca="1" si="3">+C$11+C$12*F21</f>
        <v>-0.13842050820860638</v>
      </c>
      <c r="Q21" s="33">
        <f t="shared" ref="Q21:Q84" si="4">+C21-15018.5</f>
        <v>592.5059999999994</v>
      </c>
    </row>
    <row r="22" spans="1:22" s="32" customFormat="1" ht="12.95" customHeight="1" x14ac:dyDescent="0.2">
      <c r="A22" s="93" t="s">
        <v>2306</v>
      </c>
      <c r="B22" s="59" t="s">
        <v>2210</v>
      </c>
      <c r="C22" s="55">
        <v>16709.114000000001</v>
      </c>
      <c r="D22" s="55" t="s">
        <v>2275</v>
      </c>
      <c r="E22" s="32">
        <f t="shared" si="0"/>
        <v>-22173.998381401096</v>
      </c>
      <c r="F22" s="32">
        <f t="shared" si="1"/>
        <v>-22174</v>
      </c>
      <c r="G22" s="32">
        <f t="shared" si="2"/>
        <v>1.9404000013309997E-3</v>
      </c>
      <c r="I22" s="32">
        <f>G22</f>
        <v>1.9404000013309997E-3</v>
      </c>
      <c r="O22" s="32">
        <f t="shared" ca="1" si="3"/>
        <v>-0.13389865212488725</v>
      </c>
      <c r="Q22" s="33">
        <f t="shared" si="4"/>
        <v>1690.6140000000014</v>
      </c>
    </row>
    <row r="23" spans="1:22" s="32" customFormat="1" ht="12.95" customHeight="1" x14ac:dyDescent="0.2">
      <c r="A23" s="93" t="s">
        <v>2306</v>
      </c>
      <c r="B23" s="59" t="s">
        <v>2210</v>
      </c>
      <c r="C23" s="55">
        <v>17321.712</v>
      </c>
      <c r="D23" s="55" t="s">
        <v>2275</v>
      </c>
      <c r="E23" s="32">
        <f t="shared" si="0"/>
        <v>-21662.99526215313</v>
      </c>
      <c r="F23" s="32">
        <f t="shared" si="1"/>
        <v>-21663</v>
      </c>
      <c r="G23" s="32">
        <f t="shared" si="2"/>
        <v>5.6797999968694057E-3</v>
      </c>
      <c r="I23" s="32">
        <f>G23</f>
        <v>5.6797999968694057E-3</v>
      </c>
      <c r="O23" s="32">
        <f t="shared" ca="1" si="3"/>
        <v>-0.1313760883052579</v>
      </c>
      <c r="Q23" s="33">
        <f t="shared" si="4"/>
        <v>2303.2119999999995</v>
      </c>
    </row>
    <row r="24" spans="1:22" s="32" customFormat="1" ht="12.95" customHeight="1" x14ac:dyDescent="0.2">
      <c r="A24" s="93" t="s">
        <v>2306</v>
      </c>
      <c r="B24" s="59" t="s">
        <v>2210</v>
      </c>
      <c r="C24" s="55">
        <v>18364.667000000001</v>
      </c>
      <c r="D24" s="55" t="s">
        <v>2275</v>
      </c>
      <c r="E24" s="32">
        <f t="shared" si="0"/>
        <v>-20793.006691777027</v>
      </c>
      <c r="F24" s="32">
        <f t="shared" si="1"/>
        <v>-20793</v>
      </c>
      <c r="G24" s="32">
        <f t="shared" si="2"/>
        <v>-8.0221999996865634E-3</v>
      </c>
      <c r="I24" s="32">
        <f>G24</f>
        <v>-8.0221999996865634E-3</v>
      </c>
      <c r="O24" s="32">
        <f t="shared" ca="1" si="3"/>
        <v>-0.12708131233054651</v>
      </c>
      <c r="Q24" s="33">
        <f t="shared" si="4"/>
        <v>3346.1670000000013</v>
      </c>
    </row>
    <row r="25" spans="1:22" s="32" customFormat="1" ht="12.95" customHeight="1" x14ac:dyDescent="0.2">
      <c r="A25" s="93" t="s">
        <v>2306</v>
      </c>
      <c r="B25" s="59" t="s">
        <v>2210</v>
      </c>
      <c r="C25" s="55">
        <v>20167.687000000002</v>
      </c>
      <c r="D25" s="55" t="s">
        <v>2275</v>
      </c>
      <c r="E25" s="32">
        <f t="shared" si="0"/>
        <v>-19289.004321435525</v>
      </c>
      <c r="F25" s="32">
        <f t="shared" si="1"/>
        <v>-19289</v>
      </c>
      <c r="G25" s="32">
        <f t="shared" si="2"/>
        <v>-5.1806000010401476E-3</v>
      </c>
      <c r="I25" s="32">
        <f>G25</f>
        <v>-5.1806000010401476E-3</v>
      </c>
      <c r="O25" s="32">
        <f t="shared" ca="1" si="3"/>
        <v>-0.11965678007081551</v>
      </c>
      <c r="Q25" s="33">
        <f t="shared" si="4"/>
        <v>5149.1870000000017</v>
      </c>
    </row>
    <row r="26" spans="1:22" s="32" customFormat="1" ht="12.95" customHeight="1" x14ac:dyDescent="0.2">
      <c r="A26" s="93" t="s">
        <v>2306</v>
      </c>
      <c r="B26" s="59" t="s">
        <v>2210</v>
      </c>
      <c r="C26" s="55">
        <v>20793.478999999999</v>
      </c>
      <c r="D26" s="55" t="s">
        <v>2275</v>
      </c>
      <c r="E26" s="32">
        <f t="shared" si="0"/>
        <v>-18766.995330220372</v>
      </c>
      <c r="F26" s="32">
        <f t="shared" si="1"/>
        <v>-18767</v>
      </c>
      <c r="G26" s="32">
        <f t="shared" si="2"/>
        <v>5.5981999976211227E-3</v>
      </c>
      <c r="I26" s="32">
        <f>G26</f>
        <v>5.5981999976211227E-3</v>
      </c>
      <c r="O26" s="32">
        <f t="shared" ca="1" si="3"/>
        <v>-0.11707991448598867</v>
      </c>
      <c r="Q26" s="33">
        <f t="shared" si="4"/>
        <v>5774.9789999999994</v>
      </c>
    </row>
    <row r="27" spans="1:22" s="32" customFormat="1" ht="12.75" customHeight="1" x14ac:dyDescent="0.2">
      <c r="A27" s="93" t="s">
        <v>2306</v>
      </c>
      <c r="B27" s="59" t="s">
        <v>2210</v>
      </c>
      <c r="C27" s="55">
        <v>21578.691999999999</v>
      </c>
      <c r="D27" s="55" t="s">
        <v>2275</v>
      </c>
      <c r="E27" s="32">
        <f t="shared" si="0"/>
        <v>-18112.004141424371</v>
      </c>
      <c r="F27" s="32">
        <f t="shared" si="1"/>
        <v>-18112</v>
      </c>
      <c r="G27" s="32">
        <f t="shared" si="2"/>
        <v>-4.9648000021988992E-3</v>
      </c>
      <c r="I27" s="32">
        <f>G27</f>
        <v>-4.9648000021988992E-3</v>
      </c>
      <c r="O27" s="32">
        <f t="shared" ca="1" si="3"/>
        <v>-0.11384649119468296</v>
      </c>
      <c r="Q27" s="33">
        <f t="shared" si="4"/>
        <v>6560.1919999999991</v>
      </c>
    </row>
    <row r="28" spans="1:22" s="32" customFormat="1" ht="12.75" customHeight="1" x14ac:dyDescent="0.2">
      <c r="A28" s="93" t="s">
        <v>2306</v>
      </c>
      <c r="B28" s="59" t="s">
        <v>2210</v>
      </c>
      <c r="C28" s="55">
        <v>22004.294000000002</v>
      </c>
      <c r="D28" s="55" t="s">
        <v>2275</v>
      </c>
      <c r="E28" s="32">
        <f t="shared" si="0"/>
        <v>-17756.985108456302</v>
      </c>
      <c r="F28" s="32">
        <f t="shared" si="1"/>
        <v>-17757</v>
      </c>
      <c r="G28" s="32">
        <f t="shared" si="2"/>
        <v>1.7852199998742435E-2</v>
      </c>
      <c r="I28" s="32">
        <f>G28</f>
        <v>1.7852199998742435E-2</v>
      </c>
      <c r="O28" s="32">
        <f t="shared" ca="1" si="3"/>
        <v>-0.11209402513603633</v>
      </c>
      <c r="Q28" s="33">
        <f t="shared" si="4"/>
        <v>6985.7940000000017</v>
      </c>
    </row>
    <row r="29" spans="1:22" s="32" customFormat="1" ht="12.75" customHeight="1" x14ac:dyDescent="0.2">
      <c r="A29" s="93" t="s">
        <v>2306</v>
      </c>
      <c r="B29" s="59" t="s">
        <v>2210</v>
      </c>
      <c r="C29" s="55">
        <v>22495.798999999999</v>
      </c>
      <c r="D29" s="55" t="s">
        <v>2275</v>
      </c>
      <c r="E29" s="32">
        <f t="shared" si="0"/>
        <v>-17346.99260419418</v>
      </c>
      <c r="F29" s="32">
        <f t="shared" si="1"/>
        <v>-17347</v>
      </c>
      <c r="G29" s="32">
        <f t="shared" si="2"/>
        <v>8.8661999980104156E-3</v>
      </c>
      <c r="I29" s="32">
        <f>G29</f>
        <v>8.8661999980104156E-3</v>
      </c>
      <c r="O29" s="32">
        <f t="shared" ca="1" si="3"/>
        <v>-0.11007005025140223</v>
      </c>
      <c r="Q29" s="33">
        <f t="shared" si="4"/>
        <v>7477.2989999999991</v>
      </c>
    </row>
    <row r="30" spans="1:22" s="32" customFormat="1" ht="12.75" customHeight="1" x14ac:dyDescent="0.2">
      <c r="A30" s="93" t="s">
        <v>2306</v>
      </c>
      <c r="B30" s="59" t="s">
        <v>2210</v>
      </c>
      <c r="C30" s="55">
        <v>24798.705000000002</v>
      </c>
      <c r="D30" s="55" t="s">
        <v>2275</v>
      </c>
      <c r="E30" s="32">
        <f t="shared" si="0"/>
        <v>-15426.006656909251</v>
      </c>
      <c r="F30" s="32">
        <f t="shared" si="1"/>
        <v>-15426</v>
      </c>
      <c r="G30" s="32">
        <f t="shared" si="2"/>
        <v>-7.9803999979048967E-3</v>
      </c>
      <c r="I30" s="32">
        <f>G30</f>
        <v>-7.9803999979048967E-3</v>
      </c>
      <c r="O30" s="32">
        <f t="shared" ca="1" si="3"/>
        <v>-0.10058698743827507</v>
      </c>
      <c r="Q30" s="33">
        <f t="shared" si="4"/>
        <v>9780.2050000000017</v>
      </c>
    </row>
    <row r="31" spans="1:22" s="32" customFormat="1" ht="12.75" customHeight="1" x14ac:dyDescent="0.2">
      <c r="A31" s="93" t="s">
        <v>2306</v>
      </c>
      <c r="B31" s="59" t="s">
        <v>2210</v>
      </c>
      <c r="C31" s="55">
        <v>25116.39</v>
      </c>
      <c r="D31" s="55" t="s">
        <v>2275</v>
      </c>
      <c r="E31" s="32">
        <f t="shared" si="0"/>
        <v>-15161.007381791982</v>
      </c>
      <c r="F31" s="32">
        <f t="shared" si="1"/>
        <v>-15161</v>
      </c>
      <c r="G31" s="32">
        <f t="shared" si="2"/>
        <v>-8.849400001054164E-3</v>
      </c>
      <c r="I31" s="32">
        <f>G31</f>
        <v>-8.849400001054164E-3</v>
      </c>
      <c r="O31" s="32">
        <f t="shared" ca="1" si="3"/>
        <v>-9.9278808549426195E-2</v>
      </c>
      <c r="Q31" s="33">
        <f t="shared" si="4"/>
        <v>10097.89</v>
      </c>
    </row>
    <row r="32" spans="1:22" s="32" customFormat="1" ht="12.75" customHeight="1" x14ac:dyDescent="0.2">
      <c r="A32" s="93" t="s">
        <v>2306</v>
      </c>
      <c r="B32" s="59" t="s">
        <v>2210</v>
      </c>
      <c r="C32" s="55">
        <v>26176.149000000001</v>
      </c>
      <c r="D32" s="55" t="s">
        <v>2275</v>
      </c>
      <c r="E32" s="32">
        <f t="shared" si="0"/>
        <v>-14277.001631444929</v>
      </c>
      <c r="F32" s="32">
        <f t="shared" si="1"/>
        <v>-14277</v>
      </c>
      <c r="G32" s="32">
        <f t="shared" si="2"/>
        <v>-1.9557999985408969E-3</v>
      </c>
      <c r="I32" s="32">
        <f>G32</f>
        <v>-1.9557999985408969E-3</v>
      </c>
      <c r="O32" s="32">
        <f t="shared" ca="1" si="3"/>
        <v>-9.4914921237190697E-2</v>
      </c>
      <c r="Q32" s="33">
        <f t="shared" si="4"/>
        <v>11157.649000000001</v>
      </c>
    </row>
    <row r="33" spans="1:17" s="32" customFormat="1" ht="12.75" customHeight="1" x14ac:dyDescent="0.2">
      <c r="A33" s="93" t="s">
        <v>2342</v>
      </c>
      <c r="B33" s="59" t="s">
        <v>2210</v>
      </c>
      <c r="C33" s="55">
        <v>26593.348999999998</v>
      </c>
      <c r="D33" s="55" t="s">
        <v>2275</v>
      </c>
      <c r="E33" s="32">
        <f t="shared" si="0"/>
        <v>-13928.991188462338</v>
      </c>
      <c r="F33" s="32">
        <f t="shared" si="1"/>
        <v>-13929</v>
      </c>
      <c r="G33" s="32">
        <f t="shared" si="2"/>
        <v>1.0563399995589862E-2</v>
      </c>
      <c r="I33" s="32">
        <f>G33</f>
        <v>1.0563399995589862E-2</v>
      </c>
      <c r="O33" s="32">
        <f t="shared" ca="1" si="3"/>
        <v>-9.3197010847306139E-2</v>
      </c>
      <c r="Q33" s="33">
        <f t="shared" si="4"/>
        <v>11574.848999999998</v>
      </c>
    </row>
    <row r="34" spans="1:17" s="32" customFormat="1" ht="12.75" customHeight="1" x14ac:dyDescent="0.2">
      <c r="A34" s="93" t="s">
        <v>2342</v>
      </c>
      <c r="B34" s="59" t="s">
        <v>2210</v>
      </c>
      <c r="C34" s="55">
        <v>26677.25</v>
      </c>
      <c r="D34" s="55" t="s">
        <v>2275</v>
      </c>
      <c r="E34" s="32">
        <f t="shared" si="0"/>
        <v>-13859.004553331266</v>
      </c>
      <c r="F34" s="32">
        <f t="shared" si="1"/>
        <v>-13859</v>
      </c>
      <c r="G34" s="32">
        <f t="shared" si="2"/>
        <v>-5.4586000005656388E-3</v>
      </c>
      <c r="I34" s="32">
        <f>G34</f>
        <v>-5.4586000005656388E-3</v>
      </c>
      <c r="O34" s="32">
        <f t="shared" ca="1" si="3"/>
        <v>-9.2851454159685681E-2</v>
      </c>
      <c r="Q34" s="33">
        <f t="shared" si="4"/>
        <v>11658.75</v>
      </c>
    </row>
    <row r="35" spans="1:17" s="32" customFormat="1" ht="12.75" customHeight="1" x14ac:dyDescent="0.2">
      <c r="A35" s="93" t="s">
        <v>2342</v>
      </c>
      <c r="B35" s="59" t="s">
        <v>2210</v>
      </c>
      <c r="C35" s="55">
        <v>26823.495999999999</v>
      </c>
      <c r="D35" s="55" t="s">
        <v>2275</v>
      </c>
      <c r="E35" s="32">
        <f t="shared" si="0"/>
        <v>-13737.012378728123</v>
      </c>
      <c r="F35" s="32">
        <f t="shared" si="1"/>
        <v>-13737</v>
      </c>
      <c r="G35" s="32">
        <f t="shared" si="2"/>
        <v>-1.4839800001936965E-2</v>
      </c>
      <c r="I35" s="32">
        <f>G35</f>
        <v>-1.4839800001936965E-2</v>
      </c>
      <c r="O35" s="32">
        <f t="shared" ca="1" si="3"/>
        <v>-9.2249198218404299E-2</v>
      </c>
      <c r="Q35" s="33">
        <f t="shared" si="4"/>
        <v>11804.995999999999</v>
      </c>
    </row>
    <row r="36" spans="1:17" s="32" customFormat="1" ht="12.75" customHeight="1" x14ac:dyDescent="0.2">
      <c r="A36" s="93" t="s">
        <v>2306</v>
      </c>
      <c r="B36" s="59" t="s">
        <v>2210</v>
      </c>
      <c r="C36" s="55">
        <v>26875.06</v>
      </c>
      <c r="D36" s="55" t="s">
        <v>2275</v>
      </c>
      <c r="E36" s="32">
        <f t="shared" si="0"/>
        <v>-13693.999889557568</v>
      </c>
      <c r="F36" s="32">
        <f t="shared" si="1"/>
        <v>-13694</v>
      </c>
      <c r="G36" s="32">
        <f t="shared" si="2"/>
        <v>1.3240000043879263E-4</v>
      </c>
      <c r="I36" s="32">
        <f>G36</f>
        <v>1.3240000043879263E-4</v>
      </c>
      <c r="O36" s="32">
        <f t="shared" ca="1" si="3"/>
        <v>-9.2036927681723169E-2</v>
      </c>
      <c r="Q36" s="33">
        <f t="shared" si="4"/>
        <v>11856.560000000001</v>
      </c>
    </row>
    <row r="37" spans="1:17" s="32" customFormat="1" ht="12.75" customHeight="1" x14ac:dyDescent="0.2">
      <c r="A37" s="93" t="s">
        <v>2306</v>
      </c>
      <c r="B37" s="59" t="s">
        <v>2210</v>
      </c>
      <c r="C37" s="55">
        <v>27117.22</v>
      </c>
      <c r="D37" s="55" t="s">
        <v>2275</v>
      </c>
      <c r="E37" s="32">
        <f t="shared" si="0"/>
        <v>-13492.00034767678</v>
      </c>
      <c r="F37" s="32">
        <f t="shared" si="1"/>
        <v>-13492</v>
      </c>
      <c r="G37" s="32">
        <f t="shared" si="2"/>
        <v>-4.1680000140331686E-4</v>
      </c>
      <c r="I37" s="32">
        <f>G37</f>
        <v>-4.1680000140331686E-4</v>
      </c>
      <c r="O37" s="32">
        <f t="shared" ca="1" si="3"/>
        <v>-9.1039749811732712E-2</v>
      </c>
      <c r="Q37" s="33">
        <f t="shared" si="4"/>
        <v>12098.720000000001</v>
      </c>
    </row>
    <row r="38" spans="1:17" s="32" customFormat="1" ht="12.75" customHeight="1" x14ac:dyDescent="0.2">
      <c r="A38" s="93" t="s">
        <v>2342</v>
      </c>
      <c r="B38" s="59" t="s">
        <v>2210</v>
      </c>
      <c r="C38" s="55">
        <v>27535.616999999998</v>
      </c>
      <c r="D38" s="55" t="s">
        <v>2275</v>
      </c>
      <c r="E38" s="32">
        <f t="shared" si="0"/>
        <v>-13142.991418356101</v>
      </c>
      <c r="F38" s="32">
        <f t="shared" si="1"/>
        <v>-13143</v>
      </c>
      <c r="G38" s="32">
        <f t="shared" si="2"/>
        <v>1.0287799996149261E-2</v>
      </c>
      <c r="I38" s="32">
        <f>G38</f>
        <v>1.0287799996149261E-2</v>
      </c>
      <c r="O38" s="32">
        <f t="shared" ca="1" si="3"/>
        <v>-8.9316902897739275E-2</v>
      </c>
      <c r="Q38" s="33">
        <f t="shared" si="4"/>
        <v>12517.116999999998</v>
      </c>
    </row>
    <row r="39" spans="1:17" s="32" customFormat="1" ht="12.75" customHeight="1" x14ac:dyDescent="0.2">
      <c r="A39" s="93" t="s">
        <v>2306</v>
      </c>
      <c r="B39" s="59" t="s">
        <v>2210</v>
      </c>
      <c r="C39" s="55">
        <v>27862.874</v>
      </c>
      <c r="D39" s="55" t="s">
        <v>2275</v>
      </c>
      <c r="E39" s="32">
        <f t="shared" si="0"/>
        <v>-12870.007589163497</v>
      </c>
      <c r="F39" s="32">
        <f t="shared" si="1"/>
        <v>-12870</v>
      </c>
      <c r="G39" s="32">
        <f t="shared" si="2"/>
        <v>-9.0979999986302573E-3</v>
      </c>
      <c r="I39" s="32">
        <f>G39</f>
        <v>-9.0979999986302573E-3</v>
      </c>
      <c r="O39" s="32">
        <f t="shared" ca="1" si="3"/>
        <v>-8.7969231816019483E-2</v>
      </c>
      <c r="Q39" s="33">
        <f t="shared" si="4"/>
        <v>12844.374</v>
      </c>
    </row>
    <row r="40" spans="1:17" s="32" customFormat="1" ht="12.75" customHeight="1" x14ac:dyDescent="0.2">
      <c r="A40" s="93" t="s">
        <v>2306</v>
      </c>
      <c r="B40" s="59" t="s">
        <v>2210</v>
      </c>
      <c r="C40" s="55">
        <v>28416.731</v>
      </c>
      <c r="D40" s="55" t="s">
        <v>2275</v>
      </c>
      <c r="E40" s="32">
        <f t="shared" si="0"/>
        <v>-12408.003706327901</v>
      </c>
      <c r="F40" s="32">
        <f t="shared" si="1"/>
        <v>-12408</v>
      </c>
      <c r="G40" s="32">
        <f t="shared" si="2"/>
        <v>-4.4431999995140359E-3</v>
      </c>
      <c r="I40" s="32">
        <f>G40</f>
        <v>-4.4431999995140359E-3</v>
      </c>
      <c r="O40" s="32">
        <f t="shared" ca="1" si="3"/>
        <v>-8.5688557677724458E-2</v>
      </c>
      <c r="Q40" s="33">
        <f t="shared" si="4"/>
        <v>13398.231</v>
      </c>
    </row>
    <row r="41" spans="1:17" s="32" customFormat="1" ht="12.75" customHeight="1" x14ac:dyDescent="0.2">
      <c r="A41" s="93" t="s">
        <v>2342</v>
      </c>
      <c r="B41" s="59" t="s">
        <v>2210</v>
      </c>
      <c r="C41" s="55">
        <v>28656.478999999999</v>
      </c>
      <c r="D41" s="55" t="s">
        <v>2275</v>
      </c>
      <c r="E41" s="32">
        <f t="shared" si="0"/>
        <v>-12208.016151955442</v>
      </c>
      <c r="F41" s="32">
        <f t="shared" si="1"/>
        <v>-12208</v>
      </c>
      <c r="G41" s="32">
        <f t="shared" si="2"/>
        <v>-1.9363200000952929E-2</v>
      </c>
      <c r="I41" s="32">
        <f>G41</f>
        <v>-1.9363200000952929E-2</v>
      </c>
      <c r="O41" s="32">
        <f t="shared" ca="1" si="3"/>
        <v>-8.4701252855951731E-2</v>
      </c>
      <c r="Q41" s="33">
        <f t="shared" si="4"/>
        <v>13637.978999999999</v>
      </c>
    </row>
    <row r="42" spans="1:17" s="32" customFormat="1" ht="12.75" customHeight="1" x14ac:dyDescent="0.2">
      <c r="A42" s="93" t="s">
        <v>2342</v>
      </c>
      <c r="B42" s="59" t="s">
        <v>2210</v>
      </c>
      <c r="C42" s="55">
        <v>28692.462</v>
      </c>
      <c r="D42" s="55" t="s">
        <v>2275</v>
      </c>
      <c r="E42" s="32">
        <f t="shared" si="0"/>
        <v>-12178.000668326864</v>
      </c>
      <c r="F42" s="32">
        <f t="shared" si="1"/>
        <v>-12178</v>
      </c>
      <c r="G42" s="32">
        <f t="shared" si="2"/>
        <v>-8.012000034796074E-4</v>
      </c>
      <c r="I42" s="32">
        <f>G42</f>
        <v>-8.012000034796074E-4</v>
      </c>
      <c r="O42" s="32">
        <f t="shared" ca="1" si="3"/>
        <v>-8.4553157132685824E-2</v>
      </c>
      <c r="Q42" s="33">
        <f t="shared" si="4"/>
        <v>13673.962</v>
      </c>
    </row>
    <row r="43" spans="1:17" s="32" customFormat="1" ht="12.75" customHeight="1" x14ac:dyDescent="0.2">
      <c r="A43" s="93" t="s">
        <v>2342</v>
      </c>
      <c r="B43" s="59" t="s">
        <v>2210</v>
      </c>
      <c r="C43" s="55">
        <v>28746.438999999998</v>
      </c>
      <c r="D43" s="55" t="s">
        <v>2275</v>
      </c>
      <c r="E43" s="32">
        <f t="shared" si="0"/>
        <v>-12132.975357490643</v>
      </c>
      <c r="F43" s="32">
        <f t="shared" si="1"/>
        <v>-12133</v>
      </c>
      <c r="G43" s="32">
        <f t="shared" si="2"/>
        <v>2.9541799995058682E-2</v>
      </c>
      <c r="I43" s="32">
        <f>G43</f>
        <v>2.9541799995058682E-2</v>
      </c>
      <c r="O43" s="32">
        <f t="shared" ca="1" si="3"/>
        <v>-8.4331013547786951E-2</v>
      </c>
      <c r="Q43" s="33">
        <f t="shared" si="4"/>
        <v>13727.938999999998</v>
      </c>
    </row>
    <row r="44" spans="1:17" s="32" customFormat="1" ht="12.75" customHeight="1" x14ac:dyDescent="0.2">
      <c r="A44" s="93" t="s">
        <v>2342</v>
      </c>
      <c r="B44" s="59" t="s">
        <v>2210</v>
      </c>
      <c r="C44" s="55">
        <v>28782.378000000001</v>
      </c>
      <c r="D44" s="55" t="s">
        <v>2275</v>
      </c>
      <c r="E44" s="32">
        <f t="shared" si="0"/>
        <v>-12102.996576785101</v>
      </c>
      <c r="F44" s="32">
        <f t="shared" si="1"/>
        <v>-12103</v>
      </c>
      <c r="G44" s="32">
        <f t="shared" si="2"/>
        <v>4.1038000017579179E-3</v>
      </c>
      <c r="I44" s="32">
        <f>G44</f>
        <v>4.1038000017579179E-3</v>
      </c>
      <c r="O44" s="32">
        <f t="shared" ca="1" si="3"/>
        <v>-8.4182917824521031E-2</v>
      </c>
      <c r="Q44" s="33">
        <f t="shared" si="4"/>
        <v>13763.878000000001</v>
      </c>
    </row>
    <row r="45" spans="1:17" s="32" customFormat="1" ht="12.75" customHeight="1" x14ac:dyDescent="0.2">
      <c r="A45" s="93" t="s">
        <v>2306</v>
      </c>
      <c r="B45" s="59" t="s">
        <v>2210</v>
      </c>
      <c r="C45" s="55">
        <v>28813.538</v>
      </c>
      <c r="D45" s="55" t="s">
        <v>2275</v>
      </c>
      <c r="E45" s="32">
        <f t="shared" si="0"/>
        <v>-12077.004234015836</v>
      </c>
      <c r="F45" s="32">
        <f t="shared" si="1"/>
        <v>-12077</v>
      </c>
      <c r="G45" s="32">
        <f t="shared" si="2"/>
        <v>-5.0757999997586012E-3</v>
      </c>
      <c r="I45" s="32">
        <f>G45</f>
        <v>-5.0757999997586012E-3</v>
      </c>
      <c r="O45" s="32">
        <f t="shared" ca="1" si="3"/>
        <v>-8.4054568197690582E-2</v>
      </c>
      <c r="Q45" s="33">
        <f t="shared" si="4"/>
        <v>13795.038</v>
      </c>
    </row>
    <row r="46" spans="1:17" s="32" customFormat="1" ht="12.75" customHeight="1" x14ac:dyDescent="0.2">
      <c r="A46" s="93" t="s">
        <v>2342</v>
      </c>
      <c r="B46" s="59" t="s">
        <v>2210</v>
      </c>
      <c r="C46" s="55">
        <v>29024.517</v>
      </c>
      <c r="D46" s="55" t="s">
        <v>2275</v>
      </c>
      <c r="E46" s="32">
        <f t="shared" si="0"/>
        <v>-11901.014552208491</v>
      </c>
      <c r="F46" s="32">
        <f t="shared" si="1"/>
        <v>-11901</v>
      </c>
      <c r="G46" s="32">
        <f t="shared" si="2"/>
        <v>-1.7445400000724476E-2</v>
      </c>
      <c r="I46" s="32">
        <f>G46</f>
        <v>-1.7445400000724476E-2</v>
      </c>
      <c r="O46" s="32">
        <f t="shared" ca="1" si="3"/>
        <v>-8.3185739954530574E-2</v>
      </c>
      <c r="Q46" s="33">
        <f t="shared" si="4"/>
        <v>14006.017</v>
      </c>
    </row>
    <row r="47" spans="1:17" s="32" customFormat="1" ht="12.75" customHeight="1" x14ac:dyDescent="0.2">
      <c r="A47" s="93" t="s">
        <v>2306</v>
      </c>
      <c r="B47" s="59" t="s">
        <v>2210</v>
      </c>
      <c r="C47" s="55">
        <v>29891.274000000001</v>
      </c>
      <c r="D47" s="55" t="s">
        <v>2275</v>
      </c>
      <c r="E47" s="32">
        <f t="shared" si="0"/>
        <v>-11178.002837135951</v>
      </c>
      <c r="F47" s="32">
        <f t="shared" si="1"/>
        <v>-11178</v>
      </c>
      <c r="G47" s="32">
        <f t="shared" si="2"/>
        <v>-3.4011999996437225E-3</v>
      </c>
      <c r="I47" s="32">
        <f>G47</f>
        <v>-3.4011999996437225E-3</v>
      </c>
      <c r="O47" s="32">
        <f t="shared" ca="1" si="3"/>
        <v>-7.9616633023822131E-2</v>
      </c>
      <c r="Q47" s="33">
        <f t="shared" si="4"/>
        <v>14872.774000000001</v>
      </c>
    </row>
    <row r="48" spans="1:17" s="32" customFormat="1" ht="12.75" customHeight="1" x14ac:dyDescent="0.2">
      <c r="A48" s="93" t="s">
        <v>2306</v>
      </c>
      <c r="B48" s="59" t="s">
        <v>2210</v>
      </c>
      <c r="C48" s="55">
        <v>30063.899000000001</v>
      </c>
      <c r="D48" s="55" t="s">
        <v>2275</v>
      </c>
      <c r="E48" s="32">
        <f t="shared" si="0"/>
        <v>-11034.006426014497</v>
      </c>
      <c r="F48" s="32">
        <f t="shared" si="1"/>
        <v>-11034</v>
      </c>
      <c r="G48" s="32">
        <f t="shared" si="2"/>
        <v>-7.70360000024084E-3</v>
      </c>
      <c r="I48" s="32">
        <f>G48</f>
        <v>-7.70360000024084E-3</v>
      </c>
      <c r="O48" s="32">
        <f t="shared" ca="1" si="3"/>
        <v>-7.8905773552145758E-2</v>
      </c>
      <c r="Q48" s="33">
        <f t="shared" si="4"/>
        <v>15045.399000000001</v>
      </c>
    </row>
    <row r="49" spans="1:17" s="32" customFormat="1" ht="12.75" customHeight="1" x14ac:dyDescent="0.2">
      <c r="A49" s="93" t="s">
        <v>2306</v>
      </c>
      <c r="B49" s="59" t="s">
        <v>2210</v>
      </c>
      <c r="C49" s="55">
        <v>30771.191999999999</v>
      </c>
      <c r="D49" s="55" t="s">
        <v>2275</v>
      </c>
      <c r="E49" s="32">
        <f t="shared" si="0"/>
        <v>-10444.012777288499</v>
      </c>
      <c r="F49" s="32">
        <f t="shared" si="1"/>
        <v>-10444</v>
      </c>
      <c r="G49" s="32">
        <f t="shared" si="2"/>
        <v>-1.531760000216309E-2</v>
      </c>
      <c r="I49" s="32">
        <f>G49</f>
        <v>-1.531760000216309E-2</v>
      </c>
      <c r="O49" s="32">
        <f t="shared" ca="1" si="3"/>
        <v>-7.5993224327916178E-2</v>
      </c>
      <c r="Q49" s="33">
        <f t="shared" si="4"/>
        <v>15752.691999999999</v>
      </c>
    </row>
    <row r="50" spans="1:17" s="32" customFormat="1" ht="12.75" customHeight="1" x14ac:dyDescent="0.2">
      <c r="A50" s="93" t="s">
        <v>2390</v>
      </c>
      <c r="B50" s="59" t="s">
        <v>2210</v>
      </c>
      <c r="C50" s="55">
        <v>35053.360000000001</v>
      </c>
      <c r="D50" s="55" t="s">
        <v>2275</v>
      </c>
      <c r="E50" s="32">
        <f t="shared" si="0"/>
        <v>-6872.0109014354684</v>
      </c>
      <c r="F50" s="32">
        <f t="shared" si="1"/>
        <v>-6872</v>
      </c>
      <c r="G50" s="32">
        <f t="shared" si="2"/>
        <v>-1.3068799999018665E-2</v>
      </c>
      <c r="I50" s="32">
        <f>G50</f>
        <v>-1.3068799999018665E-2</v>
      </c>
      <c r="O50" s="32">
        <f t="shared" ca="1" si="3"/>
        <v>-5.8359960211055086E-2</v>
      </c>
      <c r="Q50" s="33">
        <f t="shared" si="4"/>
        <v>20034.86</v>
      </c>
    </row>
    <row r="51" spans="1:17" s="32" customFormat="1" ht="12.75" customHeight="1" x14ac:dyDescent="0.2">
      <c r="A51" s="93" t="s">
        <v>2390</v>
      </c>
      <c r="B51" s="59" t="s">
        <v>2210</v>
      </c>
      <c r="C51" s="55">
        <v>35059.345999999998</v>
      </c>
      <c r="D51" s="55" t="s">
        <v>2275</v>
      </c>
      <c r="E51" s="32">
        <f t="shared" si="0"/>
        <v>-6867.0176355876902</v>
      </c>
      <c r="F51" s="32">
        <f t="shared" si="1"/>
        <v>-6867</v>
      </c>
      <c r="G51" s="32">
        <f t="shared" si="2"/>
        <v>-2.1141800003533717E-2</v>
      </c>
      <c r="I51" s="32">
        <f>G51</f>
        <v>-2.1141800003533717E-2</v>
      </c>
      <c r="O51" s="32">
        <f t="shared" ca="1" si="3"/>
        <v>-5.8335277590510763E-2</v>
      </c>
      <c r="Q51" s="33">
        <f t="shared" si="4"/>
        <v>20040.845999999998</v>
      </c>
    </row>
    <row r="52" spans="1:17" s="32" customFormat="1" ht="12.75" customHeight="1" x14ac:dyDescent="0.2">
      <c r="A52" s="93" t="s">
        <v>2390</v>
      </c>
      <c r="B52" s="59" t="s">
        <v>2210</v>
      </c>
      <c r="C52" s="55">
        <v>35125.279999999999</v>
      </c>
      <c r="D52" s="55" t="s">
        <v>2275</v>
      </c>
      <c r="E52" s="32">
        <f t="shared" si="0"/>
        <v>-6812.0183054160352</v>
      </c>
      <c r="F52" s="32">
        <f t="shared" si="1"/>
        <v>-6812</v>
      </c>
      <c r="G52" s="32">
        <f t="shared" si="2"/>
        <v>-2.194479999889154E-2</v>
      </c>
      <c r="I52" s="32">
        <f>G52</f>
        <v>-2.194479999889154E-2</v>
      </c>
      <c r="O52" s="32">
        <f t="shared" ca="1" si="3"/>
        <v>-5.8063768764523259E-2</v>
      </c>
      <c r="Q52" s="33">
        <f t="shared" si="4"/>
        <v>20106.78</v>
      </c>
    </row>
    <row r="53" spans="1:17" s="32" customFormat="1" ht="12.75" customHeight="1" x14ac:dyDescent="0.2">
      <c r="A53" s="93" t="s">
        <v>2390</v>
      </c>
      <c r="B53" s="59" t="s">
        <v>2210</v>
      </c>
      <c r="C53" s="55">
        <v>35252.375</v>
      </c>
      <c r="D53" s="55" t="s">
        <v>2275</v>
      </c>
      <c r="E53" s="32">
        <f t="shared" si="0"/>
        <v>-6706.0010780649491</v>
      </c>
      <c r="F53" s="32">
        <f t="shared" si="1"/>
        <v>-6706</v>
      </c>
      <c r="G53" s="32">
        <f t="shared" si="2"/>
        <v>-1.2924000038765371E-3</v>
      </c>
      <c r="I53" s="32">
        <f>G53</f>
        <v>-1.2924000038765371E-3</v>
      </c>
      <c r="O53" s="32">
        <f t="shared" ca="1" si="3"/>
        <v>-5.7540497208983708E-2</v>
      </c>
      <c r="Q53" s="33">
        <f t="shared" si="4"/>
        <v>20233.875</v>
      </c>
    </row>
    <row r="54" spans="1:17" s="32" customFormat="1" ht="12.75" customHeight="1" x14ac:dyDescent="0.2">
      <c r="A54" s="93" t="s">
        <v>2390</v>
      </c>
      <c r="B54" s="59" t="s">
        <v>2210</v>
      </c>
      <c r="C54" s="55">
        <v>35337.498</v>
      </c>
      <c r="D54" s="55" t="s">
        <v>2275</v>
      </c>
      <c r="E54" s="32">
        <f t="shared" si="0"/>
        <v>-6634.9951026622475</v>
      </c>
      <c r="F54" s="32">
        <f t="shared" si="1"/>
        <v>-6635</v>
      </c>
      <c r="G54" s="32">
        <f t="shared" si="2"/>
        <v>5.8710000012069941E-3</v>
      </c>
      <c r="I54" s="32">
        <f>G54</f>
        <v>5.8710000012069941E-3</v>
      </c>
      <c r="O54" s="32">
        <f t="shared" ca="1" si="3"/>
        <v>-5.7190003997254386E-2</v>
      </c>
      <c r="Q54" s="33">
        <f t="shared" si="4"/>
        <v>20318.998</v>
      </c>
    </row>
    <row r="55" spans="1:17" s="32" customFormat="1" ht="12.75" customHeight="1" x14ac:dyDescent="0.2">
      <c r="A55" s="93" t="s">
        <v>2405</v>
      </c>
      <c r="B55" s="59" t="s">
        <v>2210</v>
      </c>
      <c r="C55" s="55">
        <v>35372.260999999999</v>
      </c>
      <c r="D55" s="55" t="s">
        <v>2275</v>
      </c>
      <c r="E55" s="32">
        <f t="shared" si="0"/>
        <v>-6605.9972909906182</v>
      </c>
      <c r="F55" s="32">
        <f t="shared" si="1"/>
        <v>-6606</v>
      </c>
      <c r="G55" s="32">
        <f t="shared" si="2"/>
        <v>3.247599997848738E-3</v>
      </c>
      <c r="I55" s="32">
        <f t="shared" ref="I55:I67" si="5">G55</f>
        <v>3.247599997848738E-3</v>
      </c>
      <c r="O55" s="32">
        <f t="shared" ca="1" si="3"/>
        <v>-5.7046844798097344E-2</v>
      </c>
      <c r="Q55" s="33">
        <f t="shared" si="4"/>
        <v>20353.760999999999</v>
      </c>
    </row>
    <row r="56" spans="1:17" s="32" customFormat="1" ht="12.75" customHeight="1" x14ac:dyDescent="0.2">
      <c r="A56" s="93" t="s">
        <v>2405</v>
      </c>
      <c r="B56" s="59" t="s">
        <v>2210</v>
      </c>
      <c r="C56" s="55">
        <v>35373.463000000003</v>
      </c>
      <c r="D56" s="55" t="s">
        <v>2275</v>
      </c>
      <c r="E56" s="32">
        <f t="shared" si="0"/>
        <v>-6604.9946338658183</v>
      </c>
      <c r="F56" s="32">
        <f t="shared" si="1"/>
        <v>-6605</v>
      </c>
      <c r="G56" s="32">
        <f t="shared" si="2"/>
        <v>6.4330000022891909E-3</v>
      </c>
      <c r="I56" s="32">
        <f t="shared" si="5"/>
        <v>6.4330000022891909E-3</v>
      </c>
      <c r="O56" s="32">
        <f t="shared" ca="1" si="3"/>
        <v>-5.704190827398848E-2</v>
      </c>
      <c r="Q56" s="33">
        <f t="shared" si="4"/>
        <v>20354.963000000003</v>
      </c>
    </row>
    <row r="57" spans="1:17" s="32" customFormat="1" ht="12.75" customHeight="1" x14ac:dyDescent="0.2">
      <c r="A57" s="93" t="s">
        <v>2405</v>
      </c>
      <c r="B57" s="59" t="s">
        <v>2210</v>
      </c>
      <c r="C57" s="55">
        <v>35536.504999999997</v>
      </c>
      <c r="D57" s="55" t="s">
        <v>2275</v>
      </c>
      <c r="E57" s="32">
        <f t="shared" si="0"/>
        <v>-6468.9919525504638</v>
      </c>
      <c r="F57" s="32">
        <f t="shared" si="1"/>
        <v>-6469</v>
      </c>
      <c r="G57" s="32">
        <f t="shared" si="2"/>
        <v>9.6473999947193079E-3</v>
      </c>
      <c r="I57" s="32">
        <f t="shared" si="5"/>
        <v>9.6473999947193079E-3</v>
      </c>
      <c r="O57" s="32">
        <f t="shared" ca="1" si="3"/>
        <v>-5.6370540995183016E-2</v>
      </c>
      <c r="Q57" s="33">
        <f t="shared" si="4"/>
        <v>20518.004999999997</v>
      </c>
    </row>
    <row r="58" spans="1:17" s="32" customFormat="1" ht="12.75" customHeight="1" x14ac:dyDescent="0.2">
      <c r="A58" s="93" t="s">
        <v>2405</v>
      </c>
      <c r="B58" s="59" t="s">
        <v>2210</v>
      </c>
      <c r="C58" s="55">
        <v>35554.483999999997</v>
      </c>
      <c r="D58" s="55" t="s">
        <v>2275</v>
      </c>
      <c r="E58" s="32">
        <f t="shared" si="0"/>
        <v>-6453.9946377029473</v>
      </c>
      <c r="F58" s="32">
        <f t="shared" si="1"/>
        <v>-6454</v>
      </c>
      <c r="G58" s="32">
        <f t="shared" si="2"/>
        <v>6.4283999963663518E-3</v>
      </c>
      <c r="I58" s="32">
        <f t="shared" si="5"/>
        <v>6.4283999963663518E-3</v>
      </c>
      <c r="O58" s="32">
        <f t="shared" ca="1" si="3"/>
        <v>-5.6296493133550063E-2</v>
      </c>
      <c r="Q58" s="33">
        <f t="shared" si="4"/>
        <v>20535.983999999997</v>
      </c>
    </row>
    <row r="59" spans="1:17" s="32" customFormat="1" ht="12.75" customHeight="1" x14ac:dyDescent="0.2">
      <c r="A59" s="93" t="s">
        <v>2405</v>
      </c>
      <c r="B59" s="59" t="s">
        <v>2210</v>
      </c>
      <c r="C59" s="55">
        <v>35758.281999999999</v>
      </c>
      <c r="D59" s="55" t="s">
        <v>2275</v>
      </c>
      <c r="E59" s="32">
        <f t="shared" si="0"/>
        <v>-6283.9950397667844</v>
      </c>
      <c r="F59" s="32">
        <f t="shared" si="1"/>
        <v>-6284</v>
      </c>
      <c r="G59" s="32">
        <f t="shared" si="2"/>
        <v>5.9464000005391426E-3</v>
      </c>
      <c r="I59" s="32">
        <f t="shared" si="5"/>
        <v>5.9464000005391426E-3</v>
      </c>
      <c r="O59" s="32">
        <f t="shared" ca="1" si="3"/>
        <v>-5.5457284035043235E-2</v>
      </c>
      <c r="Q59" s="33">
        <f t="shared" si="4"/>
        <v>20739.781999999999</v>
      </c>
    </row>
    <row r="60" spans="1:17" s="32" customFormat="1" ht="12.75" customHeight="1" x14ac:dyDescent="0.2">
      <c r="A60" s="93" t="s">
        <v>2405</v>
      </c>
      <c r="B60" s="59" t="s">
        <v>2210</v>
      </c>
      <c r="C60" s="55">
        <v>35934.506000000001</v>
      </c>
      <c r="D60" s="55" t="s">
        <v>2275</v>
      </c>
      <c r="E60" s="32">
        <f t="shared" si="0"/>
        <v>-6136.9964963723323</v>
      </c>
      <c r="F60" s="32">
        <f t="shared" si="1"/>
        <v>-6137</v>
      </c>
      <c r="G60" s="32">
        <f t="shared" si="2"/>
        <v>4.2002000045613386E-3</v>
      </c>
      <c r="I60" s="32">
        <f t="shared" si="5"/>
        <v>4.2002000045613386E-3</v>
      </c>
      <c r="O60" s="32">
        <f t="shared" ca="1" si="3"/>
        <v>-5.4731614991040275E-2</v>
      </c>
      <c r="Q60" s="33">
        <f t="shared" si="4"/>
        <v>20916.006000000001</v>
      </c>
    </row>
    <row r="61" spans="1:17" s="32" customFormat="1" ht="12.75" customHeight="1" x14ac:dyDescent="0.2">
      <c r="A61" s="93" t="s">
        <v>2405</v>
      </c>
      <c r="B61" s="59" t="s">
        <v>2210</v>
      </c>
      <c r="C61" s="55">
        <v>35970.466999999997</v>
      </c>
      <c r="D61" s="55" t="s">
        <v>2275</v>
      </c>
      <c r="E61" s="32">
        <f t="shared" si="0"/>
        <v>-6106.9993642052768</v>
      </c>
      <c r="F61" s="32">
        <f t="shared" si="1"/>
        <v>-6107</v>
      </c>
      <c r="G61" s="32">
        <f t="shared" si="2"/>
        <v>7.6219999755267054E-4</v>
      </c>
      <c r="I61" s="32">
        <f t="shared" si="5"/>
        <v>7.6219999755267054E-4</v>
      </c>
      <c r="O61" s="32">
        <f t="shared" ca="1" si="3"/>
        <v>-5.4583519267774362E-2</v>
      </c>
      <c r="Q61" s="33">
        <f t="shared" si="4"/>
        <v>20951.966999999997</v>
      </c>
    </row>
    <row r="62" spans="1:17" s="32" customFormat="1" ht="12.75" customHeight="1" x14ac:dyDescent="0.2">
      <c r="A62" s="93" t="s">
        <v>2405</v>
      </c>
      <c r="B62" s="59" t="s">
        <v>2210</v>
      </c>
      <c r="C62" s="55">
        <v>35976.468999999997</v>
      </c>
      <c r="D62" s="55" t="s">
        <v>2275</v>
      </c>
      <c r="E62" s="32">
        <f t="shared" si="0"/>
        <v>-6101.9927518400291</v>
      </c>
      <c r="F62" s="32">
        <f t="shared" si="1"/>
        <v>-6102</v>
      </c>
      <c r="G62" s="32">
        <f t="shared" si="2"/>
        <v>8.6891999962972477E-3</v>
      </c>
      <c r="I62" s="32">
        <f t="shared" si="5"/>
        <v>8.6891999962972477E-3</v>
      </c>
      <c r="O62" s="32">
        <f t="shared" ca="1" si="3"/>
        <v>-5.4558836647230047E-2</v>
      </c>
      <c r="Q62" s="33">
        <f t="shared" si="4"/>
        <v>20957.968999999997</v>
      </c>
    </row>
    <row r="63" spans="1:17" s="32" customFormat="1" ht="12.75" customHeight="1" x14ac:dyDescent="0.2">
      <c r="A63" s="93" t="s">
        <v>2405</v>
      </c>
      <c r="B63" s="59" t="s">
        <v>2210</v>
      </c>
      <c r="C63" s="55">
        <v>35976.47</v>
      </c>
      <c r="D63" s="55" t="s">
        <v>2275</v>
      </c>
      <c r="E63" s="32">
        <f t="shared" si="0"/>
        <v>-6101.9919176826834</v>
      </c>
      <c r="F63" s="32">
        <f t="shared" si="1"/>
        <v>-6102</v>
      </c>
      <c r="G63" s="32">
        <f t="shared" si="2"/>
        <v>9.6892000001389533E-3</v>
      </c>
      <c r="I63" s="32">
        <f t="shared" si="5"/>
        <v>9.6892000001389533E-3</v>
      </c>
      <c r="O63" s="32">
        <f t="shared" ca="1" si="3"/>
        <v>-5.4558836647230047E-2</v>
      </c>
      <c r="Q63" s="33">
        <f t="shared" si="4"/>
        <v>20957.97</v>
      </c>
    </row>
    <row r="64" spans="1:17" s="32" customFormat="1" ht="12.75" customHeight="1" x14ac:dyDescent="0.2">
      <c r="A64" s="93" t="s">
        <v>2431</v>
      </c>
      <c r="B64" s="59" t="s">
        <v>2210</v>
      </c>
      <c r="C64" s="55">
        <v>35988.447999999997</v>
      </c>
      <c r="D64" s="55" t="s">
        <v>2275</v>
      </c>
      <c r="E64" s="32">
        <f t="shared" si="0"/>
        <v>-6092.0003810430771</v>
      </c>
      <c r="F64" s="32">
        <f t="shared" si="1"/>
        <v>-6092</v>
      </c>
      <c r="G64" s="32">
        <f t="shared" si="2"/>
        <v>-4.5680000766878948E-4</v>
      </c>
      <c r="I64" s="32">
        <f t="shared" si="5"/>
        <v>-4.5680000766878948E-4</v>
      </c>
      <c r="O64" s="32">
        <f t="shared" ca="1" si="3"/>
        <v>-5.4509471406141402E-2</v>
      </c>
      <c r="Q64" s="33">
        <f t="shared" si="4"/>
        <v>20969.947999999997</v>
      </c>
    </row>
    <row r="65" spans="1:17" s="32" customFormat="1" ht="12.75" customHeight="1" x14ac:dyDescent="0.2">
      <c r="A65" s="93" t="s">
        <v>2405</v>
      </c>
      <c r="B65" s="59" t="s">
        <v>2210</v>
      </c>
      <c r="C65" s="55">
        <v>35988.449999999997</v>
      </c>
      <c r="D65" s="55" t="s">
        <v>2275</v>
      </c>
      <c r="E65" s="32">
        <f t="shared" si="0"/>
        <v>-6091.998712728393</v>
      </c>
      <c r="F65" s="32">
        <f t="shared" si="1"/>
        <v>-6092</v>
      </c>
      <c r="G65" s="32">
        <f t="shared" si="2"/>
        <v>1.5431999927386642E-3</v>
      </c>
      <c r="I65" s="32">
        <f t="shared" si="5"/>
        <v>1.5431999927386642E-3</v>
      </c>
      <c r="O65" s="32">
        <f t="shared" ca="1" si="3"/>
        <v>-5.4509471406141402E-2</v>
      </c>
      <c r="Q65" s="33">
        <f t="shared" si="4"/>
        <v>20969.949999999997</v>
      </c>
    </row>
    <row r="66" spans="1:17" s="32" customFormat="1" ht="12.75" customHeight="1" x14ac:dyDescent="0.2">
      <c r="A66" s="93" t="s">
        <v>2405</v>
      </c>
      <c r="B66" s="59" t="s">
        <v>2210</v>
      </c>
      <c r="C66" s="55">
        <v>35988.449999999997</v>
      </c>
      <c r="D66" s="55" t="s">
        <v>2275</v>
      </c>
      <c r="E66" s="32">
        <f t="shared" si="0"/>
        <v>-6091.998712728393</v>
      </c>
      <c r="F66" s="32">
        <f t="shared" si="1"/>
        <v>-6092</v>
      </c>
      <c r="G66" s="32">
        <f t="shared" si="2"/>
        <v>1.5431999927386642E-3</v>
      </c>
      <c r="I66" s="32">
        <f t="shared" si="5"/>
        <v>1.5431999927386642E-3</v>
      </c>
      <c r="O66" s="32">
        <f t="shared" ca="1" si="3"/>
        <v>-5.4509471406141402E-2</v>
      </c>
      <c r="Q66" s="33">
        <f t="shared" si="4"/>
        <v>20969.949999999997</v>
      </c>
    </row>
    <row r="67" spans="1:17" s="32" customFormat="1" ht="12.75" customHeight="1" x14ac:dyDescent="0.2">
      <c r="A67" s="93" t="s">
        <v>2405</v>
      </c>
      <c r="B67" s="59" t="s">
        <v>2210</v>
      </c>
      <c r="C67" s="55">
        <v>35988.451000000001</v>
      </c>
      <c r="D67" s="55" t="s">
        <v>2275</v>
      </c>
      <c r="E67" s="32">
        <f t="shared" si="0"/>
        <v>-6091.9978785710482</v>
      </c>
      <c r="F67" s="32">
        <f t="shared" si="1"/>
        <v>-6092</v>
      </c>
      <c r="G67" s="32">
        <f t="shared" si="2"/>
        <v>2.5431999965803698E-3</v>
      </c>
      <c r="I67" s="32">
        <f t="shared" si="5"/>
        <v>2.5431999965803698E-3</v>
      </c>
      <c r="O67" s="32">
        <f t="shared" ca="1" si="3"/>
        <v>-5.4509471406141402E-2</v>
      </c>
      <c r="Q67" s="33">
        <f t="shared" si="4"/>
        <v>20969.951000000001</v>
      </c>
    </row>
    <row r="68" spans="1:17" s="32" customFormat="1" ht="12.75" customHeight="1" x14ac:dyDescent="0.2">
      <c r="A68" s="93" t="s">
        <v>2431</v>
      </c>
      <c r="B68" s="59" t="s">
        <v>2210</v>
      </c>
      <c r="C68" s="55">
        <v>36018.418400000002</v>
      </c>
      <c r="D68" s="55" t="s">
        <v>2275</v>
      </c>
      <c r="E68" s="32">
        <f t="shared" si="0"/>
        <v>-6067.0003518475651</v>
      </c>
      <c r="F68" s="32">
        <f t="shared" si="1"/>
        <v>-6067</v>
      </c>
      <c r="G68" s="32">
        <f t="shared" si="2"/>
        <v>-4.2179999582003802E-4</v>
      </c>
      <c r="I68" s="32">
        <f>G68</f>
        <v>-4.2179999582003802E-4</v>
      </c>
      <c r="O68" s="32">
        <f t="shared" ca="1" si="3"/>
        <v>-5.4386058303419818E-2</v>
      </c>
      <c r="Q68" s="33">
        <f t="shared" si="4"/>
        <v>20999.918400000002</v>
      </c>
    </row>
    <row r="69" spans="1:17" s="32" customFormat="1" ht="12.75" customHeight="1" x14ac:dyDescent="0.2">
      <c r="A69" s="93" t="s">
        <v>2431</v>
      </c>
      <c r="B69" s="59" t="s">
        <v>2210</v>
      </c>
      <c r="C69" s="55">
        <v>36036.400000000001</v>
      </c>
      <c r="D69" s="55" t="s">
        <v>2275</v>
      </c>
      <c r="E69" s="32">
        <f t="shared" si="0"/>
        <v>-6052.0008681909603</v>
      </c>
      <c r="F69" s="32">
        <f t="shared" si="1"/>
        <v>-6052</v>
      </c>
      <c r="G69" s="32">
        <f t="shared" si="2"/>
        <v>-1.0408000016468577E-3</v>
      </c>
      <c r="I69" s="32">
        <f t="shared" ref="I69:I86" si="6">G69</f>
        <v>-1.0408000016468577E-3</v>
      </c>
      <c r="O69" s="32">
        <f t="shared" ca="1" si="3"/>
        <v>-5.4312010441786858E-2</v>
      </c>
      <c r="Q69" s="33">
        <f t="shared" si="4"/>
        <v>21017.9</v>
      </c>
    </row>
    <row r="70" spans="1:17" s="32" customFormat="1" ht="12.75" customHeight="1" x14ac:dyDescent="0.2">
      <c r="A70" s="93" t="s">
        <v>2405</v>
      </c>
      <c r="B70" s="59" t="s">
        <v>2210</v>
      </c>
      <c r="C70" s="55">
        <v>36072.368999999999</v>
      </c>
      <c r="D70" s="55" t="s">
        <v>2275</v>
      </c>
      <c r="E70" s="32">
        <f t="shared" si="0"/>
        <v>-6021.9970627651701</v>
      </c>
      <c r="F70" s="32">
        <f t="shared" si="1"/>
        <v>-6022</v>
      </c>
      <c r="G70" s="32">
        <f t="shared" si="2"/>
        <v>3.5212000002502464E-3</v>
      </c>
      <c r="I70" s="32">
        <f t="shared" si="6"/>
        <v>3.5212000002502464E-3</v>
      </c>
      <c r="O70" s="32">
        <f t="shared" ca="1" si="3"/>
        <v>-5.4163914718520945E-2</v>
      </c>
      <c r="Q70" s="33">
        <f t="shared" si="4"/>
        <v>21053.868999999999</v>
      </c>
    </row>
    <row r="71" spans="1:17" s="32" customFormat="1" ht="12.75" customHeight="1" x14ac:dyDescent="0.2">
      <c r="A71" s="93" t="s">
        <v>2405</v>
      </c>
      <c r="B71" s="59" t="s">
        <v>2210</v>
      </c>
      <c r="C71" s="55">
        <v>36085.555999999997</v>
      </c>
      <c r="D71" s="55" t="s">
        <v>2275</v>
      </c>
      <c r="E71" s="32">
        <f t="shared" si="0"/>
        <v>-6010.9970298993721</v>
      </c>
      <c r="F71" s="32">
        <f t="shared" si="1"/>
        <v>-6011</v>
      </c>
      <c r="G71" s="32">
        <f t="shared" si="2"/>
        <v>3.5605999946710654E-3</v>
      </c>
      <c r="I71" s="32">
        <f t="shared" si="6"/>
        <v>3.5605999946710654E-3</v>
      </c>
      <c r="O71" s="32">
        <f t="shared" ca="1" si="3"/>
        <v>-5.4109612953323449E-2</v>
      </c>
      <c r="Q71" s="33">
        <f t="shared" si="4"/>
        <v>21067.055999999997</v>
      </c>
    </row>
    <row r="72" spans="1:17" s="32" customFormat="1" ht="12.75" customHeight="1" x14ac:dyDescent="0.2">
      <c r="A72" s="93" t="s">
        <v>2405</v>
      </c>
      <c r="B72" s="59" t="s">
        <v>2210</v>
      </c>
      <c r="C72" s="55">
        <v>36085.557000000001</v>
      </c>
      <c r="D72" s="55" t="s">
        <v>2275</v>
      </c>
      <c r="E72" s="32">
        <f t="shared" si="0"/>
        <v>-6010.9961957420273</v>
      </c>
      <c r="F72" s="32">
        <f t="shared" si="1"/>
        <v>-6011</v>
      </c>
      <c r="G72" s="32">
        <f t="shared" si="2"/>
        <v>4.560599998512771E-3</v>
      </c>
      <c r="I72" s="32">
        <f t="shared" si="6"/>
        <v>4.560599998512771E-3</v>
      </c>
      <c r="O72" s="32">
        <f t="shared" ca="1" si="3"/>
        <v>-5.4109612953323449E-2</v>
      </c>
      <c r="Q72" s="33">
        <f t="shared" si="4"/>
        <v>21067.057000000001</v>
      </c>
    </row>
    <row r="73" spans="1:17" s="32" customFormat="1" ht="12.75" customHeight="1" x14ac:dyDescent="0.2">
      <c r="A73" s="93" t="s">
        <v>2405</v>
      </c>
      <c r="B73" s="59" t="s">
        <v>2210</v>
      </c>
      <c r="C73" s="55">
        <v>36085.557000000001</v>
      </c>
      <c r="D73" s="55" t="s">
        <v>2275</v>
      </c>
      <c r="E73" s="32">
        <f t="shared" si="0"/>
        <v>-6010.9961957420273</v>
      </c>
      <c r="F73" s="32">
        <f t="shared" si="1"/>
        <v>-6011</v>
      </c>
      <c r="G73" s="32">
        <f t="shared" si="2"/>
        <v>4.560599998512771E-3</v>
      </c>
      <c r="I73" s="32">
        <f t="shared" si="6"/>
        <v>4.560599998512771E-3</v>
      </c>
      <c r="O73" s="32">
        <f t="shared" ca="1" si="3"/>
        <v>-5.4109612953323449E-2</v>
      </c>
      <c r="Q73" s="33">
        <f t="shared" si="4"/>
        <v>21067.057000000001</v>
      </c>
    </row>
    <row r="74" spans="1:17" s="32" customFormat="1" ht="12.75" customHeight="1" x14ac:dyDescent="0.2">
      <c r="A74" s="93" t="s">
        <v>2405</v>
      </c>
      <c r="B74" s="59" t="s">
        <v>2210</v>
      </c>
      <c r="C74" s="55">
        <v>36108.326999999997</v>
      </c>
      <c r="D74" s="55" t="s">
        <v>2275</v>
      </c>
      <c r="E74" s="32">
        <f t="shared" si="0"/>
        <v>-5992.0024330701372</v>
      </c>
      <c r="F74" s="32">
        <f t="shared" si="1"/>
        <v>-5992</v>
      </c>
      <c r="G74" s="32">
        <f t="shared" si="2"/>
        <v>-2.9168000037316233E-3</v>
      </c>
      <c r="I74" s="32">
        <f t="shared" si="6"/>
        <v>-2.9168000037316233E-3</v>
      </c>
      <c r="O74" s="32">
        <f t="shared" ca="1" si="3"/>
        <v>-5.4015818995255038E-2</v>
      </c>
      <c r="Q74" s="33">
        <f t="shared" si="4"/>
        <v>21089.826999999997</v>
      </c>
    </row>
    <row r="75" spans="1:17" s="32" customFormat="1" ht="12.75" customHeight="1" x14ac:dyDescent="0.2">
      <c r="A75" s="93" t="s">
        <v>2405</v>
      </c>
      <c r="B75" s="59" t="s">
        <v>2210</v>
      </c>
      <c r="C75" s="55">
        <v>36108.33</v>
      </c>
      <c r="D75" s="55" t="s">
        <v>2275</v>
      </c>
      <c r="E75" s="32">
        <f t="shared" si="0"/>
        <v>-5991.9999305981082</v>
      </c>
      <c r="F75" s="32">
        <f t="shared" si="1"/>
        <v>-5992</v>
      </c>
      <c r="G75" s="32">
        <f t="shared" si="2"/>
        <v>8.3200000517535955E-5</v>
      </c>
      <c r="I75" s="32">
        <f t="shared" si="6"/>
        <v>8.3200000517535955E-5</v>
      </c>
      <c r="O75" s="32">
        <f t="shared" ca="1" si="3"/>
        <v>-5.4015818995255038E-2</v>
      </c>
      <c r="Q75" s="33">
        <f t="shared" si="4"/>
        <v>21089.83</v>
      </c>
    </row>
    <row r="76" spans="1:17" s="32" customFormat="1" ht="12.75" customHeight="1" x14ac:dyDescent="0.2">
      <c r="A76" s="93" t="s">
        <v>2405</v>
      </c>
      <c r="B76" s="59" t="s">
        <v>2210</v>
      </c>
      <c r="C76" s="55">
        <v>36108.330999999998</v>
      </c>
      <c r="D76" s="55" t="s">
        <v>2275</v>
      </c>
      <c r="E76" s="32">
        <f t="shared" si="0"/>
        <v>-5991.9990964407698</v>
      </c>
      <c r="F76" s="32">
        <f t="shared" si="1"/>
        <v>-5992</v>
      </c>
      <c r="G76" s="32">
        <f t="shared" si="2"/>
        <v>1.083199997083284E-3</v>
      </c>
      <c r="I76" s="32">
        <f t="shared" si="6"/>
        <v>1.083199997083284E-3</v>
      </c>
      <c r="O76" s="32">
        <f t="shared" ca="1" si="3"/>
        <v>-5.4015818995255038E-2</v>
      </c>
      <c r="Q76" s="33">
        <f t="shared" si="4"/>
        <v>21089.830999999998</v>
      </c>
    </row>
    <row r="77" spans="1:17" s="32" customFormat="1" ht="12.75" customHeight="1" x14ac:dyDescent="0.2">
      <c r="A77" s="93" t="s">
        <v>2405</v>
      </c>
      <c r="B77" s="59" t="s">
        <v>2210</v>
      </c>
      <c r="C77" s="55">
        <v>36132.309000000001</v>
      </c>
      <c r="D77" s="55" t="s">
        <v>2275</v>
      </c>
      <c r="E77" s="32">
        <f t="shared" si="0"/>
        <v>-5971.9976717000272</v>
      </c>
      <c r="F77" s="32">
        <f t="shared" si="1"/>
        <v>-5972</v>
      </c>
      <c r="G77" s="32">
        <f t="shared" si="2"/>
        <v>2.7912000005017035E-3</v>
      </c>
      <c r="I77" s="32">
        <f t="shared" si="6"/>
        <v>2.7912000005017035E-3</v>
      </c>
      <c r="O77" s="32">
        <f t="shared" ca="1" si="3"/>
        <v>-5.3917088513077763E-2</v>
      </c>
      <c r="Q77" s="33">
        <f t="shared" si="4"/>
        <v>21113.809000000001</v>
      </c>
    </row>
    <row r="78" spans="1:17" s="32" customFormat="1" ht="12.75" customHeight="1" x14ac:dyDescent="0.2">
      <c r="A78" s="93" t="s">
        <v>2405</v>
      </c>
      <c r="B78" s="59" t="s">
        <v>2210</v>
      </c>
      <c r="C78" s="55">
        <v>36132.31</v>
      </c>
      <c r="D78" s="55" t="s">
        <v>2275</v>
      </c>
      <c r="E78" s="32">
        <f t="shared" si="0"/>
        <v>-5971.9968375426888</v>
      </c>
      <c r="F78" s="32">
        <f t="shared" si="1"/>
        <v>-5972</v>
      </c>
      <c r="G78" s="32">
        <f t="shared" si="2"/>
        <v>3.7911999970674515E-3</v>
      </c>
      <c r="I78" s="32">
        <f t="shared" si="6"/>
        <v>3.7911999970674515E-3</v>
      </c>
      <c r="O78" s="32">
        <f t="shared" ca="1" si="3"/>
        <v>-5.3917088513077763E-2</v>
      </c>
      <c r="Q78" s="33">
        <f t="shared" si="4"/>
        <v>21113.809999999998</v>
      </c>
    </row>
    <row r="79" spans="1:17" s="32" customFormat="1" ht="12.75" customHeight="1" x14ac:dyDescent="0.2">
      <c r="A79" s="93" t="s">
        <v>2463</v>
      </c>
      <c r="B79" s="59" t="s">
        <v>2210</v>
      </c>
      <c r="C79" s="55">
        <v>36284.548999999999</v>
      </c>
      <c r="D79" s="55" t="s">
        <v>2275</v>
      </c>
      <c r="E79" s="32">
        <f t="shared" si="0"/>
        <v>-5845.0055579903692</v>
      </c>
      <c r="F79" s="32">
        <f t="shared" si="1"/>
        <v>-5845</v>
      </c>
      <c r="G79" s="32">
        <f t="shared" si="2"/>
        <v>-6.663000000116881E-3</v>
      </c>
      <c r="I79" s="32">
        <f t="shared" si="6"/>
        <v>-6.663000000116881E-3</v>
      </c>
      <c r="O79" s="32">
        <f t="shared" ca="1" si="3"/>
        <v>-5.3290149951252072E-2</v>
      </c>
      <c r="Q79" s="33">
        <f t="shared" si="4"/>
        <v>21266.048999999999</v>
      </c>
    </row>
    <row r="80" spans="1:17" s="32" customFormat="1" ht="12.75" customHeight="1" x14ac:dyDescent="0.2">
      <c r="A80" s="93" t="s">
        <v>2463</v>
      </c>
      <c r="B80" s="59" t="s">
        <v>2210</v>
      </c>
      <c r="C80" s="55">
        <v>36284.550999999999</v>
      </c>
      <c r="D80" s="55" t="s">
        <v>2275</v>
      </c>
      <c r="E80" s="32">
        <f t="shared" si="0"/>
        <v>-5845.003889675686</v>
      </c>
      <c r="F80" s="32">
        <f t="shared" si="1"/>
        <v>-5845</v>
      </c>
      <c r="G80" s="32">
        <f t="shared" si="2"/>
        <v>-4.6629999997094274E-3</v>
      </c>
      <c r="I80" s="32">
        <f t="shared" si="6"/>
        <v>-4.6629999997094274E-3</v>
      </c>
      <c r="O80" s="32">
        <f t="shared" ca="1" si="3"/>
        <v>-5.3290149951252072E-2</v>
      </c>
      <c r="Q80" s="33">
        <f t="shared" si="4"/>
        <v>21266.050999999999</v>
      </c>
    </row>
    <row r="81" spans="1:17" s="32" customFormat="1" ht="12.75" customHeight="1" x14ac:dyDescent="0.2">
      <c r="A81" s="93" t="s">
        <v>2463</v>
      </c>
      <c r="B81" s="59" t="s">
        <v>2210</v>
      </c>
      <c r="C81" s="55">
        <v>36296.536999999997</v>
      </c>
      <c r="D81" s="55" t="s">
        <v>2275</v>
      </c>
      <c r="E81" s="32">
        <f t="shared" si="0"/>
        <v>-5835.0056797773432</v>
      </c>
      <c r="F81" s="32">
        <f t="shared" si="1"/>
        <v>-5835</v>
      </c>
      <c r="G81" s="32">
        <f t="shared" si="2"/>
        <v>-6.8090000058873557E-3</v>
      </c>
      <c r="I81" s="32">
        <f t="shared" si="6"/>
        <v>-6.8090000058873557E-3</v>
      </c>
      <c r="O81" s="32">
        <f t="shared" ca="1" si="3"/>
        <v>-5.3240784710163441E-2</v>
      </c>
      <c r="Q81" s="33">
        <f t="shared" si="4"/>
        <v>21278.036999999997</v>
      </c>
    </row>
    <row r="82" spans="1:17" s="32" customFormat="1" ht="12.75" customHeight="1" x14ac:dyDescent="0.2">
      <c r="A82" s="93" t="s">
        <v>2463</v>
      </c>
      <c r="B82" s="59" t="s">
        <v>2210</v>
      </c>
      <c r="C82" s="55">
        <v>36296.54</v>
      </c>
      <c r="D82" s="55" t="s">
        <v>2275</v>
      </c>
      <c r="E82" s="32">
        <f t="shared" si="0"/>
        <v>-5835.0031773053142</v>
      </c>
      <c r="F82" s="32">
        <f t="shared" si="1"/>
        <v>-5835</v>
      </c>
      <c r="G82" s="32">
        <f t="shared" si="2"/>
        <v>-3.8090000016381964E-3</v>
      </c>
      <c r="I82" s="32">
        <f t="shared" si="6"/>
        <v>-3.8090000016381964E-3</v>
      </c>
      <c r="O82" s="32">
        <f t="shared" ca="1" si="3"/>
        <v>-5.3240784710163441E-2</v>
      </c>
      <c r="Q82" s="33">
        <f t="shared" si="4"/>
        <v>21278.04</v>
      </c>
    </row>
    <row r="83" spans="1:17" s="32" customFormat="1" ht="12.75" customHeight="1" x14ac:dyDescent="0.2">
      <c r="A83" s="93" t="s">
        <v>2463</v>
      </c>
      <c r="B83" s="59" t="s">
        <v>2210</v>
      </c>
      <c r="C83" s="55">
        <v>36308.521999999997</v>
      </c>
      <c r="D83" s="55" t="s">
        <v>2275</v>
      </c>
      <c r="E83" s="32">
        <f t="shared" si="0"/>
        <v>-5825.0083040363397</v>
      </c>
      <c r="F83" s="32">
        <f t="shared" si="1"/>
        <v>-5825</v>
      </c>
      <c r="G83" s="32">
        <f t="shared" si="2"/>
        <v>-9.9550000013550743E-3</v>
      </c>
      <c r="I83" s="32">
        <f t="shared" si="6"/>
        <v>-9.9550000013550743E-3</v>
      </c>
      <c r="O83" s="32">
        <f t="shared" ca="1" si="3"/>
        <v>-5.3191419469074797E-2</v>
      </c>
      <c r="Q83" s="33">
        <f t="shared" si="4"/>
        <v>21290.021999999997</v>
      </c>
    </row>
    <row r="84" spans="1:17" s="32" customFormat="1" ht="12.75" customHeight="1" x14ac:dyDescent="0.2">
      <c r="A84" s="93" t="s">
        <v>2463</v>
      </c>
      <c r="B84" s="59" t="s">
        <v>2210</v>
      </c>
      <c r="C84" s="55">
        <v>36308.525000000001</v>
      </c>
      <c r="D84" s="55" t="s">
        <v>2275</v>
      </c>
      <c r="E84" s="32">
        <f t="shared" si="0"/>
        <v>-5825.0058015643117</v>
      </c>
      <c r="F84" s="32">
        <f t="shared" si="1"/>
        <v>-5825</v>
      </c>
      <c r="G84" s="32">
        <f t="shared" si="2"/>
        <v>-6.9549999971059151E-3</v>
      </c>
      <c r="I84" s="32">
        <f t="shared" si="6"/>
        <v>-6.9549999971059151E-3</v>
      </c>
      <c r="O84" s="32">
        <f t="shared" ca="1" si="3"/>
        <v>-5.3191419469074797E-2</v>
      </c>
      <c r="Q84" s="33">
        <f t="shared" si="4"/>
        <v>21290.025000000001</v>
      </c>
    </row>
    <row r="85" spans="1:17" s="32" customFormat="1" ht="12.75" customHeight="1" x14ac:dyDescent="0.2">
      <c r="A85" s="93" t="s">
        <v>2463</v>
      </c>
      <c r="B85" s="59" t="s">
        <v>2210</v>
      </c>
      <c r="C85" s="55">
        <v>36308.525000000001</v>
      </c>
      <c r="D85" s="55" t="s">
        <v>2275</v>
      </c>
      <c r="E85" s="32">
        <f t="shared" ref="E85:E148" si="7">+(C85-C$7)/C$8</f>
        <v>-5825.0058015643117</v>
      </c>
      <c r="F85" s="32">
        <f t="shared" ref="F85:F148" si="8">ROUND(2*E85,0)/2</f>
        <v>-5825</v>
      </c>
      <c r="G85" s="32">
        <f t="shared" ref="G85:G148" si="9">+C85-(C$7+F85*C$8)</f>
        <v>-6.9549999971059151E-3</v>
      </c>
      <c r="I85" s="32">
        <f t="shared" si="6"/>
        <v>-6.9549999971059151E-3</v>
      </c>
      <c r="O85" s="32">
        <f t="shared" ref="O85:O148" ca="1" si="10">+C$11+C$12*F85</f>
        <v>-5.3191419469074797E-2</v>
      </c>
      <c r="Q85" s="33">
        <f t="shared" ref="Q85:Q148" si="11">+C85-15018.5</f>
        <v>21290.025000000001</v>
      </c>
    </row>
    <row r="86" spans="1:17" s="32" customFormat="1" ht="12.75" customHeight="1" x14ac:dyDescent="0.2">
      <c r="A86" s="93" t="s">
        <v>2463</v>
      </c>
      <c r="B86" s="59" t="s">
        <v>2210</v>
      </c>
      <c r="C86" s="55">
        <v>36308.527000000002</v>
      </c>
      <c r="D86" s="55" t="s">
        <v>2275</v>
      </c>
      <c r="E86" s="32">
        <f t="shared" si="7"/>
        <v>-5825.0041332496276</v>
      </c>
      <c r="F86" s="32">
        <f t="shared" si="8"/>
        <v>-5825</v>
      </c>
      <c r="G86" s="32">
        <f t="shared" si="9"/>
        <v>-4.9549999966984615E-3</v>
      </c>
      <c r="I86" s="32">
        <f t="shared" si="6"/>
        <v>-4.9549999966984615E-3</v>
      </c>
      <c r="O86" s="32">
        <f t="shared" ca="1" si="10"/>
        <v>-5.3191419469074797E-2</v>
      </c>
      <c r="Q86" s="33">
        <f t="shared" si="11"/>
        <v>21290.027000000002</v>
      </c>
    </row>
    <row r="87" spans="1:17" s="32" customFormat="1" ht="12.75" customHeight="1" x14ac:dyDescent="0.2">
      <c r="A87" s="93" t="s">
        <v>2431</v>
      </c>
      <c r="B87" s="59" t="s">
        <v>2210</v>
      </c>
      <c r="C87" s="55">
        <v>36398.4424</v>
      </c>
      <c r="D87" s="55" t="s">
        <v>2275</v>
      </c>
      <c r="E87" s="32">
        <f t="shared" si="7"/>
        <v>-5750.0005422022732</v>
      </c>
      <c r="F87" s="32">
        <f t="shared" si="8"/>
        <v>-5750</v>
      </c>
      <c r="G87" s="32">
        <f t="shared" si="9"/>
        <v>-6.5000000176951289E-4</v>
      </c>
      <c r="I87" s="32">
        <f>G87</f>
        <v>-6.5000000176951289E-4</v>
      </c>
      <c r="O87" s="32">
        <f t="shared" ca="1" si="10"/>
        <v>-5.2821180160910024E-2</v>
      </c>
      <c r="Q87" s="33">
        <f t="shared" si="11"/>
        <v>21379.9424</v>
      </c>
    </row>
    <row r="88" spans="1:17" s="32" customFormat="1" ht="12.75" customHeight="1" x14ac:dyDescent="0.2">
      <c r="A88" s="93" t="s">
        <v>2486</v>
      </c>
      <c r="B88" s="59" t="s">
        <v>2210</v>
      </c>
      <c r="C88" s="55">
        <v>36404.436999999998</v>
      </c>
      <c r="D88" s="55" t="s">
        <v>2282</v>
      </c>
      <c r="E88" s="32">
        <f t="shared" si="7"/>
        <v>-5745.0001026013551</v>
      </c>
      <c r="F88" s="32">
        <f t="shared" si="8"/>
        <v>-5745</v>
      </c>
      <c r="G88" s="32">
        <f t="shared" si="9"/>
        <v>-1.230000052601099E-4</v>
      </c>
      <c r="J88" s="32">
        <f>G88</f>
        <v>-1.230000052601099E-4</v>
      </c>
      <c r="O88" s="32">
        <f t="shared" ca="1" si="10"/>
        <v>-5.2796497540365708E-2</v>
      </c>
      <c r="Q88" s="33">
        <f t="shared" si="11"/>
        <v>21385.936999999998</v>
      </c>
    </row>
    <row r="89" spans="1:17" s="32" customFormat="1" ht="12.75" customHeight="1" x14ac:dyDescent="0.2">
      <c r="A89" s="93" t="s">
        <v>2463</v>
      </c>
      <c r="B89" s="59" t="s">
        <v>2210</v>
      </c>
      <c r="C89" s="55">
        <v>36452.357000000004</v>
      </c>
      <c r="D89" s="55" t="s">
        <v>2275</v>
      </c>
      <c r="E89" s="32">
        <f t="shared" si="7"/>
        <v>-5705.0272827841745</v>
      </c>
      <c r="F89" s="32">
        <f t="shared" si="8"/>
        <v>-5705</v>
      </c>
      <c r="G89" s="32">
        <f t="shared" si="9"/>
        <v>-3.2706999998481479E-2</v>
      </c>
      <c r="I89" s="32">
        <f t="shared" ref="I88:I108" si="12">G89</f>
        <v>-3.2706999998481479E-2</v>
      </c>
      <c r="O89" s="32">
        <f t="shared" ca="1" si="10"/>
        <v>-5.2599036576011157E-2</v>
      </c>
      <c r="Q89" s="33">
        <f t="shared" si="11"/>
        <v>21433.857000000004</v>
      </c>
    </row>
    <row r="90" spans="1:17" s="32" customFormat="1" ht="12.75" customHeight="1" x14ac:dyDescent="0.2">
      <c r="A90" s="93" t="s">
        <v>2463</v>
      </c>
      <c r="B90" s="59" t="s">
        <v>2210</v>
      </c>
      <c r="C90" s="55">
        <v>36470.366000000002</v>
      </c>
      <c r="D90" s="55" t="s">
        <v>2275</v>
      </c>
      <c r="E90" s="32">
        <f t="shared" si="7"/>
        <v>-5690.004943216406</v>
      </c>
      <c r="F90" s="32">
        <f t="shared" si="8"/>
        <v>-5690</v>
      </c>
      <c r="G90" s="32">
        <f t="shared" si="9"/>
        <v>-5.9259999979985878E-3</v>
      </c>
      <c r="I90" s="32">
        <f t="shared" si="12"/>
        <v>-5.9259999979985878E-3</v>
      </c>
      <c r="O90" s="32">
        <f t="shared" ca="1" si="10"/>
        <v>-5.2524988714378204E-2</v>
      </c>
      <c r="Q90" s="33">
        <f t="shared" si="11"/>
        <v>21451.866000000002</v>
      </c>
    </row>
    <row r="91" spans="1:17" s="32" customFormat="1" ht="12.75" customHeight="1" x14ac:dyDescent="0.2">
      <c r="A91" s="93" t="s">
        <v>2463</v>
      </c>
      <c r="B91" s="59" t="s">
        <v>2210</v>
      </c>
      <c r="C91" s="55">
        <v>36476.35</v>
      </c>
      <c r="D91" s="55" t="s">
        <v>2275</v>
      </c>
      <c r="E91" s="32">
        <f t="shared" si="7"/>
        <v>-5685.0133456833128</v>
      </c>
      <c r="F91" s="32">
        <f t="shared" si="8"/>
        <v>-5685</v>
      </c>
      <c r="G91" s="32">
        <f t="shared" si="9"/>
        <v>-1.5999000002921093E-2</v>
      </c>
      <c r="I91" s="32">
        <f t="shared" si="12"/>
        <v>-1.5999000002921093E-2</v>
      </c>
      <c r="O91" s="32">
        <f t="shared" ca="1" si="10"/>
        <v>-5.2500306093833882E-2</v>
      </c>
      <c r="Q91" s="33">
        <f t="shared" si="11"/>
        <v>21457.85</v>
      </c>
    </row>
    <row r="92" spans="1:17" s="32" customFormat="1" ht="12.75" customHeight="1" x14ac:dyDescent="0.2">
      <c r="A92" s="93" t="s">
        <v>2463</v>
      </c>
      <c r="B92" s="59" t="s">
        <v>2210</v>
      </c>
      <c r="C92" s="55">
        <v>36476.36</v>
      </c>
      <c r="D92" s="55" t="s">
        <v>2275</v>
      </c>
      <c r="E92" s="32">
        <f t="shared" si="7"/>
        <v>-5685.005004109893</v>
      </c>
      <c r="F92" s="32">
        <f t="shared" si="8"/>
        <v>-5685</v>
      </c>
      <c r="G92" s="32">
        <f t="shared" si="9"/>
        <v>-5.9990000008838251E-3</v>
      </c>
      <c r="I92" s="32">
        <f t="shared" si="12"/>
        <v>-5.9990000008838251E-3</v>
      </c>
      <c r="O92" s="32">
        <f t="shared" ca="1" si="10"/>
        <v>-5.2500306093833882E-2</v>
      </c>
      <c r="Q92" s="33">
        <f t="shared" si="11"/>
        <v>21457.86</v>
      </c>
    </row>
    <row r="93" spans="1:17" s="32" customFormat="1" ht="12.75" customHeight="1" x14ac:dyDescent="0.2">
      <c r="A93" s="93" t="s">
        <v>2463</v>
      </c>
      <c r="B93" s="59" t="s">
        <v>2210</v>
      </c>
      <c r="C93" s="55">
        <v>36476.366999999998</v>
      </c>
      <c r="D93" s="55" t="s">
        <v>2275</v>
      </c>
      <c r="E93" s="32">
        <f t="shared" si="7"/>
        <v>-5684.999165008503</v>
      </c>
      <c r="F93" s="32">
        <f t="shared" si="8"/>
        <v>-5685</v>
      </c>
      <c r="G93" s="32">
        <f t="shared" si="9"/>
        <v>1.0009999969042838E-3</v>
      </c>
      <c r="I93" s="32">
        <f t="shared" si="12"/>
        <v>1.0009999969042838E-3</v>
      </c>
      <c r="O93" s="32">
        <f t="shared" ca="1" si="10"/>
        <v>-5.2500306093833882E-2</v>
      </c>
      <c r="Q93" s="33">
        <f t="shared" si="11"/>
        <v>21457.866999999998</v>
      </c>
    </row>
    <row r="94" spans="1:17" s="32" customFormat="1" ht="12.75" customHeight="1" x14ac:dyDescent="0.2">
      <c r="A94" s="93" t="s">
        <v>2463</v>
      </c>
      <c r="B94" s="59" t="s">
        <v>2210</v>
      </c>
      <c r="C94" s="55">
        <v>36482.355000000003</v>
      </c>
      <c r="D94" s="55" t="s">
        <v>2275</v>
      </c>
      <c r="E94" s="32">
        <f t="shared" si="7"/>
        <v>-5680.0042308460352</v>
      </c>
      <c r="F94" s="32">
        <f t="shared" si="8"/>
        <v>-5680</v>
      </c>
      <c r="G94" s="32">
        <f t="shared" si="9"/>
        <v>-5.0719999999273568E-3</v>
      </c>
      <c r="I94" s="32">
        <f t="shared" si="12"/>
        <v>-5.0719999999273568E-3</v>
      </c>
      <c r="O94" s="32">
        <f t="shared" ca="1" si="10"/>
        <v>-5.2475623473289566E-2</v>
      </c>
      <c r="Q94" s="33">
        <f t="shared" si="11"/>
        <v>21463.855000000003</v>
      </c>
    </row>
    <row r="95" spans="1:17" s="32" customFormat="1" ht="12.75" customHeight="1" x14ac:dyDescent="0.2">
      <c r="A95" s="93" t="s">
        <v>2463</v>
      </c>
      <c r="B95" s="59" t="s">
        <v>2210</v>
      </c>
      <c r="C95" s="55">
        <v>36628.61</v>
      </c>
      <c r="D95" s="55" t="s">
        <v>2275</v>
      </c>
      <c r="E95" s="32">
        <f t="shared" si="7"/>
        <v>-5558.0045488268161</v>
      </c>
      <c r="F95" s="32">
        <f t="shared" si="8"/>
        <v>-5558</v>
      </c>
      <c r="G95" s="32">
        <f t="shared" si="9"/>
        <v>-5.4531999994651414E-3</v>
      </c>
      <c r="I95" s="32">
        <f t="shared" si="12"/>
        <v>-5.4531999994651414E-3</v>
      </c>
      <c r="O95" s="32">
        <f t="shared" ca="1" si="10"/>
        <v>-5.1873367532008198E-2</v>
      </c>
      <c r="Q95" s="33">
        <f t="shared" si="11"/>
        <v>21610.11</v>
      </c>
    </row>
    <row r="96" spans="1:17" s="32" customFormat="1" ht="12.75" customHeight="1" x14ac:dyDescent="0.2">
      <c r="A96" s="93" t="s">
        <v>2463</v>
      </c>
      <c r="B96" s="59" t="s">
        <v>2210</v>
      </c>
      <c r="C96" s="55">
        <v>36628.612999999998</v>
      </c>
      <c r="D96" s="55" t="s">
        <v>2275</v>
      </c>
      <c r="E96" s="32">
        <f t="shared" si="7"/>
        <v>-5558.0020463547935</v>
      </c>
      <c r="F96" s="32">
        <f t="shared" si="8"/>
        <v>-5558</v>
      </c>
      <c r="G96" s="32">
        <f t="shared" si="9"/>
        <v>-2.4532000024919398E-3</v>
      </c>
      <c r="I96" s="32">
        <f t="shared" si="12"/>
        <v>-2.4532000024919398E-3</v>
      </c>
      <c r="O96" s="32">
        <f t="shared" ca="1" si="10"/>
        <v>-5.1873367532008198E-2</v>
      </c>
      <c r="Q96" s="33">
        <f t="shared" si="11"/>
        <v>21610.112999999998</v>
      </c>
    </row>
    <row r="97" spans="1:17" s="32" customFormat="1" ht="12.75" customHeight="1" x14ac:dyDescent="0.2">
      <c r="A97" s="93" t="s">
        <v>2463</v>
      </c>
      <c r="B97" s="59" t="s">
        <v>2210</v>
      </c>
      <c r="C97" s="55">
        <v>36628.614000000001</v>
      </c>
      <c r="D97" s="55" t="s">
        <v>2275</v>
      </c>
      <c r="E97" s="32">
        <f t="shared" si="7"/>
        <v>-5558.0012121974487</v>
      </c>
      <c r="F97" s="32">
        <f t="shared" si="8"/>
        <v>-5558</v>
      </c>
      <c r="G97" s="32">
        <f t="shared" si="9"/>
        <v>-1.4531999986502342E-3</v>
      </c>
      <c r="I97" s="32">
        <f t="shared" si="12"/>
        <v>-1.4531999986502342E-3</v>
      </c>
      <c r="O97" s="32">
        <f t="shared" ca="1" si="10"/>
        <v>-5.1873367532008198E-2</v>
      </c>
      <c r="Q97" s="33">
        <f t="shared" si="11"/>
        <v>21610.114000000001</v>
      </c>
    </row>
    <row r="98" spans="1:17" s="32" customFormat="1" ht="12.75" customHeight="1" x14ac:dyDescent="0.2">
      <c r="A98" s="93" t="s">
        <v>2486</v>
      </c>
      <c r="B98" s="59" t="s">
        <v>2210</v>
      </c>
      <c r="C98" s="55">
        <v>36814.430999999997</v>
      </c>
      <c r="D98" s="55" t="s">
        <v>2275</v>
      </c>
      <c r="E98" s="32">
        <f t="shared" si="7"/>
        <v>-5403.0005974234909</v>
      </c>
      <c r="F98" s="32">
        <f t="shared" si="8"/>
        <v>-5403</v>
      </c>
      <c r="G98" s="32">
        <f t="shared" si="9"/>
        <v>-7.1620000380789861E-4</v>
      </c>
      <c r="I98" s="32">
        <f t="shared" si="12"/>
        <v>-7.1620000380789861E-4</v>
      </c>
      <c r="O98" s="32">
        <f t="shared" ca="1" si="10"/>
        <v>-5.1108206295134323E-2</v>
      </c>
      <c r="Q98" s="33">
        <f t="shared" si="11"/>
        <v>21795.930999999997</v>
      </c>
    </row>
    <row r="99" spans="1:17" s="32" customFormat="1" ht="12.75" customHeight="1" x14ac:dyDescent="0.2">
      <c r="A99" s="93" t="s">
        <v>2486</v>
      </c>
      <c r="B99" s="59" t="s">
        <v>2210</v>
      </c>
      <c r="C99" s="55">
        <v>36820.425000000003</v>
      </c>
      <c r="D99" s="55" t="s">
        <v>2275</v>
      </c>
      <c r="E99" s="32">
        <f t="shared" si="7"/>
        <v>-5398.0006583169725</v>
      </c>
      <c r="F99" s="32">
        <f t="shared" si="8"/>
        <v>-5398</v>
      </c>
      <c r="G99" s="32">
        <f t="shared" si="9"/>
        <v>-7.8919999941717833E-4</v>
      </c>
      <c r="I99" s="32">
        <f t="shared" si="12"/>
        <v>-7.8919999941717833E-4</v>
      </c>
      <c r="O99" s="32">
        <f t="shared" ca="1" si="10"/>
        <v>-5.1083523674590008E-2</v>
      </c>
      <c r="Q99" s="33">
        <f t="shared" si="11"/>
        <v>21801.925000000003</v>
      </c>
    </row>
    <row r="100" spans="1:17" s="32" customFormat="1" ht="12.75" customHeight="1" x14ac:dyDescent="0.2">
      <c r="A100" s="93" t="s">
        <v>2517</v>
      </c>
      <c r="B100" s="59" t="s">
        <v>2210</v>
      </c>
      <c r="C100" s="55">
        <v>37025.419000000002</v>
      </c>
      <c r="D100" s="55" t="s">
        <v>2275</v>
      </c>
      <c r="E100" s="32">
        <f t="shared" si="7"/>
        <v>-5227.0034082000657</v>
      </c>
      <c r="F100" s="32">
        <f t="shared" si="8"/>
        <v>-5227</v>
      </c>
      <c r="G100" s="32">
        <f t="shared" si="9"/>
        <v>-4.0857999993022531E-3</v>
      </c>
      <c r="I100" s="32">
        <f t="shared" si="12"/>
        <v>-4.0857999993022531E-3</v>
      </c>
      <c r="O100" s="32">
        <f t="shared" ca="1" si="10"/>
        <v>-5.0239378051974315E-2</v>
      </c>
      <c r="Q100" s="33">
        <f t="shared" si="11"/>
        <v>22006.919000000002</v>
      </c>
    </row>
    <row r="101" spans="1:17" s="32" customFormat="1" ht="12.75" customHeight="1" x14ac:dyDescent="0.2">
      <c r="A101" s="93" t="s">
        <v>2517</v>
      </c>
      <c r="B101" s="59" t="s">
        <v>2210</v>
      </c>
      <c r="C101" s="55">
        <v>37031.410000000003</v>
      </c>
      <c r="D101" s="55" t="s">
        <v>2275</v>
      </c>
      <c r="E101" s="32">
        <f t="shared" si="7"/>
        <v>-5222.0059715655761</v>
      </c>
      <c r="F101" s="32">
        <f t="shared" si="8"/>
        <v>-5222</v>
      </c>
      <c r="G101" s="32">
        <f t="shared" si="9"/>
        <v>-7.1587999991606921E-3</v>
      </c>
      <c r="I101" s="32">
        <f t="shared" si="12"/>
        <v>-7.1587999991606921E-3</v>
      </c>
      <c r="O101" s="32">
        <f t="shared" ca="1" si="10"/>
        <v>-5.0214695431429993E-2</v>
      </c>
      <c r="Q101" s="33">
        <f t="shared" si="11"/>
        <v>22012.910000000003</v>
      </c>
    </row>
    <row r="102" spans="1:17" s="32" customFormat="1" ht="12.75" customHeight="1" x14ac:dyDescent="0.2">
      <c r="A102" s="93" t="s">
        <v>2517</v>
      </c>
      <c r="B102" s="59" t="s">
        <v>2210</v>
      </c>
      <c r="C102" s="55">
        <v>37375.463000000003</v>
      </c>
      <c r="D102" s="55" t="s">
        <v>2275</v>
      </c>
      <c r="E102" s="32">
        <f t="shared" si="7"/>
        <v>-4935.0116356607577</v>
      </c>
      <c r="F102" s="32">
        <f t="shared" si="8"/>
        <v>-4935</v>
      </c>
      <c r="G102" s="32">
        <f t="shared" si="9"/>
        <v>-1.3949000000138767E-2</v>
      </c>
      <c r="I102" s="32">
        <f t="shared" si="12"/>
        <v>-1.3949000000138767E-2</v>
      </c>
      <c r="O102" s="32">
        <f t="shared" ca="1" si="10"/>
        <v>-4.8797913012186118E-2</v>
      </c>
      <c r="Q102" s="33">
        <f t="shared" si="11"/>
        <v>22356.963000000003</v>
      </c>
    </row>
    <row r="103" spans="1:17" s="32" customFormat="1" ht="12.75" customHeight="1" x14ac:dyDescent="0.2">
      <c r="A103" s="93" t="s">
        <v>2517</v>
      </c>
      <c r="B103" s="59" t="s">
        <v>2210</v>
      </c>
      <c r="C103" s="55">
        <v>37375.464999999997</v>
      </c>
      <c r="D103" s="55" t="s">
        <v>2275</v>
      </c>
      <c r="E103" s="32">
        <f t="shared" si="7"/>
        <v>-4935.00996734608</v>
      </c>
      <c r="F103" s="32">
        <f t="shared" si="8"/>
        <v>-4935</v>
      </c>
      <c r="G103" s="32">
        <f t="shared" si="9"/>
        <v>-1.1949000007007271E-2</v>
      </c>
      <c r="I103" s="32">
        <f t="shared" si="12"/>
        <v>-1.1949000007007271E-2</v>
      </c>
      <c r="O103" s="32">
        <f t="shared" ca="1" si="10"/>
        <v>-4.8797913012186118E-2</v>
      </c>
      <c r="Q103" s="33">
        <f t="shared" si="11"/>
        <v>22356.964999999997</v>
      </c>
    </row>
    <row r="104" spans="1:17" s="32" customFormat="1" ht="12.75" customHeight="1" x14ac:dyDescent="0.2">
      <c r="A104" s="93" t="s">
        <v>2517</v>
      </c>
      <c r="B104" s="59" t="s">
        <v>2210</v>
      </c>
      <c r="C104" s="55">
        <v>37375.466999999997</v>
      </c>
      <c r="D104" s="55" t="s">
        <v>2275</v>
      </c>
      <c r="E104" s="32">
        <f t="shared" si="7"/>
        <v>-4935.0082990313958</v>
      </c>
      <c r="F104" s="32">
        <f t="shared" si="8"/>
        <v>-4935</v>
      </c>
      <c r="G104" s="32">
        <f t="shared" si="9"/>
        <v>-9.9490000065998174E-3</v>
      </c>
      <c r="I104" s="32">
        <f t="shared" si="12"/>
        <v>-9.9490000065998174E-3</v>
      </c>
      <c r="O104" s="32">
        <f t="shared" ca="1" si="10"/>
        <v>-4.8797913012186118E-2</v>
      </c>
      <c r="Q104" s="33">
        <f t="shared" si="11"/>
        <v>22356.966999999997</v>
      </c>
    </row>
    <row r="105" spans="1:17" s="32" customFormat="1" ht="12.75" customHeight="1" x14ac:dyDescent="0.2">
      <c r="A105" s="93" t="s">
        <v>2517</v>
      </c>
      <c r="B105" s="59" t="s">
        <v>2210</v>
      </c>
      <c r="C105" s="55">
        <v>37399.446000000004</v>
      </c>
      <c r="D105" s="55" t="s">
        <v>2275</v>
      </c>
      <c r="E105" s="32">
        <f t="shared" si="7"/>
        <v>-4915.0060401333094</v>
      </c>
      <c r="F105" s="32">
        <f t="shared" si="8"/>
        <v>-4915</v>
      </c>
      <c r="G105" s="32">
        <f t="shared" si="9"/>
        <v>-7.2409999993396923E-3</v>
      </c>
      <c r="I105" s="32">
        <f t="shared" si="12"/>
        <v>-7.2409999993396923E-3</v>
      </c>
      <c r="O105" s="32">
        <f t="shared" ca="1" si="10"/>
        <v>-4.8699182530008843E-2</v>
      </c>
      <c r="Q105" s="33">
        <f t="shared" si="11"/>
        <v>22380.946000000004</v>
      </c>
    </row>
    <row r="106" spans="1:17" s="32" customFormat="1" ht="12.75" customHeight="1" x14ac:dyDescent="0.2">
      <c r="A106" s="93" t="s">
        <v>2535</v>
      </c>
      <c r="B106" s="59" t="s">
        <v>2210</v>
      </c>
      <c r="C106" s="55">
        <v>37489.358</v>
      </c>
      <c r="D106" s="55" t="s">
        <v>2275</v>
      </c>
      <c r="E106" s="32">
        <f t="shared" si="7"/>
        <v>-4840.0052852209174</v>
      </c>
      <c r="F106" s="32">
        <f t="shared" si="8"/>
        <v>-4840</v>
      </c>
      <c r="G106" s="32">
        <f t="shared" si="9"/>
        <v>-6.335999998555053E-3</v>
      </c>
      <c r="I106" s="32">
        <f t="shared" si="12"/>
        <v>-6.335999998555053E-3</v>
      </c>
      <c r="O106" s="32">
        <f t="shared" ca="1" si="10"/>
        <v>-4.832894322184407E-2</v>
      </c>
      <c r="Q106" s="33">
        <f t="shared" si="11"/>
        <v>22470.858</v>
      </c>
    </row>
    <row r="107" spans="1:17" s="32" customFormat="1" ht="12.75" customHeight="1" x14ac:dyDescent="0.2">
      <c r="A107" s="93" t="s">
        <v>2535</v>
      </c>
      <c r="B107" s="59" t="s">
        <v>2210</v>
      </c>
      <c r="C107" s="55">
        <v>37501.351999999999</v>
      </c>
      <c r="D107" s="55" t="s">
        <v>2275</v>
      </c>
      <c r="E107" s="32">
        <f t="shared" si="7"/>
        <v>-4830.0004020638398</v>
      </c>
      <c r="F107" s="32">
        <f t="shared" si="8"/>
        <v>-4830</v>
      </c>
      <c r="G107" s="32">
        <f t="shared" si="9"/>
        <v>-4.8200000310316682E-4</v>
      </c>
      <c r="I107" s="32">
        <f t="shared" si="12"/>
        <v>-4.8200000310316682E-4</v>
      </c>
      <c r="O107" s="32">
        <f t="shared" ca="1" si="10"/>
        <v>-4.8279577980755432E-2</v>
      </c>
      <c r="Q107" s="33">
        <f t="shared" si="11"/>
        <v>22482.851999999999</v>
      </c>
    </row>
    <row r="108" spans="1:17" s="32" customFormat="1" ht="12.75" customHeight="1" x14ac:dyDescent="0.2">
      <c r="A108" s="93" t="s">
        <v>2535</v>
      </c>
      <c r="B108" s="59" t="s">
        <v>2210</v>
      </c>
      <c r="C108" s="55">
        <v>37507.345999999998</v>
      </c>
      <c r="D108" s="55" t="s">
        <v>2275</v>
      </c>
      <c r="E108" s="32">
        <f t="shared" si="7"/>
        <v>-4825.0004629573268</v>
      </c>
      <c r="F108" s="32">
        <f t="shared" si="8"/>
        <v>-4825</v>
      </c>
      <c r="G108" s="32">
        <f t="shared" si="9"/>
        <v>-5.5500000598840415E-4</v>
      </c>
      <c r="I108" s="32">
        <f t="shared" si="12"/>
        <v>-5.5500000598840415E-4</v>
      </c>
      <c r="O108" s="32">
        <f t="shared" ca="1" si="10"/>
        <v>-4.8254895360211117E-2</v>
      </c>
      <c r="Q108" s="33">
        <f t="shared" si="11"/>
        <v>22488.845999999998</v>
      </c>
    </row>
    <row r="109" spans="1:17" s="32" customFormat="1" ht="12.75" customHeight="1" x14ac:dyDescent="0.2">
      <c r="A109" s="93" t="s">
        <v>2486</v>
      </c>
      <c r="B109" s="59" t="s">
        <v>2210</v>
      </c>
      <c r="C109" s="55">
        <v>37544.508500000004</v>
      </c>
      <c r="D109" s="55" t="s">
        <v>2275</v>
      </c>
      <c r="E109" s="32">
        <f t="shared" si="7"/>
        <v>-4794.0010907441374</v>
      </c>
      <c r="F109" s="32">
        <f t="shared" si="8"/>
        <v>-4794</v>
      </c>
      <c r="G109" s="32">
        <f t="shared" si="9"/>
        <v>-1.3075999959255569E-3</v>
      </c>
      <c r="J109" s="32">
        <f>G109</f>
        <v>-1.3075999959255569E-3</v>
      </c>
      <c r="O109" s="32">
        <f t="shared" ca="1" si="10"/>
        <v>-4.8101863112836339E-2</v>
      </c>
      <c r="Q109" s="33">
        <f t="shared" si="11"/>
        <v>22526.008500000004</v>
      </c>
    </row>
    <row r="110" spans="1:17" s="32" customFormat="1" ht="12.75" customHeight="1" x14ac:dyDescent="0.2">
      <c r="A110" s="93" t="s">
        <v>2535</v>
      </c>
      <c r="B110" s="59" t="s">
        <v>2210</v>
      </c>
      <c r="C110" s="55">
        <v>37549.305</v>
      </c>
      <c r="D110" s="55" t="s">
        <v>2275</v>
      </c>
      <c r="E110" s="32">
        <f t="shared" si="7"/>
        <v>-4790.0000550543846</v>
      </c>
      <c r="F110" s="32">
        <f t="shared" si="8"/>
        <v>-4790</v>
      </c>
      <c r="G110" s="32">
        <f t="shared" si="9"/>
        <v>-6.6000000515487045E-5</v>
      </c>
      <c r="I110" s="32">
        <f t="shared" ref="I110:I141" si="13">G110</f>
        <v>-6.6000000515487045E-5</v>
      </c>
      <c r="O110" s="32">
        <f t="shared" ca="1" si="10"/>
        <v>-4.8082117016400888E-2</v>
      </c>
      <c r="Q110" s="33">
        <f t="shared" si="11"/>
        <v>22530.805</v>
      </c>
    </row>
    <row r="111" spans="1:17" s="32" customFormat="1" ht="12.75" customHeight="1" x14ac:dyDescent="0.2">
      <c r="A111" s="93" t="s">
        <v>2535</v>
      </c>
      <c r="B111" s="59" t="s">
        <v>2210</v>
      </c>
      <c r="C111" s="55">
        <v>37555.298000000003</v>
      </c>
      <c r="D111" s="55" t="s">
        <v>2275</v>
      </c>
      <c r="E111" s="32">
        <f t="shared" si="7"/>
        <v>-4785.0009501052109</v>
      </c>
      <c r="F111" s="32">
        <f t="shared" si="8"/>
        <v>-4785</v>
      </c>
      <c r="G111" s="32">
        <f t="shared" si="9"/>
        <v>-1.1389999999664724E-3</v>
      </c>
      <c r="I111" s="32">
        <f t="shared" si="13"/>
        <v>-1.1389999999664724E-3</v>
      </c>
      <c r="O111" s="32">
        <f t="shared" ca="1" si="10"/>
        <v>-4.8057434395856566E-2</v>
      </c>
      <c r="Q111" s="33">
        <f t="shared" si="11"/>
        <v>22536.798000000003</v>
      </c>
    </row>
    <row r="112" spans="1:17" s="32" customFormat="1" ht="12.75" customHeight="1" x14ac:dyDescent="0.2">
      <c r="A112" s="93" t="s">
        <v>2517</v>
      </c>
      <c r="B112" s="59" t="s">
        <v>2210</v>
      </c>
      <c r="C112" s="55">
        <v>37737.51</v>
      </c>
      <c r="D112" s="55" t="s">
        <v>2275</v>
      </c>
      <c r="E112" s="32">
        <f t="shared" si="7"/>
        <v>-4633.0074725482982</v>
      </c>
      <c r="F112" s="32">
        <f t="shared" si="8"/>
        <v>-4633</v>
      </c>
      <c r="G112" s="32">
        <f t="shared" si="9"/>
        <v>-8.9582000000518747E-3</v>
      </c>
      <c r="I112" s="32">
        <f t="shared" si="13"/>
        <v>-8.9582000000518747E-3</v>
      </c>
      <c r="O112" s="32">
        <f t="shared" ca="1" si="10"/>
        <v>-4.7307082731309284E-2</v>
      </c>
      <c r="Q112" s="33">
        <f t="shared" si="11"/>
        <v>22719.010000000002</v>
      </c>
    </row>
    <row r="113" spans="1:17" s="32" customFormat="1" ht="12.75" customHeight="1" x14ac:dyDescent="0.2">
      <c r="A113" s="93" t="s">
        <v>2517</v>
      </c>
      <c r="B113" s="59" t="s">
        <v>2210</v>
      </c>
      <c r="C113" s="55">
        <v>37737.512999999999</v>
      </c>
      <c r="D113" s="55" t="s">
        <v>2275</v>
      </c>
      <c r="E113" s="32">
        <f t="shared" si="7"/>
        <v>-4633.0049700762747</v>
      </c>
      <c r="F113" s="32">
        <f t="shared" si="8"/>
        <v>-4633</v>
      </c>
      <c r="G113" s="32">
        <f t="shared" si="9"/>
        <v>-5.958200003078673E-3</v>
      </c>
      <c r="I113" s="32">
        <f t="shared" si="13"/>
        <v>-5.958200003078673E-3</v>
      </c>
      <c r="O113" s="32">
        <f t="shared" ca="1" si="10"/>
        <v>-4.7307082731309284E-2</v>
      </c>
      <c r="Q113" s="33">
        <f t="shared" si="11"/>
        <v>22719.012999999999</v>
      </c>
    </row>
    <row r="114" spans="1:17" s="32" customFormat="1" ht="12.75" customHeight="1" x14ac:dyDescent="0.2">
      <c r="A114" s="93" t="s">
        <v>2517</v>
      </c>
      <c r="B114" s="59" t="s">
        <v>2210</v>
      </c>
      <c r="C114" s="55">
        <v>37749.504000000001</v>
      </c>
      <c r="D114" s="55" t="s">
        <v>2275</v>
      </c>
      <c r="E114" s="32">
        <f t="shared" si="7"/>
        <v>-4623.0025893912198</v>
      </c>
      <c r="F114" s="32">
        <f t="shared" si="8"/>
        <v>-4623</v>
      </c>
      <c r="G114" s="32">
        <f t="shared" si="9"/>
        <v>-3.1041999973240308E-3</v>
      </c>
      <c r="I114" s="32">
        <f t="shared" si="13"/>
        <v>-3.1041999973240308E-3</v>
      </c>
      <c r="O114" s="32">
        <f t="shared" ca="1" si="10"/>
        <v>-4.7257717490220646E-2</v>
      </c>
      <c r="Q114" s="33">
        <f t="shared" si="11"/>
        <v>22731.004000000001</v>
      </c>
    </row>
    <row r="115" spans="1:17" s="32" customFormat="1" ht="12.75" customHeight="1" x14ac:dyDescent="0.2">
      <c r="A115" s="93" t="s">
        <v>2517</v>
      </c>
      <c r="B115" s="59" t="s">
        <v>2210</v>
      </c>
      <c r="C115" s="55">
        <v>37749.504000000001</v>
      </c>
      <c r="D115" s="55" t="s">
        <v>2275</v>
      </c>
      <c r="E115" s="32">
        <f t="shared" si="7"/>
        <v>-4623.0025893912198</v>
      </c>
      <c r="F115" s="32">
        <f t="shared" si="8"/>
        <v>-4623</v>
      </c>
      <c r="G115" s="32">
        <f t="shared" si="9"/>
        <v>-3.1041999973240308E-3</v>
      </c>
      <c r="I115" s="32">
        <f t="shared" si="13"/>
        <v>-3.1041999973240308E-3</v>
      </c>
      <c r="O115" s="32">
        <f t="shared" ca="1" si="10"/>
        <v>-4.7257717490220646E-2</v>
      </c>
      <c r="Q115" s="33">
        <f t="shared" si="11"/>
        <v>22731.004000000001</v>
      </c>
    </row>
    <row r="116" spans="1:17" s="32" customFormat="1" ht="12.75" customHeight="1" x14ac:dyDescent="0.2">
      <c r="A116" s="93" t="s">
        <v>2517</v>
      </c>
      <c r="B116" s="59" t="s">
        <v>2210</v>
      </c>
      <c r="C116" s="55">
        <v>37749.506999999998</v>
      </c>
      <c r="D116" s="55" t="s">
        <v>2275</v>
      </c>
      <c r="E116" s="32">
        <f t="shared" si="7"/>
        <v>-4623.0000869191972</v>
      </c>
      <c r="F116" s="32">
        <f t="shared" si="8"/>
        <v>-4623</v>
      </c>
      <c r="G116" s="32">
        <f t="shared" si="9"/>
        <v>-1.0420000035082921E-4</v>
      </c>
      <c r="I116" s="32">
        <f t="shared" si="13"/>
        <v>-1.0420000035082921E-4</v>
      </c>
      <c r="O116" s="32">
        <f t="shared" ca="1" si="10"/>
        <v>-4.7257717490220646E-2</v>
      </c>
      <c r="Q116" s="33">
        <f t="shared" si="11"/>
        <v>22731.006999999998</v>
      </c>
    </row>
    <row r="117" spans="1:17" s="32" customFormat="1" ht="12.75" customHeight="1" x14ac:dyDescent="0.2">
      <c r="A117" s="93" t="s">
        <v>2517</v>
      </c>
      <c r="B117" s="59" t="s">
        <v>2210</v>
      </c>
      <c r="C117" s="55">
        <v>37749.514000000003</v>
      </c>
      <c r="D117" s="55" t="s">
        <v>2275</v>
      </c>
      <c r="E117" s="32">
        <f t="shared" si="7"/>
        <v>-4622.9942478178009</v>
      </c>
      <c r="F117" s="32">
        <f t="shared" si="8"/>
        <v>-4623</v>
      </c>
      <c r="G117" s="32">
        <f t="shared" si="9"/>
        <v>6.8958000047132373E-3</v>
      </c>
      <c r="I117" s="32">
        <f t="shared" si="13"/>
        <v>6.8958000047132373E-3</v>
      </c>
      <c r="O117" s="32">
        <f t="shared" ca="1" si="10"/>
        <v>-4.7257717490220646E-2</v>
      </c>
      <c r="Q117" s="33">
        <f t="shared" si="11"/>
        <v>22731.014000000003</v>
      </c>
    </row>
    <row r="118" spans="1:17" s="32" customFormat="1" ht="12.75" customHeight="1" x14ac:dyDescent="0.2">
      <c r="A118" s="93" t="s">
        <v>2517</v>
      </c>
      <c r="B118" s="59" t="s">
        <v>2210</v>
      </c>
      <c r="C118" s="55">
        <v>37779.472000000002</v>
      </c>
      <c r="D118" s="55" t="s">
        <v>2275</v>
      </c>
      <c r="E118" s="32">
        <f t="shared" si="7"/>
        <v>-4598.0045621733325</v>
      </c>
      <c r="F118" s="32">
        <f t="shared" si="8"/>
        <v>-4598</v>
      </c>
      <c r="G118" s="32">
        <f t="shared" si="9"/>
        <v>-5.4691999976057559E-3</v>
      </c>
      <c r="I118" s="32">
        <f t="shared" si="13"/>
        <v>-5.4691999976057559E-3</v>
      </c>
      <c r="O118" s="32">
        <f t="shared" ca="1" si="10"/>
        <v>-4.7134304387499056E-2</v>
      </c>
      <c r="Q118" s="33">
        <f t="shared" si="11"/>
        <v>22760.972000000002</v>
      </c>
    </row>
    <row r="119" spans="1:17" s="32" customFormat="1" ht="12.75" customHeight="1" x14ac:dyDescent="0.2">
      <c r="A119" s="93" t="s">
        <v>2517</v>
      </c>
      <c r="B119" s="59" t="s">
        <v>2210</v>
      </c>
      <c r="C119" s="55">
        <v>37779.472000000002</v>
      </c>
      <c r="D119" s="55" t="s">
        <v>2275</v>
      </c>
      <c r="E119" s="32">
        <f t="shared" si="7"/>
        <v>-4598.0045621733325</v>
      </c>
      <c r="F119" s="32">
        <f t="shared" si="8"/>
        <v>-4598</v>
      </c>
      <c r="G119" s="32">
        <f t="shared" si="9"/>
        <v>-5.4691999976057559E-3</v>
      </c>
      <c r="I119" s="32">
        <f t="shared" si="13"/>
        <v>-5.4691999976057559E-3</v>
      </c>
      <c r="O119" s="32">
        <f t="shared" ca="1" si="10"/>
        <v>-4.7134304387499056E-2</v>
      </c>
      <c r="Q119" s="33">
        <f t="shared" si="11"/>
        <v>22760.972000000002</v>
      </c>
    </row>
    <row r="120" spans="1:17" s="32" customFormat="1" ht="12.75" customHeight="1" x14ac:dyDescent="0.2">
      <c r="A120" s="93" t="s">
        <v>2517</v>
      </c>
      <c r="B120" s="59" t="s">
        <v>2210</v>
      </c>
      <c r="C120" s="55">
        <v>37803.438999999998</v>
      </c>
      <c r="D120" s="55" t="s">
        <v>2275</v>
      </c>
      <c r="E120" s="32">
        <f t="shared" si="7"/>
        <v>-4578.0123131633554</v>
      </c>
      <c r="F120" s="32">
        <f t="shared" si="8"/>
        <v>-4578</v>
      </c>
      <c r="G120" s="32">
        <f t="shared" si="9"/>
        <v>-1.476120000006631E-2</v>
      </c>
      <c r="I120" s="32">
        <f t="shared" si="13"/>
        <v>-1.476120000006631E-2</v>
      </c>
      <c r="O120" s="32">
        <f t="shared" ca="1" si="10"/>
        <v>-4.703557390532178E-2</v>
      </c>
      <c r="Q120" s="33">
        <f t="shared" si="11"/>
        <v>22784.938999999998</v>
      </c>
    </row>
    <row r="121" spans="1:17" s="32" customFormat="1" ht="12.75" customHeight="1" x14ac:dyDescent="0.2">
      <c r="A121" s="93" t="s">
        <v>2517</v>
      </c>
      <c r="B121" s="59" t="s">
        <v>2210</v>
      </c>
      <c r="C121" s="55">
        <v>37815.438999999998</v>
      </c>
      <c r="D121" s="55" t="s">
        <v>2275</v>
      </c>
      <c r="E121" s="32">
        <f t="shared" si="7"/>
        <v>-4568.0024250622255</v>
      </c>
      <c r="F121" s="32">
        <f t="shared" si="8"/>
        <v>-4568</v>
      </c>
      <c r="G121" s="32">
        <f t="shared" si="9"/>
        <v>-2.9072000033920631E-3</v>
      </c>
      <c r="I121" s="32">
        <f t="shared" si="13"/>
        <v>-2.9072000033920631E-3</v>
      </c>
      <c r="O121" s="32">
        <f t="shared" ca="1" si="10"/>
        <v>-4.6986208664233142E-2</v>
      </c>
      <c r="Q121" s="33">
        <f t="shared" si="11"/>
        <v>22796.938999999998</v>
      </c>
    </row>
    <row r="122" spans="1:17" s="32" customFormat="1" ht="12.75" customHeight="1" x14ac:dyDescent="0.2">
      <c r="A122" s="93" t="s">
        <v>2517</v>
      </c>
      <c r="B122" s="59" t="s">
        <v>2210</v>
      </c>
      <c r="C122" s="55">
        <v>37815.442999999999</v>
      </c>
      <c r="D122" s="55" t="s">
        <v>2275</v>
      </c>
      <c r="E122" s="32">
        <f t="shared" si="7"/>
        <v>-4567.9990884328581</v>
      </c>
      <c r="F122" s="32">
        <f t="shared" si="8"/>
        <v>-4568</v>
      </c>
      <c r="G122" s="32">
        <f t="shared" si="9"/>
        <v>1.0927999974228442E-3</v>
      </c>
      <c r="I122" s="32">
        <f t="shared" si="13"/>
        <v>1.0927999974228442E-3</v>
      </c>
      <c r="O122" s="32">
        <f t="shared" ca="1" si="10"/>
        <v>-4.6986208664233142E-2</v>
      </c>
      <c r="Q122" s="33">
        <f t="shared" si="11"/>
        <v>22796.942999999999</v>
      </c>
    </row>
    <row r="123" spans="1:17" s="32" customFormat="1" ht="12.75" customHeight="1" x14ac:dyDescent="0.2">
      <c r="A123" s="93" t="s">
        <v>2517</v>
      </c>
      <c r="B123" s="59" t="s">
        <v>2210</v>
      </c>
      <c r="C123" s="55">
        <v>37821.445</v>
      </c>
      <c r="D123" s="55" t="s">
        <v>2275</v>
      </c>
      <c r="E123" s="32">
        <f t="shared" si="7"/>
        <v>-4562.9924760676095</v>
      </c>
      <c r="F123" s="32">
        <f t="shared" si="8"/>
        <v>-4563</v>
      </c>
      <c r="G123" s="32">
        <f t="shared" si="9"/>
        <v>9.0197999961674213E-3</v>
      </c>
      <c r="I123" s="32">
        <f t="shared" si="13"/>
        <v>9.0197999961674213E-3</v>
      </c>
      <c r="O123" s="32">
        <f t="shared" ca="1" si="10"/>
        <v>-4.6961526043688827E-2</v>
      </c>
      <c r="Q123" s="33">
        <f t="shared" si="11"/>
        <v>22802.945</v>
      </c>
    </row>
    <row r="124" spans="1:17" s="32" customFormat="1" ht="12.75" customHeight="1" x14ac:dyDescent="0.2">
      <c r="A124" s="93" t="s">
        <v>2579</v>
      </c>
      <c r="B124" s="59" t="s">
        <v>2210</v>
      </c>
      <c r="C124" s="55">
        <v>37905.353000000003</v>
      </c>
      <c r="D124" s="55" t="s">
        <v>2275</v>
      </c>
      <c r="E124" s="32">
        <f t="shared" si="7"/>
        <v>-4493.0000018351448</v>
      </c>
      <c r="F124" s="32">
        <f t="shared" si="8"/>
        <v>-4493</v>
      </c>
      <c r="G124" s="32">
        <f t="shared" si="9"/>
        <v>-2.1999949240125716E-6</v>
      </c>
      <c r="I124" s="32">
        <f t="shared" si="13"/>
        <v>-2.1999949240125716E-6</v>
      </c>
      <c r="O124" s="32">
        <f t="shared" ca="1" si="10"/>
        <v>-4.6615969356068369E-2</v>
      </c>
      <c r="Q124" s="33">
        <f t="shared" si="11"/>
        <v>22886.853000000003</v>
      </c>
    </row>
    <row r="125" spans="1:17" s="32" customFormat="1" ht="12.75" customHeight="1" x14ac:dyDescent="0.2">
      <c r="A125" s="93" t="s">
        <v>2579</v>
      </c>
      <c r="B125" s="59" t="s">
        <v>2210</v>
      </c>
      <c r="C125" s="55">
        <v>37905.353999999999</v>
      </c>
      <c r="D125" s="55" t="s">
        <v>2275</v>
      </c>
      <c r="E125" s="32">
        <f t="shared" si="7"/>
        <v>-4492.9991676778054</v>
      </c>
      <c r="F125" s="32">
        <f t="shared" si="8"/>
        <v>-4493</v>
      </c>
      <c r="G125" s="32">
        <f t="shared" si="9"/>
        <v>9.9780000164173543E-4</v>
      </c>
      <c r="I125" s="32">
        <f t="shared" si="13"/>
        <v>9.9780000164173543E-4</v>
      </c>
      <c r="O125" s="32">
        <f t="shared" ca="1" si="10"/>
        <v>-4.6615969356068369E-2</v>
      </c>
      <c r="Q125" s="33">
        <f t="shared" si="11"/>
        <v>22886.853999999999</v>
      </c>
    </row>
    <row r="126" spans="1:17" s="32" customFormat="1" ht="12.75" customHeight="1" x14ac:dyDescent="0.2">
      <c r="A126" s="93" t="s">
        <v>2517</v>
      </c>
      <c r="B126" s="59" t="s">
        <v>2210</v>
      </c>
      <c r="C126" s="55">
        <v>37917.326000000001</v>
      </c>
      <c r="D126" s="55" t="s">
        <v>2275</v>
      </c>
      <c r="E126" s="32">
        <f t="shared" si="7"/>
        <v>-4483.0126359822443</v>
      </c>
      <c r="F126" s="32">
        <f t="shared" si="8"/>
        <v>-4483</v>
      </c>
      <c r="G126" s="32">
        <f t="shared" si="9"/>
        <v>-1.5148200000112411E-2</v>
      </c>
      <c r="I126" s="32">
        <f t="shared" si="13"/>
        <v>-1.5148200000112411E-2</v>
      </c>
      <c r="O126" s="32">
        <f t="shared" ca="1" si="10"/>
        <v>-4.6566604114979732E-2</v>
      </c>
      <c r="Q126" s="33">
        <f t="shared" si="11"/>
        <v>22898.826000000001</v>
      </c>
    </row>
    <row r="127" spans="1:17" s="32" customFormat="1" ht="12.75" customHeight="1" x14ac:dyDescent="0.2">
      <c r="A127" s="93" t="s">
        <v>2517</v>
      </c>
      <c r="B127" s="59" t="s">
        <v>2210</v>
      </c>
      <c r="C127" s="55">
        <v>37917.330999999998</v>
      </c>
      <c r="D127" s="55" t="s">
        <v>2275</v>
      </c>
      <c r="E127" s="32">
        <f t="shared" si="7"/>
        <v>-4483.0084651955376</v>
      </c>
      <c r="F127" s="32">
        <f t="shared" si="8"/>
        <v>-4483</v>
      </c>
      <c r="G127" s="32">
        <f t="shared" si="9"/>
        <v>-1.0148200002731755E-2</v>
      </c>
      <c r="I127" s="32">
        <f t="shared" si="13"/>
        <v>-1.0148200002731755E-2</v>
      </c>
      <c r="O127" s="32">
        <f t="shared" ca="1" si="10"/>
        <v>-4.6566604114979732E-2</v>
      </c>
      <c r="Q127" s="33">
        <f t="shared" si="11"/>
        <v>22898.830999999998</v>
      </c>
    </row>
    <row r="128" spans="1:17" s="32" customFormat="1" ht="12.75" customHeight="1" x14ac:dyDescent="0.2">
      <c r="A128" s="93" t="s">
        <v>2517</v>
      </c>
      <c r="B128" s="59" t="s">
        <v>2210</v>
      </c>
      <c r="C128" s="55">
        <v>37947.296000000002</v>
      </c>
      <c r="D128" s="55" t="s">
        <v>2275</v>
      </c>
      <c r="E128" s="32">
        <f t="shared" si="7"/>
        <v>-4458.0129404496729</v>
      </c>
      <c r="F128" s="32">
        <f t="shared" si="8"/>
        <v>-4458</v>
      </c>
      <c r="G128" s="32">
        <f t="shared" si="9"/>
        <v>-1.5513199999986682E-2</v>
      </c>
      <c r="I128" s="32">
        <f t="shared" si="13"/>
        <v>-1.5513199999986682E-2</v>
      </c>
      <c r="O128" s="32">
        <f t="shared" ca="1" si="10"/>
        <v>-4.6443191012258134E-2</v>
      </c>
      <c r="Q128" s="33">
        <f t="shared" si="11"/>
        <v>22928.796000000002</v>
      </c>
    </row>
    <row r="129" spans="1:17" s="32" customFormat="1" ht="12.75" customHeight="1" x14ac:dyDescent="0.2">
      <c r="A129" s="93" t="s">
        <v>2517</v>
      </c>
      <c r="B129" s="59" t="s">
        <v>2210</v>
      </c>
      <c r="C129" s="55">
        <v>37947.296999999999</v>
      </c>
      <c r="D129" s="55" t="s">
        <v>2275</v>
      </c>
      <c r="E129" s="32">
        <f t="shared" si="7"/>
        <v>-4458.0121062923345</v>
      </c>
      <c r="F129" s="32">
        <f t="shared" si="8"/>
        <v>-4458</v>
      </c>
      <c r="G129" s="32">
        <f t="shared" si="9"/>
        <v>-1.4513200003420934E-2</v>
      </c>
      <c r="I129" s="32">
        <f t="shared" si="13"/>
        <v>-1.4513200003420934E-2</v>
      </c>
      <c r="O129" s="32">
        <f t="shared" ca="1" si="10"/>
        <v>-4.6443191012258134E-2</v>
      </c>
      <c r="Q129" s="33">
        <f t="shared" si="11"/>
        <v>22928.796999999999</v>
      </c>
    </row>
    <row r="130" spans="1:17" s="32" customFormat="1" ht="12.75" customHeight="1" x14ac:dyDescent="0.2">
      <c r="A130" s="93" t="s">
        <v>2517</v>
      </c>
      <c r="B130" s="59" t="s">
        <v>2210</v>
      </c>
      <c r="C130" s="55">
        <v>37947.300000000003</v>
      </c>
      <c r="D130" s="55" t="s">
        <v>2275</v>
      </c>
      <c r="E130" s="32">
        <f t="shared" si="7"/>
        <v>-4458.0096038203055</v>
      </c>
      <c r="F130" s="32">
        <f t="shared" si="8"/>
        <v>-4458</v>
      </c>
      <c r="G130" s="32">
        <f t="shared" si="9"/>
        <v>-1.1513199999171775E-2</v>
      </c>
      <c r="I130" s="32">
        <f t="shared" si="13"/>
        <v>-1.1513199999171775E-2</v>
      </c>
      <c r="O130" s="32">
        <f t="shared" ca="1" si="10"/>
        <v>-4.6443191012258134E-2</v>
      </c>
      <c r="Q130" s="33">
        <f t="shared" si="11"/>
        <v>22928.800000000003</v>
      </c>
    </row>
    <row r="131" spans="1:17" s="32" customFormat="1" ht="12.75" customHeight="1" x14ac:dyDescent="0.2">
      <c r="A131" s="93" t="s">
        <v>2595</v>
      </c>
      <c r="B131" s="59" t="s">
        <v>2210</v>
      </c>
      <c r="C131" s="55">
        <v>38225.421000000002</v>
      </c>
      <c r="D131" s="55" t="s">
        <v>2275</v>
      </c>
      <c r="E131" s="32">
        <f t="shared" si="7"/>
        <v>-4226.0129297724588</v>
      </c>
      <c r="F131" s="32">
        <f t="shared" si="8"/>
        <v>-4226</v>
      </c>
      <c r="G131" s="32">
        <f t="shared" si="9"/>
        <v>-1.5500399997108616E-2</v>
      </c>
      <c r="I131" s="32">
        <f t="shared" si="13"/>
        <v>-1.5500399997108616E-2</v>
      </c>
      <c r="O131" s="32">
        <f t="shared" ca="1" si="10"/>
        <v>-4.5297917419001764E-2</v>
      </c>
      <c r="Q131" s="33">
        <f t="shared" si="11"/>
        <v>23206.921000000002</v>
      </c>
    </row>
    <row r="132" spans="1:17" s="32" customFormat="1" ht="12.75" customHeight="1" x14ac:dyDescent="0.2">
      <c r="A132" s="93" t="s">
        <v>2599</v>
      </c>
      <c r="B132" s="59" t="s">
        <v>2210</v>
      </c>
      <c r="C132" s="55">
        <v>38225.434999999998</v>
      </c>
      <c r="D132" s="55" t="s">
        <v>2275</v>
      </c>
      <c r="E132" s="32">
        <f t="shared" si="7"/>
        <v>-4226.0012515696781</v>
      </c>
      <c r="F132" s="32">
        <f t="shared" si="8"/>
        <v>-4226</v>
      </c>
      <c r="G132" s="32">
        <f t="shared" si="9"/>
        <v>-1.5004000015323982E-3</v>
      </c>
      <c r="I132" s="32">
        <f t="shared" si="13"/>
        <v>-1.5004000015323982E-3</v>
      </c>
      <c r="O132" s="32">
        <f t="shared" ca="1" si="10"/>
        <v>-4.5297917419001764E-2</v>
      </c>
      <c r="Q132" s="33">
        <f t="shared" si="11"/>
        <v>23206.934999999998</v>
      </c>
    </row>
    <row r="133" spans="1:17" s="32" customFormat="1" ht="12.75" customHeight="1" x14ac:dyDescent="0.2">
      <c r="A133" s="93" t="s">
        <v>2595</v>
      </c>
      <c r="B133" s="59" t="s">
        <v>2210</v>
      </c>
      <c r="C133" s="55">
        <v>38231.425000000003</v>
      </c>
      <c r="D133" s="55" t="s">
        <v>2275</v>
      </c>
      <c r="E133" s="32">
        <f t="shared" si="7"/>
        <v>-4221.004649092527</v>
      </c>
      <c r="F133" s="32">
        <f t="shared" si="8"/>
        <v>-4221</v>
      </c>
      <c r="G133" s="32">
        <f t="shared" si="9"/>
        <v>-5.5733999979565851E-3</v>
      </c>
      <c r="I133" s="32">
        <f t="shared" si="13"/>
        <v>-5.5733999979565851E-3</v>
      </c>
      <c r="O133" s="32">
        <f t="shared" ca="1" si="10"/>
        <v>-4.5273234798457448E-2</v>
      </c>
      <c r="Q133" s="33">
        <f t="shared" si="11"/>
        <v>23212.925000000003</v>
      </c>
    </row>
    <row r="134" spans="1:17" s="32" customFormat="1" ht="12.75" customHeight="1" x14ac:dyDescent="0.2">
      <c r="A134" s="93" t="s">
        <v>2595</v>
      </c>
      <c r="B134" s="59" t="s">
        <v>2210</v>
      </c>
      <c r="C134" s="55">
        <v>38237.394</v>
      </c>
      <c r="D134" s="55" t="s">
        <v>2275</v>
      </c>
      <c r="E134" s="32">
        <f t="shared" si="7"/>
        <v>-4216.0255639195584</v>
      </c>
      <c r="F134" s="32">
        <f t="shared" si="8"/>
        <v>-4216</v>
      </c>
      <c r="G134" s="32">
        <f t="shared" si="9"/>
        <v>-3.0646400002297014E-2</v>
      </c>
      <c r="I134" s="32">
        <f t="shared" si="13"/>
        <v>-3.0646400002297014E-2</v>
      </c>
      <c r="O134" s="32">
        <f t="shared" ca="1" si="10"/>
        <v>-4.5248552177913126E-2</v>
      </c>
      <c r="Q134" s="33">
        <f t="shared" si="11"/>
        <v>23218.894</v>
      </c>
    </row>
    <row r="135" spans="1:17" s="32" customFormat="1" ht="12.75" customHeight="1" x14ac:dyDescent="0.2">
      <c r="A135" s="93" t="s">
        <v>2579</v>
      </c>
      <c r="B135" s="59" t="s">
        <v>2210</v>
      </c>
      <c r="C135" s="55">
        <v>38237.413999999997</v>
      </c>
      <c r="D135" s="55" t="s">
        <v>2275</v>
      </c>
      <c r="E135" s="32">
        <f t="shared" si="7"/>
        <v>-4216.0088807727261</v>
      </c>
      <c r="F135" s="32">
        <f t="shared" si="8"/>
        <v>-4216</v>
      </c>
      <c r="G135" s="32">
        <f t="shared" si="9"/>
        <v>-1.0646400005498435E-2</v>
      </c>
      <c r="I135" s="32">
        <f t="shared" si="13"/>
        <v>-1.0646400005498435E-2</v>
      </c>
      <c r="O135" s="32">
        <f t="shared" ca="1" si="10"/>
        <v>-4.5248552177913126E-2</v>
      </c>
      <c r="Q135" s="33">
        <f t="shared" si="11"/>
        <v>23218.913999999997</v>
      </c>
    </row>
    <row r="136" spans="1:17" s="32" customFormat="1" ht="12.75" customHeight="1" x14ac:dyDescent="0.2">
      <c r="A136" s="93" t="s">
        <v>2535</v>
      </c>
      <c r="B136" s="59" t="s">
        <v>2210</v>
      </c>
      <c r="C136" s="55">
        <v>38279.360999999997</v>
      </c>
      <c r="D136" s="55" t="s">
        <v>2275</v>
      </c>
      <c r="E136" s="32">
        <f t="shared" si="7"/>
        <v>-4181.0184827578869</v>
      </c>
      <c r="F136" s="32">
        <f t="shared" si="8"/>
        <v>-4181</v>
      </c>
      <c r="G136" s="32">
        <f t="shared" si="9"/>
        <v>-2.215740000247024E-2</v>
      </c>
      <c r="I136" s="32">
        <f t="shared" si="13"/>
        <v>-2.215740000247024E-2</v>
      </c>
      <c r="O136" s="32">
        <f t="shared" ca="1" si="10"/>
        <v>-4.5075773834102897E-2</v>
      </c>
      <c r="Q136" s="33">
        <f t="shared" si="11"/>
        <v>23260.860999999997</v>
      </c>
    </row>
    <row r="137" spans="1:17" s="32" customFormat="1" ht="12.75" customHeight="1" x14ac:dyDescent="0.2">
      <c r="A137" s="93" t="s">
        <v>2535</v>
      </c>
      <c r="B137" s="59" t="s">
        <v>2210</v>
      </c>
      <c r="C137" s="55">
        <v>38285.375</v>
      </c>
      <c r="D137" s="55" t="s">
        <v>2275</v>
      </c>
      <c r="E137" s="32">
        <f t="shared" si="7"/>
        <v>-4176.0018605045352</v>
      </c>
      <c r="F137" s="32">
        <f t="shared" si="8"/>
        <v>-4176</v>
      </c>
      <c r="G137" s="32">
        <f t="shared" si="9"/>
        <v>-2.2304000012809411E-3</v>
      </c>
      <c r="I137" s="32">
        <f t="shared" si="13"/>
        <v>-2.2304000012809411E-3</v>
      </c>
      <c r="O137" s="32">
        <f t="shared" ca="1" si="10"/>
        <v>-4.5051091213558575E-2</v>
      </c>
      <c r="Q137" s="33">
        <f t="shared" si="11"/>
        <v>23266.875</v>
      </c>
    </row>
    <row r="138" spans="1:17" s="32" customFormat="1" ht="12.75" customHeight="1" x14ac:dyDescent="0.2">
      <c r="A138" s="93" t="s">
        <v>2535</v>
      </c>
      <c r="B138" s="59" t="s">
        <v>2210</v>
      </c>
      <c r="C138" s="55">
        <v>38291.356</v>
      </c>
      <c r="D138" s="55" t="s">
        <v>2275</v>
      </c>
      <c r="E138" s="32">
        <f t="shared" si="7"/>
        <v>-4171.0127654434646</v>
      </c>
      <c r="F138" s="32">
        <f t="shared" si="8"/>
        <v>-4171</v>
      </c>
      <c r="G138" s="32">
        <f t="shared" si="9"/>
        <v>-1.5303400003176648E-2</v>
      </c>
      <c r="I138" s="32">
        <f t="shared" si="13"/>
        <v>-1.5303400003176648E-2</v>
      </c>
      <c r="O138" s="32">
        <f t="shared" ca="1" si="10"/>
        <v>-4.502640859301426E-2</v>
      </c>
      <c r="Q138" s="33">
        <f t="shared" si="11"/>
        <v>23272.856</v>
      </c>
    </row>
    <row r="139" spans="1:17" s="32" customFormat="1" ht="12.75" customHeight="1" x14ac:dyDescent="0.2">
      <c r="A139" s="93" t="s">
        <v>2595</v>
      </c>
      <c r="B139" s="59" t="s">
        <v>2210</v>
      </c>
      <c r="C139" s="55">
        <v>38309.345000000001</v>
      </c>
      <c r="D139" s="55" t="s">
        <v>2275</v>
      </c>
      <c r="E139" s="32">
        <f t="shared" si="7"/>
        <v>-4156.0071090225292</v>
      </c>
      <c r="F139" s="32">
        <f t="shared" si="8"/>
        <v>-4156</v>
      </c>
      <c r="G139" s="32">
        <f t="shared" si="9"/>
        <v>-8.5223999994923361E-3</v>
      </c>
      <c r="I139" s="32">
        <f t="shared" si="13"/>
        <v>-8.5223999994923361E-3</v>
      </c>
      <c r="O139" s="32">
        <f t="shared" ca="1" si="10"/>
        <v>-4.49523607313813E-2</v>
      </c>
      <c r="Q139" s="33">
        <f t="shared" si="11"/>
        <v>23290.845000000001</v>
      </c>
    </row>
    <row r="140" spans="1:17" s="32" customFormat="1" ht="12.75" customHeight="1" x14ac:dyDescent="0.2">
      <c r="A140" s="93" t="s">
        <v>2535</v>
      </c>
      <c r="B140" s="59" t="s">
        <v>2210</v>
      </c>
      <c r="C140" s="55">
        <v>38309.351999999999</v>
      </c>
      <c r="D140" s="55" t="s">
        <v>2275</v>
      </c>
      <c r="E140" s="32">
        <f t="shared" si="7"/>
        <v>-4156.0012699211384</v>
      </c>
      <c r="F140" s="32">
        <f t="shared" si="8"/>
        <v>-4156</v>
      </c>
      <c r="G140" s="32">
        <f t="shared" si="9"/>
        <v>-1.5224000017042272E-3</v>
      </c>
      <c r="I140" s="32">
        <f t="shared" si="13"/>
        <v>-1.5224000017042272E-3</v>
      </c>
      <c r="O140" s="32">
        <f t="shared" ca="1" si="10"/>
        <v>-4.49523607313813E-2</v>
      </c>
      <c r="Q140" s="33">
        <f t="shared" si="11"/>
        <v>23290.851999999999</v>
      </c>
    </row>
    <row r="141" spans="1:17" s="32" customFormat="1" ht="12.75" customHeight="1" x14ac:dyDescent="0.2">
      <c r="A141" s="93" t="s">
        <v>2579</v>
      </c>
      <c r="B141" s="59" t="s">
        <v>2210</v>
      </c>
      <c r="C141" s="55">
        <v>38315.347000000002</v>
      </c>
      <c r="D141" s="55" t="s">
        <v>2275</v>
      </c>
      <c r="E141" s="32">
        <f t="shared" si="7"/>
        <v>-4151.0004966572806</v>
      </c>
      <c r="F141" s="32">
        <f t="shared" si="8"/>
        <v>-4151</v>
      </c>
      <c r="G141" s="32">
        <f t="shared" si="9"/>
        <v>-5.954000007477589E-4</v>
      </c>
      <c r="I141" s="32">
        <f t="shared" si="13"/>
        <v>-5.954000007477589E-4</v>
      </c>
      <c r="O141" s="32">
        <f t="shared" ca="1" si="10"/>
        <v>-4.4927678110836991E-2</v>
      </c>
      <c r="Q141" s="33">
        <f t="shared" si="11"/>
        <v>23296.847000000002</v>
      </c>
    </row>
    <row r="142" spans="1:17" s="32" customFormat="1" ht="12.75" customHeight="1" x14ac:dyDescent="0.2">
      <c r="A142" s="93" t="s">
        <v>2595</v>
      </c>
      <c r="B142" s="59" t="s">
        <v>2210</v>
      </c>
      <c r="C142" s="55">
        <v>38399.256999999998</v>
      </c>
      <c r="D142" s="55" t="s">
        <v>2275</v>
      </c>
      <c r="E142" s="32">
        <f t="shared" si="7"/>
        <v>-4081.0063541101376</v>
      </c>
      <c r="F142" s="32">
        <f t="shared" si="8"/>
        <v>-4081</v>
      </c>
      <c r="G142" s="32">
        <f t="shared" si="9"/>
        <v>-7.6174000059836544E-3</v>
      </c>
      <c r="I142" s="32">
        <f t="shared" ref="I142:I173" si="14">G142</f>
        <v>-7.6174000059836544E-3</v>
      </c>
      <c r="O142" s="32">
        <f t="shared" ca="1" si="10"/>
        <v>-4.4582121423216527E-2</v>
      </c>
      <c r="Q142" s="33">
        <f t="shared" si="11"/>
        <v>23380.756999999998</v>
      </c>
    </row>
    <row r="143" spans="1:17" s="32" customFormat="1" ht="12.75" customHeight="1" x14ac:dyDescent="0.2">
      <c r="A143" s="93" t="s">
        <v>2595</v>
      </c>
      <c r="B143" s="59" t="s">
        <v>2210</v>
      </c>
      <c r="C143" s="55">
        <v>38466.400999999998</v>
      </c>
      <c r="D143" s="55" t="s">
        <v>2275</v>
      </c>
      <c r="E143" s="32">
        <f t="shared" si="7"/>
        <v>-4024.9976935549521</v>
      </c>
      <c r="F143" s="32">
        <f t="shared" si="8"/>
        <v>-4025</v>
      </c>
      <c r="G143" s="32">
        <f t="shared" si="9"/>
        <v>2.7649999974528328E-3</v>
      </c>
      <c r="I143" s="32">
        <f t="shared" si="14"/>
        <v>2.7649999974528328E-3</v>
      </c>
      <c r="O143" s="32">
        <f t="shared" ca="1" si="10"/>
        <v>-4.4305676073120165E-2</v>
      </c>
      <c r="Q143" s="33">
        <f t="shared" si="11"/>
        <v>23447.900999999998</v>
      </c>
    </row>
    <row r="144" spans="1:17" s="32" customFormat="1" ht="12.75" customHeight="1" x14ac:dyDescent="0.2">
      <c r="A144" s="93" t="s">
        <v>2595</v>
      </c>
      <c r="B144" s="59" t="s">
        <v>2210</v>
      </c>
      <c r="C144" s="55">
        <v>38539.519999999997</v>
      </c>
      <c r="D144" s="55" t="s">
        <v>2275</v>
      </c>
      <c r="E144" s="32">
        <f t="shared" si="7"/>
        <v>-3964.0049428827474</v>
      </c>
      <c r="F144" s="32">
        <f t="shared" si="8"/>
        <v>-3964</v>
      </c>
      <c r="G144" s="32">
        <f t="shared" si="9"/>
        <v>-5.9256000022287481E-3</v>
      </c>
      <c r="I144" s="32">
        <f t="shared" si="14"/>
        <v>-5.9256000022287481E-3</v>
      </c>
      <c r="O144" s="32">
        <f t="shared" ca="1" si="10"/>
        <v>-4.4004548102479474E-2</v>
      </c>
      <c r="Q144" s="33">
        <f t="shared" si="11"/>
        <v>23521.019999999997</v>
      </c>
    </row>
    <row r="145" spans="1:17" s="32" customFormat="1" ht="12.75" customHeight="1" x14ac:dyDescent="0.2">
      <c r="A145" s="93" t="s">
        <v>2595</v>
      </c>
      <c r="B145" s="59" t="s">
        <v>2210</v>
      </c>
      <c r="C145" s="55">
        <v>38539.527000000002</v>
      </c>
      <c r="D145" s="55" t="s">
        <v>2275</v>
      </c>
      <c r="E145" s="32">
        <f t="shared" si="7"/>
        <v>-3963.9991037813511</v>
      </c>
      <c r="F145" s="32">
        <f t="shared" si="8"/>
        <v>-3964</v>
      </c>
      <c r="G145" s="32">
        <f t="shared" si="9"/>
        <v>1.0744000028353184E-3</v>
      </c>
      <c r="I145" s="32">
        <f t="shared" si="14"/>
        <v>1.0744000028353184E-3</v>
      </c>
      <c r="O145" s="32">
        <f t="shared" ca="1" si="10"/>
        <v>-4.4004548102479474E-2</v>
      </c>
      <c r="Q145" s="33">
        <f t="shared" si="11"/>
        <v>23521.027000000002</v>
      </c>
    </row>
    <row r="146" spans="1:17" s="32" customFormat="1" ht="12.75" customHeight="1" x14ac:dyDescent="0.2">
      <c r="A146" s="93" t="s">
        <v>2638</v>
      </c>
      <c r="B146" s="59" t="s">
        <v>2210</v>
      </c>
      <c r="C146" s="55">
        <v>38594.656000000003</v>
      </c>
      <c r="D146" s="55" t="s">
        <v>2275</v>
      </c>
      <c r="E146" s="32">
        <f t="shared" si="7"/>
        <v>-3918.0128436874206</v>
      </c>
      <c r="F146" s="32">
        <f t="shared" si="8"/>
        <v>-3918</v>
      </c>
      <c r="G146" s="32">
        <f t="shared" si="9"/>
        <v>-1.5397199997096322E-2</v>
      </c>
      <c r="I146" s="32">
        <f t="shared" si="14"/>
        <v>-1.5397199997096322E-2</v>
      </c>
      <c r="O146" s="32">
        <f t="shared" ca="1" si="10"/>
        <v>-4.377746799347175E-2</v>
      </c>
      <c r="Q146" s="33">
        <f t="shared" si="11"/>
        <v>23576.156000000003</v>
      </c>
    </row>
    <row r="147" spans="1:17" s="32" customFormat="1" ht="12.75" customHeight="1" x14ac:dyDescent="0.2">
      <c r="A147" s="93" t="s">
        <v>2595</v>
      </c>
      <c r="B147" s="59" t="s">
        <v>2210</v>
      </c>
      <c r="C147" s="55">
        <v>38629.423000000003</v>
      </c>
      <c r="D147" s="55" t="s">
        <v>2275</v>
      </c>
      <c r="E147" s="32">
        <f t="shared" si="7"/>
        <v>-3889.0116953864244</v>
      </c>
      <c r="F147" s="32">
        <f t="shared" si="8"/>
        <v>-3889</v>
      </c>
      <c r="G147" s="32">
        <f t="shared" si="9"/>
        <v>-1.4020599999639671E-2</v>
      </c>
      <c r="I147" s="32">
        <f t="shared" si="14"/>
        <v>-1.4020599999639671E-2</v>
      </c>
      <c r="O147" s="32">
        <f t="shared" ca="1" si="10"/>
        <v>-4.3634308794314701E-2</v>
      </c>
      <c r="Q147" s="33">
        <f t="shared" si="11"/>
        <v>23610.923000000003</v>
      </c>
    </row>
    <row r="148" spans="1:17" s="32" customFormat="1" ht="12.75" customHeight="1" x14ac:dyDescent="0.2">
      <c r="A148" s="93" t="s">
        <v>2595</v>
      </c>
      <c r="B148" s="59" t="s">
        <v>2210</v>
      </c>
      <c r="C148" s="55">
        <v>38635.417000000001</v>
      </c>
      <c r="D148" s="55" t="s">
        <v>2275</v>
      </c>
      <c r="E148" s="32">
        <f t="shared" si="7"/>
        <v>-3884.0117562799114</v>
      </c>
      <c r="F148" s="32">
        <f t="shared" si="8"/>
        <v>-3884</v>
      </c>
      <c r="G148" s="32">
        <f t="shared" si="9"/>
        <v>-1.4093599995248951E-2</v>
      </c>
      <c r="I148" s="32">
        <f t="shared" si="14"/>
        <v>-1.4093599995248951E-2</v>
      </c>
      <c r="O148" s="32">
        <f t="shared" ca="1" si="10"/>
        <v>-4.3609626173770386E-2</v>
      </c>
      <c r="Q148" s="33">
        <f t="shared" si="11"/>
        <v>23616.917000000001</v>
      </c>
    </row>
    <row r="149" spans="1:17" s="32" customFormat="1" ht="12.75" customHeight="1" x14ac:dyDescent="0.2">
      <c r="A149" s="93" t="s">
        <v>2595</v>
      </c>
      <c r="B149" s="59" t="s">
        <v>2210</v>
      </c>
      <c r="C149" s="55">
        <v>38641.423000000003</v>
      </c>
      <c r="D149" s="55" t="s">
        <v>2275</v>
      </c>
      <c r="E149" s="32">
        <f t="shared" ref="E149:E212" si="15">+(C149-C$7)/C$8</f>
        <v>-3879.0018072852949</v>
      </c>
      <c r="F149" s="32">
        <f t="shared" ref="F149:F212" si="16">ROUND(2*E149,0)/2</f>
        <v>-3879</v>
      </c>
      <c r="G149" s="32">
        <f t="shared" ref="G149:G212" si="17">+C149-(C$7+F149*C$8)</f>
        <v>-2.1665999956894666E-3</v>
      </c>
      <c r="I149" s="32">
        <f t="shared" si="14"/>
        <v>-2.1665999956894666E-3</v>
      </c>
      <c r="O149" s="32">
        <f t="shared" ref="O149:O212" ca="1" si="18">+C$11+C$12*F149</f>
        <v>-4.3584943553226063E-2</v>
      </c>
      <c r="Q149" s="33">
        <f t="shared" ref="Q149:Q212" si="19">+C149-15018.5</f>
        <v>23622.923000000003</v>
      </c>
    </row>
    <row r="150" spans="1:17" s="32" customFormat="1" ht="12.75" customHeight="1" x14ac:dyDescent="0.2">
      <c r="A150" s="93" t="s">
        <v>2647</v>
      </c>
      <c r="B150" s="59" t="s">
        <v>2210</v>
      </c>
      <c r="C150" s="55">
        <v>38653.411</v>
      </c>
      <c r="D150" s="55" t="s">
        <v>2275</v>
      </c>
      <c r="E150" s="32">
        <f t="shared" si="15"/>
        <v>-3869.0019290722689</v>
      </c>
      <c r="F150" s="32">
        <f t="shared" si="16"/>
        <v>-3869</v>
      </c>
      <c r="G150" s="32">
        <f t="shared" si="17"/>
        <v>-2.3126000014599413E-3</v>
      </c>
      <c r="I150" s="32">
        <f t="shared" si="14"/>
        <v>-2.3126000014599413E-3</v>
      </c>
      <c r="O150" s="32">
        <f t="shared" ca="1" si="18"/>
        <v>-4.3535578312137425E-2</v>
      </c>
      <c r="Q150" s="33">
        <f t="shared" si="19"/>
        <v>23634.911</v>
      </c>
    </row>
    <row r="151" spans="1:17" s="32" customFormat="1" ht="12.75" customHeight="1" x14ac:dyDescent="0.2">
      <c r="A151" s="93" t="s">
        <v>2647</v>
      </c>
      <c r="B151" s="59" t="s">
        <v>2210</v>
      </c>
      <c r="C151" s="55">
        <v>38671.396000000001</v>
      </c>
      <c r="D151" s="55" t="s">
        <v>2275</v>
      </c>
      <c r="E151" s="32">
        <f t="shared" si="15"/>
        <v>-3853.999609280701</v>
      </c>
      <c r="F151" s="32">
        <f t="shared" si="16"/>
        <v>-3854</v>
      </c>
      <c r="G151" s="32">
        <f t="shared" si="17"/>
        <v>4.6840000140946358E-4</v>
      </c>
      <c r="I151" s="32">
        <f t="shared" si="14"/>
        <v>4.6840000140946358E-4</v>
      </c>
      <c r="O151" s="32">
        <f t="shared" ca="1" si="18"/>
        <v>-4.3461530450504472E-2</v>
      </c>
      <c r="Q151" s="33">
        <f t="shared" si="19"/>
        <v>23652.896000000001</v>
      </c>
    </row>
    <row r="152" spans="1:17" s="32" customFormat="1" ht="12.75" customHeight="1" x14ac:dyDescent="0.2">
      <c r="A152" s="94" t="s">
        <v>2242</v>
      </c>
      <c r="B152" s="12"/>
      <c r="C152" s="16">
        <v>38902.764999999999</v>
      </c>
      <c r="D152" s="16"/>
      <c r="E152" s="32">
        <f t="shared" si="15"/>
        <v>-3661.0014592748548</v>
      </c>
      <c r="F152" s="32">
        <f t="shared" si="16"/>
        <v>-3661</v>
      </c>
      <c r="G152" s="32">
        <f t="shared" si="17"/>
        <v>-1.74939999851631E-3</v>
      </c>
      <c r="I152" s="32">
        <f t="shared" si="14"/>
        <v>-1.74939999851631E-3</v>
      </c>
      <c r="O152" s="32">
        <f t="shared" ca="1" si="18"/>
        <v>-4.2508781297493775E-2</v>
      </c>
      <c r="Q152" s="33">
        <f t="shared" si="19"/>
        <v>23884.264999999999</v>
      </c>
    </row>
    <row r="153" spans="1:17" s="32" customFormat="1" ht="12.75" customHeight="1" x14ac:dyDescent="0.2">
      <c r="A153" s="94" t="s">
        <v>2242</v>
      </c>
      <c r="B153" s="12"/>
      <c r="C153" s="16">
        <v>38938.728999999999</v>
      </c>
      <c r="D153" s="16"/>
      <c r="E153" s="32">
        <f t="shared" si="15"/>
        <v>-3631.0018246357704</v>
      </c>
      <c r="F153" s="32">
        <f t="shared" si="16"/>
        <v>-3631</v>
      </c>
      <c r="G153" s="32">
        <f t="shared" si="17"/>
        <v>-2.1874000012758188E-3</v>
      </c>
      <c r="I153" s="32">
        <f t="shared" si="14"/>
        <v>-2.1874000012758188E-3</v>
      </c>
      <c r="O153" s="32">
        <f t="shared" ca="1" si="18"/>
        <v>-4.2360685574227869E-2</v>
      </c>
      <c r="Q153" s="33">
        <f t="shared" si="19"/>
        <v>23920.228999999999</v>
      </c>
    </row>
    <row r="154" spans="1:17" s="32" customFormat="1" ht="12.75" customHeight="1" x14ac:dyDescent="0.2">
      <c r="A154" s="94" t="s">
        <v>2242</v>
      </c>
      <c r="B154" s="12"/>
      <c r="C154" s="16">
        <v>38938.743999999999</v>
      </c>
      <c r="D154" s="16"/>
      <c r="E154" s="32">
        <f t="shared" si="15"/>
        <v>-3630.9893122756444</v>
      </c>
      <c r="F154" s="32">
        <f t="shared" si="16"/>
        <v>-3631</v>
      </c>
      <c r="G154" s="32">
        <f t="shared" si="17"/>
        <v>1.2812599998142105E-2</v>
      </c>
      <c r="I154" s="32">
        <f t="shared" si="14"/>
        <v>1.2812599998142105E-2</v>
      </c>
      <c r="O154" s="32">
        <f t="shared" ca="1" si="18"/>
        <v>-4.2360685574227869E-2</v>
      </c>
      <c r="Q154" s="33">
        <f t="shared" si="19"/>
        <v>23920.243999999999</v>
      </c>
    </row>
    <row r="155" spans="1:17" s="32" customFormat="1" ht="12.75" customHeight="1" x14ac:dyDescent="0.2">
      <c r="A155" s="94" t="s">
        <v>2243</v>
      </c>
      <c r="B155" s="12"/>
      <c r="C155" s="16">
        <v>38962.697</v>
      </c>
      <c r="D155" s="16"/>
      <c r="E155" s="32">
        <f t="shared" si="15"/>
        <v>-3611.0087414684476</v>
      </c>
      <c r="F155" s="32">
        <f t="shared" si="16"/>
        <v>-3611</v>
      </c>
      <c r="G155" s="32">
        <f t="shared" si="17"/>
        <v>-1.0479399999894667E-2</v>
      </c>
      <c r="I155" s="32">
        <f t="shared" si="14"/>
        <v>-1.0479399999894667E-2</v>
      </c>
      <c r="O155" s="32">
        <f t="shared" ca="1" si="18"/>
        <v>-4.2261955092050593E-2</v>
      </c>
      <c r="Q155" s="33">
        <f t="shared" si="19"/>
        <v>23944.197</v>
      </c>
    </row>
    <row r="156" spans="1:17" s="32" customFormat="1" ht="12.75" customHeight="1" x14ac:dyDescent="0.2">
      <c r="A156" s="94" t="s">
        <v>2243</v>
      </c>
      <c r="B156" s="12"/>
      <c r="C156" s="16">
        <v>38992.678999999996</v>
      </c>
      <c r="D156" s="16"/>
      <c r="E156" s="32">
        <f t="shared" si="15"/>
        <v>-3585.9990360477791</v>
      </c>
      <c r="F156" s="32">
        <f t="shared" si="16"/>
        <v>-3586</v>
      </c>
      <c r="G156" s="32">
        <f t="shared" si="17"/>
        <v>1.1555999953998253E-3</v>
      </c>
      <c r="I156" s="32">
        <f t="shared" si="14"/>
        <v>1.1555999953998253E-3</v>
      </c>
      <c r="O156" s="32">
        <f t="shared" ca="1" si="18"/>
        <v>-4.2138541989329002E-2</v>
      </c>
      <c r="Q156" s="33">
        <f t="shared" si="19"/>
        <v>23974.178999999996</v>
      </c>
    </row>
    <row r="157" spans="1:17" s="32" customFormat="1" ht="12.75" customHeight="1" x14ac:dyDescent="0.2">
      <c r="A157" s="93" t="s">
        <v>2595</v>
      </c>
      <c r="B157" s="59" t="s">
        <v>2210</v>
      </c>
      <c r="C157" s="55">
        <v>39015.451999999997</v>
      </c>
      <c r="D157" s="55" t="s">
        <v>2275</v>
      </c>
      <c r="E157" s="32">
        <f t="shared" si="15"/>
        <v>-3567.0027709038604</v>
      </c>
      <c r="F157" s="32">
        <f t="shared" si="16"/>
        <v>-3567</v>
      </c>
      <c r="G157" s="32">
        <f t="shared" si="17"/>
        <v>-3.3218000025954098E-3</v>
      </c>
      <c r="I157" s="32">
        <f t="shared" si="14"/>
        <v>-3.3218000025954098E-3</v>
      </c>
      <c r="O157" s="32">
        <f t="shared" ca="1" si="18"/>
        <v>-4.2044748031260591E-2</v>
      </c>
      <c r="Q157" s="33">
        <f t="shared" si="19"/>
        <v>23996.951999999997</v>
      </c>
    </row>
    <row r="158" spans="1:17" s="32" customFormat="1" ht="12.75" customHeight="1" x14ac:dyDescent="0.2">
      <c r="A158" s="93" t="s">
        <v>2595</v>
      </c>
      <c r="B158" s="59" t="s">
        <v>2210</v>
      </c>
      <c r="C158" s="55">
        <v>39021.446000000004</v>
      </c>
      <c r="D158" s="55" t="s">
        <v>2275</v>
      </c>
      <c r="E158" s="32">
        <f t="shared" si="15"/>
        <v>-3562.0028317973415</v>
      </c>
      <c r="F158" s="32">
        <f t="shared" si="16"/>
        <v>-3562</v>
      </c>
      <c r="G158" s="32">
        <f t="shared" si="17"/>
        <v>-3.3947999982046895E-3</v>
      </c>
      <c r="I158" s="32">
        <f t="shared" si="14"/>
        <v>-3.3947999982046895E-3</v>
      </c>
      <c r="O158" s="32">
        <f t="shared" ca="1" si="18"/>
        <v>-4.2020065410716276E-2</v>
      </c>
      <c r="Q158" s="33">
        <f t="shared" si="19"/>
        <v>24002.946000000004</v>
      </c>
    </row>
    <row r="159" spans="1:17" s="32" customFormat="1" ht="12.75" customHeight="1" x14ac:dyDescent="0.2">
      <c r="A159" s="93" t="s">
        <v>2595</v>
      </c>
      <c r="B159" s="59" t="s">
        <v>2210</v>
      </c>
      <c r="C159" s="55">
        <v>39027.432000000001</v>
      </c>
      <c r="D159" s="55" t="s">
        <v>2275</v>
      </c>
      <c r="E159" s="32">
        <f t="shared" si="15"/>
        <v>-3557.0095659495637</v>
      </c>
      <c r="F159" s="32">
        <f t="shared" si="16"/>
        <v>-3557</v>
      </c>
      <c r="G159" s="32">
        <f t="shared" si="17"/>
        <v>-1.1467800002719741E-2</v>
      </c>
      <c r="I159" s="32">
        <f t="shared" si="14"/>
        <v>-1.1467800002719741E-2</v>
      </c>
      <c r="O159" s="32">
        <f t="shared" ca="1" si="18"/>
        <v>-4.1995382790171953E-2</v>
      </c>
      <c r="Q159" s="33">
        <f t="shared" si="19"/>
        <v>24008.932000000001</v>
      </c>
    </row>
    <row r="160" spans="1:17" s="32" customFormat="1" ht="12.75" customHeight="1" x14ac:dyDescent="0.2">
      <c r="A160" s="93" t="s">
        <v>2647</v>
      </c>
      <c r="B160" s="59" t="s">
        <v>2210</v>
      </c>
      <c r="C160" s="55">
        <v>39045.428</v>
      </c>
      <c r="D160" s="55" t="s">
        <v>2275</v>
      </c>
      <c r="E160" s="32">
        <f t="shared" si="15"/>
        <v>-3541.9980704272375</v>
      </c>
      <c r="F160" s="32">
        <f t="shared" si="16"/>
        <v>-3542</v>
      </c>
      <c r="G160" s="32">
        <f t="shared" si="17"/>
        <v>2.3131999987526797E-3</v>
      </c>
      <c r="I160" s="32">
        <f t="shared" si="14"/>
        <v>2.3131999987526797E-3</v>
      </c>
      <c r="O160" s="32">
        <f t="shared" ca="1" si="18"/>
        <v>-4.1921334928539E-2</v>
      </c>
      <c r="Q160" s="33">
        <f t="shared" si="19"/>
        <v>24026.928</v>
      </c>
    </row>
    <row r="161" spans="1:33" s="32" customFormat="1" ht="12.75" customHeight="1" x14ac:dyDescent="0.2">
      <c r="A161" s="93" t="s">
        <v>2595</v>
      </c>
      <c r="B161" s="59" t="s">
        <v>2210</v>
      </c>
      <c r="C161" s="55">
        <v>39057.404999999999</v>
      </c>
      <c r="D161" s="55" t="s">
        <v>2275</v>
      </c>
      <c r="E161" s="32">
        <f t="shared" si="15"/>
        <v>-3532.0073679449697</v>
      </c>
      <c r="F161" s="32">
        <f t="shared" si="16"/>
        <v>-3532</v>
      </c>
      <c r="G161" s="32">
        <f t="shared" si="17"/>
        <v>-8.8327999983448535E-3</v>
      </c>
      <c r="I161" s="32">
        <f t="shared" si="14"/>
        <v>-8.8327999983448535E-3</v>
      </c>
      <c r="O161" s="32">
        <f t="shared" ca="1" si="18"/>
        <v>-4.1871969687450362E-2</v>
      </c>
      <c r="Q161" s="33">
        <f t="shared" si="19"/>
        <v>24038.904999999999</v>
      </c>
    </row>
    <row r="162" spans="1:33" s="32" customFormat="1" ht="12.75" customHeight="1" x14ac:dyDescent="0.2">
      <c r="A162" s="93" t="s">
        <v>2595</v>
      </c>
      <c r="B162" s="59" t="s">
        <v>2210</v>
      </c>
      <c r="C162" s="55">
        <v>39057.415999999997</v>
      </c>
      <c r="D162" s="55" t="s">
        <v>2275</v>
      </c>
      <c r="E162" s="32">
        <f t="shared" si="15"/>
        <v>-3531.9981922142115</v>
      </c>
      <c r="F162" s="32">
        <f t="shared" si="16"/>
        <v>-3532</v>
      </c>
      <c r="G162" s="32">
        <f t="shared" si="17"/>
        <v>2.1672000002581626E-3</v>
      </c>
      <c r="I162" s="32">
        <f t="shared" si="14"/>
        <v>2.1672000002581626E-3</v>
      </c>
      <c r="O162" s="32">
        <f t="shared" ca="1" si="18"/>
        <v>-4.1871969687450362E-2</v>
      </c>
      <c r="Q162" s="33">
        <f t="shared" si="19"/>
        <v>24038.915999999997</v>
      </c>
    </row>
    <row r="163" spans="1:33" s="32" customFormat="1" ht="12.75" customHeight="1" x14ac:dyDescent="0.2">
      <c r="A163" s="94" t="s">
        <v>2244</v>
      </c>
      <c r="B163" s="12"/>
      <c r="C163" s="16">
        <v>39057.417999999998</v>
      </c>
      <c r="D163" s="16"/>
      <c r="E163" s="32">
        <f t="shared" si="15"/>
        <v>-3531.9965238995278</v>
      </c>
      <c r="F163" s="32">
        <f t="shared" si="16"/>
        <v>-3532</v>
      </c>
      <c r="G163" s="32">
        <f t="shared" si="17"/>
        <v>4.1672000006656162E-3</v>
      </c>
      <c r="I163" s="32">
        <f t="shared" si="14"/>
        <v>4.1672000006656162E-3</v>
      </c>
      <c r="O163" s="32">
        <f t="shared" ca="1" si="18"/>
        <v>-4.1871969687450362E-2</v>
      </c>
      <c r="Q163" s="33">
        <f t="shared" si="19"/>
        <v>24038.917999999998</v>
      </c>
    </row>
    <row r="164" spans="1:33" s="32" customFormat="1" ht="12.75" customHeight="1" x14ac:dyDescent="0.2">
      <c r="A164" s="95" t="s">
        <v>2020</v>
      </c>
      <c r="B164" s="57"/>
      <c r="C164" s="34">
        <v>39130.531999999999</v>
      </c>
      <c r="D164" s="34"/>
      <c r="E164" s="32">
        <f t="shared" si="15"/>
        <v>-3471.0079440140298</v>
      </c>
      <c r="F164" s="32">
        <f t="shared" si="16"/>
        <v>-3471</v>
      </c>
      <c r="G164" s="32">
        <f t="shared" si="17"/>
        <v>-9.5234000036725774E-3</v>
      </c>
      <c r="I164" s="32">
        <f t="shared" si="14"/>
        <v>-9.5234000036725774E-3</v>
      </c>
      <c r="O164" s="32">
        <f t="shared" ca="1" si="18"/>
        <v>-4.1570841716809678E-2</v>
      </c>
      <c r="Q164" s="33">
        <f t="shared" si="19"/>
        <v>24112.031999999999</v>
      </c>
      <c r="AC164" s="32">
        <v>9</v>
      </c>
      <c r="AE164" s="32" t="s">
        <v>2019</v>
      </c>
      <c r="AG164" s="32" t="s">
        <v>2021</v>
      </c>
    </row>
    <row r="165" spans="1:33" s="32" customFormat="1" ht="12.75" customHeight="1" x14ac:dyDescent="0.2">
      <c r="A165" s="95" t="s">
        <v>2020</v>
      </c>
      <c r="B165" s="57"/>
      <c r="C165" s="34">
        <v>39131.741999999998</v>
      </c>
      <c r="D165" s="34"/>
      <c r="E165" s="32">
        <f t="shared" si="15"/>
        <v>-3469.9986136304997</v>
      </c>
      <c r="F165" s="32">
        <f t="shared" si="16"/>
        <v>-3470</v>
      </c>
      <c r="G165" s="32">
        <f t="shared" si="17"/>
        <v>1.6619999951217324E-3</v>
      </c>
      <c r="I165" s="32">
        <f t="shared" si="14"/>
        <v>1.6619999951217324E-3</v>
      </c>
      <c r="O165" s="32">
        <f t="shared" ca="1" si="18"/>
        <v>-4.1565905192700814E-2</v>
      </c>
      <c r="Q165" s="33">
        <f t="shared" si="19"/>
        <v>24113.241999999998</v>
      </c>
      <c r="AC165" s="32">
        <v>10</v>
      </c>
      <c r="AE165" s="32" t="s">
        <v>2019</v>
      </c>
      <c r="AG165" s="32" t="s">
        <v>2021</v>
      </c>
    </row>
    <row r="166" spans="1:33" s="32" customFormat="1" ht="12.75" customHeight="1" x14ac:dyDescent="0.2">
      <c r="A166" s="95" t="s">
        <v>2023</v>
      </c>
      <c r="B166" s="57"/>
      <c r="C166" s="34">
        <v>39220.444000000003</v>
      </c>
      <c r="D166" s="34"/>
      <c r="E166" s="32">
        <f t="shared" si="15"/>
        <v>-3396.0071891016319</v>
      </c>
      <c r="F166" s="32">
        <f t="shared" si="16"/>
        <v>-3396</v>
      </c>
      <c r="G166" s="32">
        <f t="shared" si="17"/>
        <v>-8.6183999956119806E-3</v>
      </c>
      <c r="I166" s="32">
        <f t="shared" si="14"/>
        <v>-8.6183999956119806E-3</v>
      </c>
      <c r="O166" s="32">
        <f t="shared" ca="1" si="18"/>
        <v>-4.1200602408644899E-2</v>
      </c>
      <c r="Q166" s="33">
        <f t="shared" si="19"/>
        <v>24201.944000000003</v>
      </c>
      <c r="AC166" s="32">
        <v>12</v>
      </c>
      <c r="AE166" s="32" t="s">
        <v>2022</v>
      </c>
      <c r="AG166" s="32" t="s">
        <v>2021</v>
      </c>
    </row>
    <row r="167" spans="1:33" s="32" customFormat="1" ht="12.75" customHeight="1" x14ac:dyDescent="0.2">
      <c r="A167" s="95" t="s">
        <v>2023</v>
      </c>
      <c r="B167" s="57"/>
      <c r="C167" s="34">
        <v>39238.423000000003</v>
      </c>
      <c r="D167" s="34"/>
      <c r="E167" s="32">
        <f t="shared" si="15"/>
        <v>-3381.0098742541159</v>
      </c>
      <c r="F167" s="32">
        <f t="shared" si="16"/>
        <v>-3381</v>
      </c>
      <c r="G167" s="32">
        <f t="shared" si="17"/>
        <v>-1.1837400001240894E-2</v>
      </c>
      <c r="I167" s="32">
        <f t="shared" si="14"/>
        <v>-1.1837400001240894E-2</v>
      </c>
      <c r="O167" s="32">
        <f t="shared" ca="1" si="18"/>
        <v>-4.1126554547011945E-2</v>
      </c>
      <c r="Q167" s="33">
        <f t="shared" si="19"/>
        <v>24219.923000000003</v>
      </c>
      <c r="AC167" s="32">
        <v>19</v>
      </c>
      <c r="AE167" s="32" t="s">
        <v>2024</v>
      </c>
      <c r="AG167" s="32" t="s">
        <v>2021</v>
      </c>
    </row>
    <row r="168" spans="1:33" s="32" customFormat="1" ht="12.75" customHeight="1" x14ac:dyDescent="0.2">
      <c r="A168" s="93" t="s">
        <v>2695</v>
      </c>
      <c r="B168" s="59" t="s">
        <v>2210</v>
      </c>
      <c r="C168" s="55">
        <v>39238.428</v>
      </c>
      <c r="D168" s="55" t="s">
        <v>2275</v>
      </c>
      <c r="E168" s="32">
        <f t="shared" si="15"/>
        <v>-3381.0057034674091</v>
      </c>
      <c r="F168" s="32">
        <f t="shared" si="16"/>
        <v>-3381</v>
      </c>
      <c r="G168" s="32">
        <f t="shared" si="17"/>
        <v>-6.8374000038602389E-3</v>
      </c>
      <c r="I168" s="32">
        <f t="shared" si="14"/>
        <v>-6.8374000038602389E-3</v>
      </c>
      <c r="O168" s="32">
        <f t="shared" ca="1" si="18"/>
        <v>-4.1126554547011945E-2</v>
      </c>
      <c r="Q168" s="33">
        <f t="shared" si="19"/>
        <v>24219.928</v>
      </c>
    </row>
    <row r="169" spans="1:33" s="32" customFormat="1" ht="12.75" customHeight="1" x14ac:dyDescent="0.2">
      <c r="A169" s="95" t="s">
        <v>2023</v>
      </c>
      <c r="B169" s="57"/>
      <c r="C169" s="34">
        <v>39238.436000000002</v>
      </c>
      <c r="D169" s="34"/>
      <c r="E169" s="32">
        <f t="shared" si="15"/>
        <v>-3380.9990302086735</v>
      </c>
      <c r="F169" s="32">
        <f t="shared" si="16"/>
        <v>-3381</v>
      </c>
      <c r="G169" s="32">
        <f t="shared" si="17"/>
        <v>1.1625999977695756E-3</v>
      </c>
      <c r="I169" s="32">
        <f t="shared" si="14"/>
        <v>1.1625999977695756E-3</v>
      </c>
      <c r="O169" s="32">
        <f t="shared" ca="1" si="18"/>
        <v>-4.1126554547011945E-2</v>
      </c>
      <c r="Q169" s="33">
        <f t="shared" si="19"/>
        <v>24219.936000000002</v>
      </c>
      <c r="AC169" s="32">
        <v>6</v>
      </c>
      <c r="AE169" s="32" t="s">
        <v>2025</v>
      </c>
      <c r="AG169" s="32" t="s">
        <v>2021</v>
      </c>
    </row>
    <row r="170" spans="1:33" s="32" customFormat="1" ht="12.75" customHeight="1" x14ac:dyDescent="0.2">
      <c r="A170" s="94" t="s">
        <v>2245</v>
      </c>
      <c r="B170" s="12"/>
      <c r="C170" s="16">
        <v>39245.620999999999</v>
      </c>
      <c r="D170" s="16"/>
      <c r="E170" s="32">
        <f t="shared" si="15"/>
        <v>-3375.0056097081247</v>
      </c>
      <c r="F170" s="32">
        <f t="shared" si="16"/>
        <v>-3375</v>
      </c>
      <c r="G170" s="32">
        <f t="shared" si="17"/>
        <v>-6.724999999278225E-3</v>
      </c>
      <c r="I170" s="32">
        <f t="shared" si="14"/>
        <v>-6.724999999278225E-3</v>
      </c>
      <c r="O170" s="32">
        <f t="shared" ca="1" si="18"/>
        <v>-4.1096935402358759E-2</v>
      </c>
      <c r="Q170" s="33">
        <f t="shared" si="19"/>
        <v>24227.120999999999</v>
      </c>
    </row>
    <row r="171" spans="1:33" s="32" customFormat="1" ht="12.75" customHeight="1" x14ac:dyDescent="0.2">
      <c r="A171" s="93" t="s">
        <v>2695</v>
      </c>
      <c r="B171" s="59" t="s">
        <v>2210</v>
      </c>
      <c r="C171" s="55">
        <v>39262.415999999997</v>
      </c>
      <c r="D171" s="55" t="s">
        <v>2275</v>
      </c>
      <c r="E171" s="32">
        <f t="shared" si="15"/>
        <v>-3360.9959371532536</v>
      </c>
      <c r="F171" s="32">
        <f t="shared" si="16"/>
        <v>-3361</v>
      </c>
      <c r="G171" s="32">
        <f t="shared" si="17"/>
        <v>4.8705999943194911E-3</v>
      </c>
      <c r="I171" s="32">
        <f t="shared" si="14"/>
        <v>4.8705999943194911E-3</v>
      </c>
      <c r="O171" s="32">
        <f t="shared" ca="1" si="18"/>
        <v>-4.102782406483467E-2</v>
      </c>
      <c r="Q171" s="33">
        <f t="shared" si="19"/>
        <v>24243.915999999997</v>
      </c>
    </row>
    <row r="172" spans="1:33" s="32" customFormat="1" ht="12.75" customHeight="1" x14ac:dyDescent="0.2">
      <c r="A172" s="94" t="s">
        <v>2245</v>
      </c>
      <c r="B172" s="12"/>
      <c r="C172" s="16">
        <v>39262.417000000001</v>
      </c>
      <c r="D172" s="16"/>
      <c r="E172" s="32">
        <f t="shared" si="15"/>
        <v>-3360.9951029959088</v>
      </c>
      <c r="F172" s="32">
        <f t="shared" si="16"/>
        <v>-3361</v>
      </c>
      <c r="G172" s="32">
        <f t="shared" si="17"/>
        <v>5.8705999981611967E-3</v>
      </c>
      <c r="I172" s="32">
        <f t="shared" si="14"/>
        <v>5.8705999981611967E-3</v>
      </c>
      <c r="O172" s="32">
        <f t="shared" ca="1" si="18"/>
        <v>-4.102782406483467E-2</v>
      </c>
      <c r="Q172" s="33">
        <f t="shared" si="19"/>
        <v>24243.917000000001</v>
      </c>
    </row>
    <row r="173" spans="1:33" s="32" customFormat="1" ht="12.75" customHeight="1" x14ac:dyDescent="0.2">
      <c r="A173" s="95" t="s">
        <v>2023</v>
      </c>
      <c r="B173" s="57"/>
      <c r="C173" s="34">
        <v>39262.419000000002</v>
      </c>
      <c r="D173" s="34"/>
      <c r="E173" s="32">
        <f t="shared" si="15"/>
        <v>-3360.9934346812252</v>
      </c>
      <c r="F173" s="32">
        <f t="shared" si="16"/>
        <v>-3361</v>
      </c>
      <c r="G173" s="32">
        <f t="shared" si="17"/>
        <v>7.8705999985686503E-3</v>
      </c>
      <c r="I173" s="32">
        <f t="shared" si="14"/>
        <v>7.8705999985686503E-3</v>
      </c>
      <c r="O173" s="32">
        <f t="shared" ca="1" si="18"/>
        <v>-4.102782406483467E-2</v>
      </c>
      <c r="Q173" s="33">
        <f t="shared" si="19"/>
        <v>24243.919000000002</v>
      </c>
      <c r="AC173" s="32">
        <v>7</v>
      </c>
      <c r="AE173" s="32" t="s">
        <v>2019</v>
      </c>
      <c r="AG173" s="32" t="s">
        <v>2021</v>
      </c>
    </row>
    <row r="174" spans="1:33" s="32" customFormat="1" ht="12.75" customHeight="1" x14ac:dyDescent="0.2">
      <c r="A174" s="95" t="s">
        <v>2026</v>
      </c>
      <c r="B174" s="57"/>
      <c r="C174" s="34">
        <v>39268.406000000003</v>
      </c>
      <c r="D174" s="34"/>
      <c r="E174" s="32">
        <f t="shared" si="15"/>
        <v>-3355.9993346761025</v>
      </c>
      <c r="F174" s="32">
        <f t="shared" si="16"/>
        <v>-3356</v>
      </c>
      <c r="G174" s="32">
        <f t="shared" si="17"/>
        <v>7.9760000517126173E-4</v>
      </c>
      <c r="I174" s="32">
        <f t="shared" ref="I174:I210" si="20">G174</f>
        <v>7.9760000517126173E-4</v>
      </c>
      <c r="O174" s="32">
        <f t="shared" ca="1" si="18"/>
        <v>-4.1003141444290354E-2</v>
      </c>
      <c r="Q174" s="33">
        <f t="shared" si="19"/>
        <v>24249.906000000003</v>
      </c>
      <c r="AC174" s="32">
        <v>7</v>
      </c>
      <c r="AE174" s="32" t="s">
        <v>2019</v>
      </c>
      <c r="AG174" s="32" t="s">
        <v>2021</v>
      </c>
    </row>
    <row r="175" spans="1:33" s="32" customFormat="1" ht="12.75" customHeight="1" x14ac:dyDescent="0.2">
      <c r="A175" s="94" t="s">
        <v>2245</v>
      </c>
      <c r="B175" s="12"/>
      <c r="C175" s="16">
        <v>39269.603999999999</v>
      </c>
      <c r="D175" s="16"/>
      <c r="E175" s="32">
        <f t="shared" si="15"/>
        <v>-3355.0000141806759</v>
      </c>
      <c r="F175" s="32">
        <f t="shared" si="16"/>
        <v>-3355</v>
      </c>
      <c r="G175" s="32">
        <f t="shared" si="17"/>
        <v>-1.6999998479150236E-5</v>
      </c>
      <c r="I175" s="32">
        <f t="shared" si="20"/>
        <v>-1.6999998479150236E-5</v>
      </c>
      <c r="O175" s="32">
        <f t="shared" ca="1" si="18"/>
        <v>-4.099820492018149E-2</v>
      </c>
      <c r="Q175" s="33">
        <f t="shared" si="19"/>
        <v>24251.103999999999</v>
      </c>
    </row>
    <row r="176" spans="1:33" s="32" customFormat="1" ht="12.75" customHeight="1" x14ac:dyDescent="0.2">
      <c r="A176" s="94" t="s">
        <v>2245</v>
      </c>
      <c r="B176" s="12"/>
      <c r="C176" s="16">
        <v>39275.61</v>
      </c>
      <c r="D176" s="16"/>
      <c r="E176" s="32">
        <f t="shared" si="15"/>
        <v>-3349.9900651860598</v>
      </c>
      <c r="F176" s="32">
        <f t="shared" si="16"/>
        <v>-3350</v>
      </c>
      <c r="G176" s="32">
        <f t="shared" si="17"/>
        <v>1.1910000001080334E-2</v>
      </c>
      <c r="I176" s="32">
        <f t="shared" si="20"/>
        <v>1.1910000001080334E-2</v>
      </c>
      <c r="O176" s="32">
        <f t="shared" ca="1" si="18"/>
        <v>-4.0973522299637175E-2</v>
      </c>
      <c r="Q176" s="33">
        <f t="shared" si="19"/>
        <v>24257.11</v>
      </c>
    </row>
    <row r="177" spans="1:33" s="32" customFormat="1" ht="12.75" customHeight="1" x14ac:dyDescent="0.2">
      <c r="A177" s="93" t="s">
        <v>2723</v>
      </c>
      <c r="B177" s="59" t="s">
        <v>2210</v>
      </c>
      <c r="C177" s="55">
        <v>39286.379999999997</v>
      </c>
      <c r="D177" s="55" t="s">
        <v>2275</v>
      </c>
      <c r="E177" s="32">
        <f t="shared" si="15"/>
        <v>-3341.0061906152987</v>
      </c>
      <c r="F177" s="32">
        <f t="shared" si="16"/>
        <v>-3341</v>
      </c>
      <c r="G177" s="32">
        <f t="shared" si="17"/>
        <v>-7.4214000051142648E-3</v>
      </c>
      <c r="I177" s="32">
        <f t="shared" si="20"/>
        <v>-7.4214000051142648E-3</v>
      </c>
      <c r="O177" s="32">
        <f t="shared" ca="1" si="18"/>
        <v>-4.0929093582657394E-2</v>
      </c>
      <c r="Q177" s="33">
        <f t="shared" si="19"/>
        <v>24267.879999999997</v>
      </c>
    </row>
    <row r="178" spans="1:33" s="32" customFormat="1" ht="12.75" customHeight="1" x14ac:dyDescent="0.2">
      <c r="A178" s="93" t="s">
        <v>2723</v>
      </c>
      <c r="B178" s="59" t="s">
        <v>2210</v>
      </c>
      <c r="C178" s="55">
        <v>39286.389000000003</v>
      </c>
      <c r="D178" s="55" t="s">
        <v>2275</v>
      </c>
      <c r="E178" s="32">
        <f t="shared" si="15"/>
        <v>-3340.9986831992182</v>
      </c>
      <c r="F178" s="32">
        <f t="shared" si="16"/>
        <v>-3341</v>
      </c>
      <c r="G178" s="32">
        <f t="shared" si="17"/>
        <v>1.5786000003572553E-3</v>
      </c>
      <c r="I178" s="32">
        <f t="shared" si="20"/>
        <v>1.5786000003572553E-3</v>
      </c>
      <c r="O178" s="32">
        <f t="shared" ca="1" si="18"/>
        <v>-4.0929093582657394E-2</v>
      </c>
      <c r="Q178" s="33">
        <f t="shared" si="19"/>
        <v>24267.889000000003</v>
      </c>
    </row>
    <row r="179" spans="1:33" s="32" customFormat="1" ht="12.75" customHeight="1" x14ac:dyDescent="0.2">
      <c r="A179" s="94" t="s">
        <v>2245</v>
      </c>
      <c r="B179" s="12"/>
      <c r="C179" s="16">
        <v>39288.781999999999</v>
      </c>
      <c r="D179" s="16"/>
      <c r="E179" s="32">
        <f t="shared" si="15"/>
        <v>-3339.0025446803879</v>
      </c>
      <c r="F179" s="32">
        <f t="shared" si="16"/>
        <v>-3339</v>
      </c>
      <c r="G179" s="32">
        <f t="shared" si="17"/>
        <v>-3.0506000039167702E-3</v>
      </c>
      <c r="I179" s="32">
        <f t="shared" si="20"/>
        <v>-3.0506000039167702E-3</v>
      </c>
      <c r="O179" s="32">
        <f t="shared" ca="1" si="18"/>
        <v>-4.0919220534439672E-2</v>
      </c>
      <c r="Q179" s="33">
        <f t="shared" si="19"/>
        <v>24270.281999999999</v>
      </c>
    </row>
    <row r="180" spans="1:33" s="32" customFormat="1" ht="12.75" customHeight="1" x14ac:dyDescent="0.2">
      <c r="A180" s="94" t="s">
        <v>2245</v>
      </c>
      <c r="B180" s="12"/>
      <c r="C180" s="16">
        <v>39294.781999999999</v>
      </c>
      <c r="D180" s="16"/>
      <c r="E180" s="32">
        <f t="shared" si="15"/>
        <v>-3333.9976006298234</v>
      </c>
      <c r="F180" s="32">
        <f t="shared" si="16"/>
        <v>-3334</v>
      </c>
      <c r="G180" s="32">
        <f t="shared" si="17"/>
        <v>2.8764000016963109E-3</v>
      </c>
      <c r="I180" s="32">
        <f t="shared" si="20"/>
        <v>2.8764000016963109E-3</v>
      </c>
      <c r="O180" s="32">
        <f t="shared" ca="1" si="18"/>
        <v>-4.0894537913895357E-2</v>
      </c>
      <c r="Q180" s="33">
        <f t="shared" si="19"/>
        <v>24276.281999999999</v>
      </c>
    </row>
    <row r="181" spans="1:33" s="32" customFormat="1" ht="12.75" customHeight="1" x14ac:dyDescent="0.2">
      <c r="A181" s="94" t="s">
        <v>2245</v>
      </c>
      <c r="B181" s="12"/>
      <c r="C181" s="16">
        <v>39300.773000000001</v>
      </c>
      <c r="D181" s="16"/>
      <c r="E181" s="32">
        <f t="shared" si="15"/>
        <v>-3329.000163995333</v>
      </c>
      <c r="F181" s="32">
        <f t="shared" si="16"/>
        <v>-3329</v>
      </c>
      <c r="G181" s="32">
        <f t="shared" si="17"/>
        <v>-1.9659999816212803E-4</v>
      </c>
      <c r="I181" s="32">
        <f t="shared" si="20"/>
        <v>-1.9659999816212803E-4</v>
      </c>
      <c r="O181" s="32">
        <f t="shared" ca="1" si="18"/>
        <v>-4.0869855293351035E-2</v>
      </c>
      <c r="Q181" s="33">
        <f t="shared" si="19"/>
        <v>24282.273000000001</v>
      </c>
    </row>
    <row r="182" spans="1:33" s="32" customFormat="1" ht="12.75" customHeight="1" x14ac:dyDescent="0.2">
      <c r="A182" s="94" t="s">
        <v>2245</v>
      </c>
      <c r="B182" s="12"/>
      <c r="C182" s="16">
        <v>39318.756999999998</v>
      </c>
      <c r="D182" s="16"/>
      <c r="E182" s="32">
        <f t="shared" si="15"/>
        <v>-3313.9986783611103</v>
      </c>
      <c r="F182" s="32">
        <f t="shared" si="16"/>
        <v>-3314</v>
      </c>
      <c r="G182" s="32">
        <f t="shared" si="17"/>
        <v>1.5844000008655712E-3</v>
      </c>
      <c r="I182" s="32">
        <f t="shared" si="20"/>
        <v>1.5844000008655712E-3</v>
      </c>
      <c r="O182" s="32">
        <f t="shared" ca="1" si="18"/>
        <v>-4.0795807431718081E-2</v>
      </c>
      <c r="Q182" s="33">
        <f t="shared" si="19"/>
        <v>24300.256999999998</v>
      </c>
    </row>
    <row r="183" spans="1:33" s="32" customFormat="1" ht="12.75" customHeight="1" x14ac:dyDescent="0.2">
      <c r="A183" s="94" t="s">
        <v>2246</v>
      </c>
      <c r="B183" s="12" t="s">
        <v>2210</v>
      </c>
      <c r="C183" s="16">
        <v>39342.728999999999</v>
      </c>
      <c r="D183" s="16"/>
      <c r="E183" s="32">
        <f t="shared" si="15"/>
        <v>-3294.0022585644197</v>
      </c>
      <c r="F183" s="32">
        <f t="shared" si="16"/>
        <v>-3294</v>
      </c>
      <c r="G183" s="32">
        <f t="shared" si="17"/>
        <v>-2.7076000042143278E-3</v>
      </c>
      <c r="I183" s="32">
        <f t="shared" si="20"/>
        <v>-2.7076000042143278E-3</v>
      </c>
      <c r="O183" s="32">
        <f t="shared" ca="1" si="18"/>
        <v>-4.0697076949540806E-2</v>
      </c>
      <c r="Q183" s="33">
        <f t="shared" si="19"/>
        <v>24324.228999999999</v>
      </c>
    </row>
    <row r="184" spans="1:33" s="32" customFormat="1" ht="12.75" customHeight="1" x14ac:dyDescent="0.2">
      <c r="A184" s="95" t="s">
        <v>2026</v>
      </c>
      <c r="B184" s="57"/>
      <c r="C184" s="34">
        <v>39347.523999999998</v>
      </c>
      <c r="D184" s="34"/>
      <c r="E184" s="32">
        <f t="shared" si="15"/>
        <v>-3290.0024741106781</v>
      </c>
      <c r="F184" s="32">
        <f t="shared" si="16"/>
        <v>-3290</v>
      </c>
      <c r="G184" s="32">
        <f t="shared" si="17"/>
        <v>-2.9660000000149012E-3</v>
      </c>
      <c r="I184" s="32">
        <f t="shared" si="20"/>
        <v>-2.9660000000149012E-3</v>
      </c>
      <c r="O184" s="32">
        <f t="shared" ca="1" si="18"/>
        <v>-4.0677330853105348E-2</v>
      </c>
      <c r="Q184" s="33">
        <f t="shared" si="19"/>
        <v>24329.023999999998</v>
      </c>
      <c r="AC184" s="32">
        <v>5</v>
      </c>
      <c r="AE184" s="32" t="s">
        <v>2019</v>
      </c>
      <c r="AG184" s="32" t="s">
        <v>2021</v>
      </c>
    </row>
    <row r="185" spans="1:33" s="32" customFormat="1" ht="12.75" customHeight="1" x14ac:dyDescent="0.2">
      <c r="A185" s="95" t="s">
        <v>2027</v>
      </c>
      <c r="B185" s="57"/>
      <c r="C185" s="34">
        <v>39365.504999999997</v>
      </c>
      <c r="D185" s="34"/>
      <c r="E185" s="32">
        <f t="shared" si="15"/>
        <v>-3275.003490948478</v>
      </c>
      <c r="F185" s="32">
        <f t="shared" si="16"/>
        <v>-3275</v>
      </c>
      <c r="G185" s="32">
        <f t="shared" si="17"/>
        <v>-4.1850000052363612E-3</v>
      </c>
      <c r="I185" s="32">
        <f t="shared" si="20"/>
        <v>-4.1850000052363612E-3</v>
      </c>
      <c r="O185" s="32">
        <f t="shared" ca="1" si="18"/>
        <v>-4.0603282991472395E-2</v>
      </c>
      <c r="Q185" s="33">
        <f t="shared" si="19"/>
        <v>24347.004999999997</v>
      </c>
      <c r="AC185" s="32">
        <v>9</v>
      </c>
      <c r="AE185" s="32" t="s">
        <v>2019</v>
      </c>
      <c r="AG185" s="32" t="s">
        <v>2021</v>
      </c>
    </row>
    <row r="186" spans="1:33" s="32" customFormat="1" ht="12.75" customHeight="1" x14ac:dyDescent="0.2">
      <c r="A186" s="93" t="s">
        <v>4</v>
      </c>
      <c r="B186" s="59" t="s">
        <v>2210</v>
      </c>
      <c r="C186" s="55">
        <v>39436.245999999999</v>
      </c>
      <c r="D186" s="55" t="s">
        <v>2275</v>
      </c>
      <c r="E186" s="32">
        <f t="shared" si="15"/>
        <v>-3215.994366434978</v>
      </c>
      <c r="F186" s="32">
        <f t="shared" si="16"/>
        <v>-3216</v>
      </c>
      <c r="G186" s="32">
        <f t="shared" si="17"/>
        <v>6.753599998774007E-3</v>
      </c>
      <c r="I186" s="32">
        <f t="shared" si="20"/>
        <v>6.753599998774007E-3</v>
      </c>
      <c r="O186" s="32">
        <f t="shared" ca="1" si="18"/>
        <v>-4.0312028069049433E-2</v>
      </c>
      <c r="Q186" s="33">
        <f t="shared" si="19"/>
        <v>24417.745999999999</v>
      </c>
    </row>
    <row r="187" spans="1:33" s="32" customFormat="1" ht="12.75" customHeight="1" x14ac:dyDescent="0.2">
      <c r="A187" s="93" t="s">
        <v>4</v>
      </c>
      <c r="B187" s="59" t="s">
        <v>2210</v>
      </c>
      <c r="C187" s="55">
        <v>39582.489000000001</v>
      </c>
      <c r="D187" s="55" t="s">
        <v>2275</v>
      </c>
      <c r="E187" s="32">
        <f t="shared" si="15"/>
        <v>-3094.004694303856</v>
      </c>
      <c r="F187" s="32">
        <f t="shared" si="16"/>
        <v>-3094</v>
      </c>
      <c r="G187" s="32">
        <f t="shared" si="17"/>
        <v>-5.6275999959325418E-3</v>
      </c>
      <c r="I187" s="32">
        <f t="shared" si="20"/>
        <v>-5.6275999959325418E-3</v>
      </c>
      <c r="O187" s="32">
        <f t="shared" ca="1" si="18"/>
        <v>-3.9709772127768064E-2</v>
      </c>
      <c r="Q187" s="33">
        <f t="shared" si="19"/>
        <v>24563.989000000001</v>
      </c>
    </row>
    <row r="188" spans="1:33" s="32" customFormat="1" ht="12.75" customHeight="1" x14ac:dyDescent="0.2">
      <c r="A188" s="95" t="s">
        <v>2028</v>
      </c>
      <c r="B188" s="57"/>
      <c r="C188" s="34">
        <v>39583.696000000004</v>
      </c>
      <c r="D188" s="34"/>
      <c r="E188" s="32">
        <f t="shared" si="15"/>
        <v>-3092.9978663923489</v>
      </c>
      <c r="F188" s="32">
        <f t="shared" si="16"/>
        <v>-3093</v>
      </c>
      <c r="G188" s="32">
        <f t="shared" si="17"/>
        <v>2.5578000058885664E-3</v>
      </c>
      <c r="I188" s="32">
        <f t="shared" si="20"/>
        <v>2.5578000058885664E-3</v>
      </c>
      <c r="O188" s="32">
        <f t="shared" ca="1" si="18"/>
        <v>-3.97048356036592E-2</v>
      </c>
      <c r="Q188" s="33">
        <f t="shared" si="19"/>
        <v>24565.196000000004</v>
      </c>
      <c r="AC188" s="32">
        <v>10</v>
      </c>
      <c r="AE188" s="32" t="s">
        <v>2024</v>
      </c>
      <c r="AG188" s="32" t="s">
        <v>2021</v>
      </c>
    </row>
    <row r="189" spans="1:33" s="32" customFormat="1" ht="12.75" customHeight="1" x14ac:dyDescent="0.2">
      <c r="A189" s="93" t="s">
        <v>4</v>
      </c>
      <c r="B189" s="59" t="s">
        <v>2210</v>
      </c>
      <c r="C189" s="55">
        <v>39594.474999999999</v>
      </c>
      <c r="D189" s="55" t="s">
        <v>2275</v>
      </c>
      <c r="E189" s="32">
        <f t="shared" si="15"/>
        <v>-3084.0064844055137</v>
      </c>
      <c r="F189" s="32">
        <f t="shared" si="16"/>
        <v>-3084</v>
      </c>
      <c r="G189" s="32">
        <f t="shared" si="17"/>
        <v>-7.7736000021104701E-3</v>
      </c>
      <c r="I189" s="32">
        <f t="shared" si="20"/>
        <v>-7.7736000021104701E-3</v>
      </c>
      <c r="O189" s="32">
        <f t="shared" ca="1" si="18"/>
        <v>-3.9660406886679433E-2</v>
      </c>
      <c r="Q189" s="33">
        <f t="shared" si="19"/>
        <v>24575.974999999999</v>
      </c>
    </row>
    <row r="190" spans="1:33" s="32" customFormat="1" ht="12.75" customHeight="1" x14ac:dyDescent="0.2">
      <c r="A190" s="93" t="s">
        <v>4</v>
      </c>
      <c r="B190" s="59" t="s">
        <v>2210</v>
      </c>
      <c r="C190" s="55">
        <v>39606.468000000001</v>
      </c>
      <c r="D190" s="55" t="s">
        <v>2275</v>
      </c>
      <c r="E190" s="32">
        <f t="shared" si="15"/>
        <v>-3074.002435405775</v>
      </c>
      <c r="F190" s="32">
        <f t="shared" si="16"/>
        <v>-3074</v>
      </c>
      <c r="G190" s="32">
        <f t="shared" si="17"/>
        <v>-2.9196000032243319E-3</v>
      </c>
      <c r="I190" s="32">
        <f t="shared" si="20"/>
        <v>-2.9196000032243319E-3</v>
      </c>
      <c r="O190" s="32">
        <f t="shared" ca="1" si="18"/>
        <v>-3.9611041645590796E-2</v>
      </c>
      <c r="Q190" s="33">
        <f t="shared" si="19"/>
        <v>24587.968000000001</v>
      </c>
    </row>
    <row r="191" spans="1:33" s="32" customFormat="1" ht="12.75" customHeight="1" x14ac:dyDescent="0.2">
      <c r="A191" s="93" t="s">
        <v>4</v>
      </c>
      <c r="B191" s="59" t="s">
        <v>2210</v>
      </c>
      <c r="C191" s="55">
        <v>39618.457999999999</v>
      </c>
      <c r="D191" s="55" t="s">
        <v>2275</v>
      </c>
      <c r="E191" s="32">
        <f t="shared" si="15"/>
        <v>-3064.0008888780649</v>
      </c>
      <c r="F191" s="32">
        <f t="shared" si="16"/>
        <v>-3064</v>
      </c>
      <c r="G191" s="32">
        <f t="shared" si="17"/>
        <v>-1.0656000013113953E-3</v>
      </c>
      <c r="I191" s="32">
        <f t="shared" si="20"/>
        <v>-1.0656000013113953E-3</v>
      </c>
      <c r="O191" s="32">
        <f t="shared" ca="1" si="18"/>
        <v>-3.9561676404502158E-2</v>
      </c>
      <c r="Q191" s="33">
        <f t="shared" si="19"/>
        <v>24599.957999999999</v>
      </c>
    </row>
    <row r="192" spans="1:33" s="32" customFormat="1" ht="12.75" customHeight="1" x14ac:dyDescent="0.2">
      <c r="A192" s="93" t="s">
        <v>2699</v>
      </c>
      <c r="B192" s="59" t="s">
        <v>2210</v>
      </c>
      <c r="C192" s="55">
        <v>39618.464</v>
      </c>
      <c r="D192" s="55" t="s">
        <v>2275</v>
      </c>
      <c r="E192" s="32">
        <f t="shared" si="15"/>
        <v>-3063.9958839340134</v>
      </c>
      <c r="F192" s="32">
        <f t="shared" si="16"/>
        <v>-3064</v>
      </c>
      <c r="G192" s="32">
        <f t="shared" si="17"/>
        <v>4.9343999999109656E-3</v>
      </c>
      <c r="I192" s="32">
        <f t="shared" si="20"/>
        <v>4.9343999999109656E-3</v>
      </c>
      <c r="O192" s="32">
        <f t="shared" ca="1" si="18"/>
        <v>-3.9561676404502158E-2</v>
      </c>
      <c r="Q192" s="33">
        <f t="shared" si="19"/>
        <v>24599.964</v>
      </c>
    </row>
    <row r="193" spans="1:33" s="32" customFormat="1" ht="12.75" customHeight="1" x14ac:dyDescent="0.2">
      <c r="A193" s="93" t="s">
        <v>2723</v>
      </c>
      <c r="B193" s="59" t="s">
        <v>2210</v>
      </c>
      <c r="C193" s="55">
        <v>39630.438999999998</v>
      </c>
      <c r="D193" s="55" t="s">
        <v>2275</v>
      </c>
      <c r="E193" s="32">
        <f t="shared" si="15"/>
        <v>-3054.0068497664292</v>
      </c>
      <c r="F193" s="32">
        <f t="shared" si="16"/>
        <v>-3054</v>
      </c>
      <c r="G193" s="32">
        <f t="shared" si="17"/>
        <v>-8.2116000048699789E-3</v>
      </c>
      <c r="I193" s="32">
        <f t="shared" si="20"/>
        <v>-8.2116000048699789E-3</v>
      </c>
      <c r="O193" s="32">
        <f t="shared" ca="1" si="18"/>
        <v>-3.951231116341352E-2</v>
      </c>
      <c r="Q193" s="33">
        <f t="shared" si="19"/>
        <v>24611.938999999998</v>
      </c>
    </row>
    <row r="194" spans="1:33" s="32" customFormat="1" ht="12.75" customHeight="1" x14ac:dyDescent="0.2">
      <c r="A194" s="93" t="s">
        <v>2723</v>
      </c>
      <c r="B194" s="59" t="s">
        <v>2210</v>
      </c>
      <c r="C194" s="55">
        <v>39630.444000000003</v>
      </c>
      <c r="D194" s="55" t="s">
        <v>2275</v>
      </c>
      <c r="E194" s="32">
        <f t="shared" si="15"/>
        <v>-3054.0026789797166</v>
      </c>
      <c r="F194" s="32">
        <f t="shared" si="16"/>
        <v>-3054</v>
      </c>
      <c r="G194" s="32">
        <f t="shared" si="17"/>
        <v>-3.211600000213366E-3</v>
      </c>
      <c r="I194" s="32">
        <f t="shared" si="20"/>
        <v>-3.211600000213366E-3</v>
      </c>
      <c r="O194" s="32">
        <f t="shared" ca="1" si="18"/>
        <v>-3.951231116341352E-2</v>
      </c>
      <c r="Q194" s="33">
        <f t="shared" si="19"/>
        <v>24611.944000000003</v>
      </c>
    </row>
    <row r="195" spans="1:33" s="32" customFormat="1" ht="12.75" customHeight="1" x14ac:dyDescent="0.2">
      <c r="A195" s="93" t="s">
        <v>2723</v>
      </c>
      <c r="B195" s="59" t="s">
        <v>2210</v>
      </c>
      <c r="C195" s="55">
        <v>39690.377</v>
      </c>
      <c r="D195" s="55" t="s">
        <v>2275</v>
      </c>
      <c r="E195" s="32">
        <f t="shared" si="15"/>
        <v>-3004.0091270159705</v>
      </c>
      <c r="F195" s="32">
        <f t="shared" si="16"/>
        <v>-3004</v>
      </c>
      <c r="G195" s="32">
        <f t="shared" si="17"/>
        <v>-1.0941599997750018E-2</v>
      </c>
      <c r="I195" s="32">
        <f t="shared" si="20"/>
        <v>-1.0941599997750018E-2</v>
      </c>
      <c r="O195" s="32">
        <f t="shared" ca="1" si="18"/>
        <v>-3.9265484957970331E-2</v>
      </c>
      <c r="Q195" s="33">
        <f t="shared" si="19"/>
        <v>24671.877</v>
      </c>
    </row>
    <row r="196" spans="1:33" s="32" customFormat="1" ht="12.75" customHeight="1" x14ac:dyDescent="0.2">
      <c r="A196" s="95" t="s">
        <v>2028</v>
      </c>
      <c r="B196" s="57"/>
      <c r="C196" s="34">
        <v>39691.588000000003</v>
      </c>
      <c r="D196" s="34"/>
      <c r="E196" s="32">
        <f t="shared" si="15"/>
        <v>-3002.9989624750961</v>
      </c>
      <c r="F196" s="32">
        <f t="shared" si="16"/>
        <v>-3003</v>
      </c>
      <c r="G196" s="32">
        <f t="shared" si="17"/>
        <v>1.2438000048859976E-3</v>
      </c>
      <c r="I196" s="32">
        <f t="shared" si="20"/>
        <v>1.2438000048859976E-3</v>
      </c>
      <c r="O196" s="32">
        <f t="shared" ca="1" si="18"/>
        <v>-3.9260548433861474E-2</v>
      </c>
      <c r="Q196" s="33">
        <f t="shared" si="19"/>
        <v>24673.088000000003</v>
      </c>
      <c r="AC196" s="32">
        <v>8</v>
      </c>
      <c r="AE196" s="32" t="s">
        <v>2019</v>
      </c>
      <c r="AG196" s="32" t="s">
        <v>2021</v>
      </c>
    </row>
    <row r="197" spans="1:33" s="32" customFormat="1" ht="12.75" customHeight="1" x14ac:dyDescent="0.2">
      <c r="A197" s="95" t="s">
        <v>2028</v>
      </c>
      <c r="B197" s="57"/>
      <c r="C197" s="34">
        <v>39709.565999999999</v>
      </c>
      <c r="D197" s="34"/>
      <c r="E197" s="32">
        <f t="shared" si="15"/>
        <v>-2988.0024817849244</v>
      </c>
      <c r="F197" s="32">
        <f t="shared" si="16"/>
        <v>-2988</v>
      </c>
      <c r="G197" s="32">
        <f t="shared" si="17"/>
        <v>-2.9752000045846216E-3</v>
      </c>
      <c r="I197" s="32">
        <f t="shared" si="20"/>
        <v>-2.9752000045846216E-3</v>
      </c>
      <c r="O197" s="32">
        <f t="shared" ca="1" si="18"/>
        <v>-3.9186500572228514E-2</v>
      </c>
      <c r="Q197" s="33">
        <f t="shared" si="19"/>
        <v>24691.065999999999</v>
      </c>
      <c r="AC197" s="32">
        <v>10</v>
      </c>
      <c r="AE197" s="32" t="s">
        <v>2024</v>
      </c>
      <c r="AG197" s="32" t="s">
        <v>2021</v>
      </c>
    </row>
    <row r="198" spans="1:33" s="32" customFormat="1" ht="12.75" customHeight="1" x14ac:dyDescent="0.2">
      <c r="A198" s="96" t="s">
        <v>2247</v>
      </c>
      <c r="B198" s="12" t="s">
        <v>2210</v>
      </c>
      <c r="C198" s="16">
        <v>39722.760999999999</v>
      </c>
      <c r="D198" s="16"/>
      <c r="E198" s="32">
        <f t="shared" si="15"/>
        <v>-2976.9957756603917</v>
      </c>
      <c r="F198" s="32">
        <f t="shared" si="16"/>
        <v>-2977</v>
      </c>
      <c r="G198" s="32">
        <f t="shared" si="17"/>
        <v>5.0641999987419695E-3</v>
      </c>
      <c r="I198" s="32">
        <f t="shared" si="20"/>
        <v>5.0641999987419695E-3</v>
      </c>
      <c r="O198" s="32">
        <f t="shared" ca="1" si="18"/>
        <v>-3.9132198807031018E-2</v>
      </c>
      <c r="Q198" s="33">
        <f t="shared" si="19"/>
        <v>24704.260999999999</v>
      </c>
    </row>
    <row r="199" spans="1:33" s="32" customFormat="1" ht="12.75" customHeight="1" x14ac:dyDescent="0.2">
      <c r="A199" s="95" t="s">
        <v>2029</v>
      </c>
      <c r="B199" s="57"/>
      <c r="C199" s="34">
        <v>39739.54</v>
      </c>
      <c r="D199" s="34"/>
      <c r="E199" s="32">
        <f t="shared" si="15"/>
        <v>-2962.9994496229856</v>
      </c>
      <c r="F199" s="32">
        <f t="shared" si="16"/>
        <v>-2963</v>
      </c>
      <c r="G199" s="32">
        <f t="shared" si="17"/>
        <v>6.5980000363197178E-4</v>
      </c>
      <c r="I199" s="32">
        <f t="shared" si="20"/>
        <v>6.5980000363197178E-4</v>
      </c>
      <c r="O199" s="32">
        <f t="shared" ca="1" si="18"/>
        <v>-3.9063087469506923E-2</v>
      </c>
      <c r="Q199" s="33">
        <f t="shared" si="19"/>
        <v>24721.040000000001</v>
      </c>
      <c r="AC199" s="32">
        <v>12</v>
      </c>
      <c r="AE199" s="32" t="s">
        <v>2024</v>
      </c>
      <c r="AG199" s="32" t="s">
        <v>2021</v>
      </c>
    </row>
    <row r="200" spans="1:33" s="32" customFormat="1" ht="12.75" customHeight="1" x14ac:dyDescent="0.2">
      <c r="A200" s="95" t="s">
        <v>2029</v>
      </c>
      <c r="B200" s="57"/>
      <c r="C200" s="34">
        <v>39756.322999999997</v>
      </c>
      <c r="D200" s="34"/>
      <c r="E200" s="32">
        <f t="shared" si="15"/>
        <v>-2948.999786956218</v>
      </c>
      <c r="F200" s="32">
        <f t="shared" si="16"/>
        <v>-2949</v>
      </c>
      <c r="G200" s="32">
        <f t="shared" si="17"/>
        <v>2.5539999478496611E-4</v>
      </c>
      <c r="I200" s="32">
        <f t="shared" si="20"/>
        <v>2.5539999478496611E-4</v>
      </c>
      <c r="O200" s="32">
        <f t="shared" ca="1" si="18"/>
        <v>-3.8993976131982834E-2</v>
      </c>
      <c r="Q200" s="33">
        <f t="shared" si="19"/>
        <v>24737.822999999997</v>
      </c>
      <c r="AC200" s="32">
        <v>10</v>
      </c>
      <c r="AE200" s="32" t="s">
        <v>2024</v>
      </c>
      <c r="AG200" s="32" t="s">
        <v>2021</v>
      </c>
    </row>
    <row r="201" spans="1:33" s="32" customFormat="1" ht="12.75" customHeight="1" x14ac:dyDescent="0.2">
      <c r="A201" s="95" t="s">
        <v>2029</v>
      </c>
      <c r="B201" s="57"/>
      <c r="C201" s="34">
        <v>39762.307999999997</v>
      </c>
      <c r="D201" s="34"/>
      <c r="E201" s="32">
        <f t="shared" si="15"/>
        <v>-2944.0073552657796</v>
      </c>
      <c r="F201" s="32">
        <f t="shared" si="16"/>
        <v>-2944</v>
      </c>
      <c r="G201" s="32">
        <f t="shared" si="17"/>
        <v>-8.8176000062958337E-3</v>
      </c>
      <c r="I201" s="32">
        <f t="shared" si="20"/>
        <v>-8.8176000062958337E-3</v>
      </c>
      <c r="O201" s="32">
        <f t="shared" ca="1" si="18"/>
        <v>-3.8969293511438512E-2</v>
      </c>
      <c r="Q201" s="33">
        <f t="shared" si="19"/>
        <v>24743.807999999997</v>
      </c>
      <c r="AC201" s="32">
        <v>8</v>
      </c>
      <c r="AE201" s="32" t="s">
        <v>2019</v>
      </c>
      <c r="AG201" s="32" t="s">
        <v>2021</v>
      </c>
    </row>
    <row r="202" spans="1:33" s="32" customFormat="1" ht="12.75" customHeight="1" x14ac:dyDescent="0.2">
      <c r="A202" s="95" t="s">
        <v>2029</v>
      </c>
      <c r="B202" s="57"/>
      <c r="C202" s="34">
        <v>39774.298999999999</v>
      </c>
      <c r="D202" s="34"/>
      <c r="E202" s="32">
        <f t="shared" si="15"/>
        <v>-2934.0049745807246</v>
      </c>
      <c r="F202" s="32">
        <f t="shared" si="16"/>
        <v>-2934</v>
      </c>
      <c r="G202" s="32">
        <f t="shared" si="17"/>
        <v>-5.9636000005411915E-3</v>
      </c>
      <c r="I202" s="32">
        <f t="shared" si="20"/>
        <v>-5.9636000005411915E-3</v>
      </c>
      <c r="O202" s="32">
        <f t="shared" ca="1" si="18"/>
        <v>-3.8919928270349874E-2</v>
      </c>
      <c r="Q202" s="33">
        <f t="shared" si="19"/>
        <v>24755.798999999999</v>
      </c>
      <c r="AC202" s="32">
        <v>8</v>
      </c>
      <c r="AE202" s="32" t="s">
        <v>2019</v>
      </c>
      <c r="AG202" s="32" t="s">
        <v>2021</v>
      </c>
    </row>
    <row r="203" spans="1:33" s="32" customFormat="1" ht="12.75" customHeight="1" x14ac:dyDescent="0.2">
      <c r="A203" s="95" t="s">
        <v>2029</v>
      </c>
      <c r="B203" s="57"/>
      <c r="C203" s="34">
        <v>39774.307000000001</v>
      </c>
      <c r="D203" s="34"/>
      <c r="E203" s="32">
        <f t="shared" si="15"/>
        <v>-2933.9983013219889</v>
      </c>
      <c r="F203" s="32">
        <f t="shared" si="16"/>
        <v>-2934</v>
      </c>
      <c r="G203" s="32">
        <f t="shared" si="17"/>
        <v>2.036400001088623E-3</v>
      </c>
      <c r="I203" s="32">
        <f t="shared" si="20"/>
        <v>2.036400001088623E-3</v>
      </c>
      <c r="O203" s="32">
        <f t="shared" ca="1" si="18"/>
        <v>-3.8919928270349874E-2</v>
      </c>
      <c r="Q203" s="33">
        <f t="shared" si="19"/>
        <v>24755.807000000001</v>
      </c>
      <c r="AC203" s="32">
        <v>10</v>
      </c>
      <c r="AE203" s="32" t="s">
        <v>2024</v>
      </c>
      <c r="AG203" s="32" t="s">
        <v>2021</v>
      </c>
    </row>
    <row r="204" spans="1:33" s="32" customFormat="1" ht="12.75" customHeight="1" x14ac:dyDescent="0.2">
      <c r="A204" s="95" t="s">
        <v>2029</v>
      </c>
      <c r="B204" s="57"/>
      <c r="C204" s="34">
        <v>39780.296000000002</v>
      </c>
      <c r="D204" s="34"/>
      <c r="E204" s="32">
        <f t="shared" si="15"/>
        <v>-2929.0025330021826</v>
      </c>
      <c r="F204" s="32">
        <f t="shared" si="16"/>
        <v>-2929</v>
      </c>
      <c r="G204" s="32">
        <f t="shared" si="17"/>
        <v>-3.0365999991772696E-3</v>
      </c>
      <c r="I204" s="32">
        <f t="shared" si="20"/>
        <v>-3.0365999991772696E-3</v>
      </c>
      <c r="O204" s="32">
        <f t="shared" ca="1" si="18"/>
        <v>-3.8895245649805558E-2</v>
      </c>
      <c r="Q204" s="33">
        <f t="shared" si="19"/>
        <v>24761.796000000002</v>
      </c>
      <c r="AC204" s="32">
        <v>8</v>
      </c>
      <c r="AE204" s="32" t="s">
        <v>2019</v>
      </c>
      <c r="AG204" s="32" t="s">
        <v>2021</v>
      </c>
    </row>
    <row r="205" spans="1:33" s="32" customFormat="1" ht="12.75" customHeight="1" x14ac:dyDescent="0.2">
      <c r="A205" s="95" t="s">
        <v>2029</v>
      </c>
      <c r="B205" s="57"/>
      <c r="C205" s="34">
        <v>39786.290999999997</v>
      </c>
      <c r="D205" s="34"/>
      <c r="E205" s="32">
        <f t="shared" si="15"/>
        <v>-2924.0017597383307</v>
      </c>
      <c r="F205" s="32">
        <f t="shared" si="16"/>
        <v>-2924</v>
      </c>
      <c r="G205" s="32">
        <f t="shared" si="17"/>
        <v>-2.109600005496759E-3</v>
      </c>
      <c r="I205" s="32">
        <f t="shared" si="20"/>
        <v>-2.109600005496759E-3</v>
      </c>
      <c r="O205" s="32">
        <f t="shared" ca="1" si="18"/>
        <v>-3.8870563029261243E-2</v>
      </c>
      <c r="Q205" s="33">
        <f t="shared" si="19"/>
        <v>24767.790999999997</v>
      </c>
      <c r="AC205" s="32">
        <v>10</v>
      </c>
      <c r="AE205" s="32" t="s">
        <v>2030</v>
      </c>
      <c r="AG205" s="32" t="s">
        <v>2021</v>
      </c>
    </row>
    <row r="206" spans="1:33" s="32" customFormat="1" ht="12.75" customHeight="1" x14ac:dyDescent="0.2">
      <c r="A206" s="93" t="s">
        <v>4</v>
      </c>
      <c r="B206" s="59" t="s">
        <v>2210</v>
      </c>
      <c r="C206" s="55">
        <v>39805.472000000002</v>
      </c>
      <c r="D206" s="55" t="s">
        <v>2275</v>
      </c>
      <c r="E206" s="32">
        <f t="shared" si="15"/>
        <v>-2908.0017877660139</v>
      </c>
      <c r="F206" s="32">
        <f t="shared" si="16"/>
        <v>-2908</v>
      </c>
      <c r="G206" s="32">
        <f t="shared" si="17"/>
        <v>-2.1431999994092621E-3</v>
      </c>
      <c r="I206" s="32">
        <f t="shared" si="20"/>
        <v>-2.1431999994092621E-3</v>
      </c>
      <c r="O206" s="32">
        <f t="shared" ca="1" si="18"/>
        <v>-3.8791578643519418E-2</v>
      </c>
      <c r="Q206" s="33">
        <f t="shared" si="19"/>
        <v>24786.972000000002</v>
      </c>
    </row>
    <row r="207" spans="1:33" s="32" customFormat="1" ht="12.75" customHeight="1" x14ac:dyDescent="0.2">
      <c r="A207" s="93" t="s">
        <v>2723</v>
      </c>
      <c r="B207" s="59" t="s">
        <v>2210</v>
      </c>
      <c r="C207" s="55">
        <v>39816.264999999999</v>
      </c>
      <c r="D207" s="55" t="s">
        <v>2275</v>
      </c>
      <c r="E207" s="32">
        <f t="shared" si="15"/>
        <v>-2898.998727576392</v>
      </c>
      <c r="F207" s="32">
        <f t="shared" si="16"/>
        <v>-2899</v>
      </c>
      <c r="G207" s="32">
        <f t="shared" si="17"/>
        <v>1.5254000027198344E-3</v>
      </c>
      <c r="I207" s="32">
        <f t="shared" si="20"/>
        <v>1.5254000027198344E-3</v>
      </c>
      <c r="O207" s="32">
        <f t="shared" ca="1" si="18"/>
        <v>-3.8747149926539645E-2</v>
      </c>
      <c r="Q207" s="33">
        <f t="shared" si="19"/>
        <v>24797.764999999999</v>
      </c>
    </row>
    <row r="208" spans="1:33" s="32" customFormat="1" ht="12.75" customHeight="1" x14ac:dyDescent="0.2">
      <c r="A208" s="95" t="s">
        <v>2031</v>
      </c>
      <c r="B208" s="57"/>
      <c r="C208" s="34">
        <v>39914.561999999998</v>
      </c>
      <c r="D208" s="34"/>
      <c r="E208" s="32">
        <f t="shared" si="15"/>
        <v>-2817.0035633533348</v>
      </c>
      <c r="F208" s="32">
        <f t="shared" si="16"/>
        <v>-2817</v>
      </c>
      <c r="G208" s="32">
        <f t="shared" si="17"/>
        <v>-4.2718000040622428E-3</v>
      </c>
      <c r="I208" s="32">
        <f t="shared" si="20"/>
        <v>-4.2718000040622428E-3</v>
      </c>
      <c r="O208" s="32">
        <f t="shared" ca="1" si="18"/>
        <v>-3.8342354949612828E-2</v>
      </c>
      <c r="Q208" s="33">
        <f t="shared" si="19"/>
        <v>24896.061999999998</v>
      </c>
      <c r="AC208" s="32">
        <v>10</v>
      </c>
      <c r="AE208" s="32" t="s">
        <v>2024</v>
      </c>
      <c r="AG208" s="32" t="s">
        <v>2021</v>
      </c>
    </row>
    <row r="209" spans="1:33" s="32" customFormat="1" ht="12.75" customHeight="1" x14ac:dyDescent="0.2">
      <c r="A209" s="95" t="s">
        <v>2032</v>
      </c>
      <c r="B209" s="57"/>
      <c r="C209" s="34">
        <v>39956.521000000001</v>
      </c>
      <c r="D209" s="34"/>
      <c r="E209" s="32">
        <f t="shared" si="15"/>
        <v>-2782.0031554503921</v>
      </c>
      <c r="F209" s="32">
        <f t="shared" si="16"/>
        <v>-2782</v>
      </c>
      <c r="G209" s="32">
        <f t="shared" si="17"/>
        <v>-3.7827999985893257E-3</v>
      </c>
      <c r="I209" s="32">
        <f t="shared" si="20"/>
        <v>-3.7827999985893257E-3</v>
      </c>
      <c r="O209" s="32">
        <f t="shared" ca="1" si="18"/>
        <v>-3.8169576605802599E-2</v>
      </c>
      <c r="Q209" s="33">
        <f t="shared" si="19"/>
        <v>24938.021000000001</v>
      </c>
      <c r="AC209" s="32">
        <v>15</v>
      </c>
      <c r="AE209" s="32" t="s">
        <v>2030</v>
      </c>
      <c r="AG209" s="32" t="s">
        <v>2021</v>
      </c>
    </row>
    <row r="210" spans="1:33" s="32" customFormat="1" ht="12.75" customHeight="1" x14ac:dyDescent="0.2">
      <c r="A210" s="93" t="s">
        <v>4</v>
      </c>
      <c r="B210" s="59" t="s">
        <v>2210</v>
      </c>
      <c r="C210" s="55">
        <v>39962.517</v>
      </c>
      <c r="D210" s="55" t="s">
        <v>2275</v>
      </c>
      <c r="E210" s="32">
        <f t="shared" si="15"/>
        <v>-2777.0015480291954</v>
      </c>
      <c r="F210" s="32">
        <f t="shared" si="16"/>
        <v>-2777</v>
      </c>
      <c r="G210" s="32">
        <f t="shared" si="17"/>
        <v>-1.8558000010671094E-3</v>
      </c>
      <c r="I210" s="32">
        <f t="shared" si="20"/>
        <v>-1.8558000010671094E-3</v>
      </c>
      <c r="O210" s="32">
        <f t="shared" ca="1" si="18"/>
        <v>-3.8144893985258277E-2</v>
      </c>
      <c r="Q210" s="33">
        <f t="shared" si="19"/>
        <v>24944.017</v>
      </c>
    </row>
    <row r="211" spans="1:33" s="32" customFormat="1" ht="12.75" customHeight="1" x14ac:dyDescent="0.2">
      <c r="A211" s="93" t="s">
        <v>67</v>
      </c>
      <c r="B211" s="59" t="s">
        <v>2210</v>
      </c>
      <c r="C211" s="55">
        <v>39968.5147</v>
      </c>
      <c r="D211" s="55" t="s">
        <v>2275</v>
      </c>
      <c r="E211" s="32">
        <f t="shared" si="15"/>
        <v>-2771.9985225405171</v>
      </c>
      <c r="F211" s="32">
        <f t="shared" si="16"/>
        <v>-2772</v>
      </c>
      <c r="G211" s="32">
        <f t="shared" si="17"/>
        <v>1.7711999971652403E-3</v>
      </c>
      <c r="J211" s="32">
        <f>G211</f>
        <v>1.7711999971652403E-3</v>
      </c>
      <c r="O211" s="32">
        <f t="shared" ca="1" si="18"/>
        <v>-3.8120211364713961E-2</v>
      </c>
      <c r="Q211" s="33">
        <f t="shared" si="19"/>
        <v>24950.0147</v>
      </c>
    </row>
    <row r="212" spans="1:33" s="32" customFormat="1" ht="12.75" customHeight="1" x14ac:dyDescent="0.2">
      <c r="A212" s="95" t="s">
        <v>2032</v>
      </c>
      <c r="B212" s="57"/>
      <c r="C212" s="34">
        <v>39992.49</v>
      </c>
      <c r="D212" s="34"/>
      <c r="E212" s="32">
        <f t="shared" si="15"/>
        <v>-2751.9993500246014</v>
      </c>
      <c r="F212" s="32">
        <f t="shared" si="16"/>
        <v>-2752</v>
      </c>
      <c r="G212" s="32">
        <f t="shared" si="17"/>
        <v>7.7919999603182077E-4</v>
      </c>
      <c r="I212" s="32">
        <f t="shared" ref="I212:I219" si="21">G212</f>
        <v>7.7919999603182077E-4</v>
      </c>
      <c r="O212" s="32">
        <f t="shared" ca="1" si="18"/>
        <v>-3.8021480882536686E-2</v>
      </c>
      <c r="Q212" s="33">
        <f t="shared" si="19"/>
        <v>24973.989999999998</v>
      </c>
      <c r="AC212" s="32">
        <v>11</v>
      </c>
      <c r="AE212" s="32" t="s">
        <v>2030</v>
      </c>
      <c r="AG212" s="32" t="s">
        <v>2021</v>
      </c>
    </row>
    <row r="213" spans="1:33" s="32" customFormat="1" ht="12.75" customHeight="1" x14ac:dyDescent="0.2">
      <c r="A213" s="95" t="s">
        <v>2032</v>
      </c>
      <c r="B213" s="57"/>
      <c r="C213" s="34">
        <v>39992.493000000002</v>
      </c>
      <c r="D213" s="34"/>
      <c r="E213" s="32">
        <f t="shared" ref="E213:E276" si="22">+(C213-C$7)/C$8</f>
        <v>-2751.9968475525725</v>
      </c>
      <c r="F213" s="32">
        <f t="shared" ref="F213:F276" si="23">ROUND(2*E213,0)/2</f>
        <v>-2752</v>
      </c>
      <c r="G213" s="32">
        <f t="shared" ref="G213:G276" si="24">+C213-(C$7+F213*C$8)</f>
        <v>3.77920000028098E-3</v>
      </c>
      <c r="I213" s="32">
        <f t="shared" si="21"/>
        <v>3.77920000028098E-3</v>
      </c>
      <c r="O213" s="32">
        <f t="shared" ref="O213:O276" ca="1" si="25">+C$11+C$12*F213</f>
        <v>-3.8021480882536686E-2</v>
      </c>
      <c r="Q213" s="33">
        <f t="shared" ref="Q213:Q276" si="26">+C213-15018.5</f>
        <v>24973.993000000002</v>
      </c>
      <c r="AC213" s="32">
        <v>10</v>
      </c>
      <c r="AE213" s="32" t="s">
        <v>2024</v>
      </c>
      <c r="AG213" s="32" t="s">
        <v>2021</v>
      </c>
    </row>
    <row r="214" spans="1:33" s="32" customFormat="1" ht="12.75" customHeight="1" x14ac:dyDescent="0.2">
      <c r="A214" s="95" t="s">
        <v>2033</v>
      </c>
      <c r="B214" s="57"/>
      <c r="C214" s="34">
        <v>40010.451999999997</v>
      </c>
      <c r="D214" s="34"/>
      <c r="E214" s="32">
        <f t="shared" si="22"/>
        <v>-2737.0162158518947</v>
      </c>
      <c r="F214" s="32">
        <f t="shared" si="23"/>
        <v>-2737</v>
      </c>
      <c r="G214" s="32">
        <f t="shared" si="24"/>
        <v>-1.9439800002146512E-2</v>
      </c>
      <c r="I214" s="32">
        <f t="shared" si="21"/>
        <v>-1.9439800002146512E-2</v>
      </c>
      <c r="O214" s="32">
        <f t="shared" ca="1" si="25"/>
        <v>-3.7947433020903726E-2</v>
      </c>
      <c r="Q214" s="33">
        <f t="shared" si="26"/>
        <v>24991.951999999997</v>
      </c>
      <c r="AC214" s="32">
        <v>12</v>
      </c>
      <c r="AE214" s="32" t="s">
        <v>2022</v>
      </c>
      <c r="AG214" s="32" t="s">
        <v>2021</v>
      </c>
    </row>
    <row r="215" spans="1:33" s="32" customFormat="1" ht="12.75" customHeight="1" x14ac:dyDescent="0.2">
      <c r="A215" s="95" t="s">
        <v>2032</v>
      </c>
      <c r="B215" s="57"/>
      <c r="C215" s="34">
        <v>40010.474000000002</v>
      </c>
      <c r="D215" s="34"/>
      <c r="E215" s="32">
        <f t="shared" si="22"/>
        <v>-2736.9978643903723</v>
      </c>
      <c r="F215" s="32">
        <f t="shared" si="23"/>
        <v>-2737</v>
      </c>
      <c r="G215" s="32">
        <f t="shared" si="24"/>
        <v>2.5602000023354776E-3</v>
      </c>
      <c r="I215" s="32">
        <f t="shared" si="21"/>
        <v>2.5602000023354776E-3</v>
      </c>
      <c r="O215" s="32">
        <f t="shared" ca="1" si="25"/>
        <v>-3.7947433020903726E-2</v>
      </c>
      <c r="Q215" s="33">
        <f t="shared" si="26"/>
        <v>24991.974000000002</v>
      </c>
      <c r="AC215" s="32">
        <v>13</v>
      </c>
      <c r="AE215" s="32" t="s">
        <v>2030</v>
      </c>
      <c r="AG215" s="32" t="s">
        <v>2021</v>
      </c>
    </row>
    <row r="216" spans="1:33" s="32" customFormat="1" ht="12.75" customHeight="1" x14ac:dyDescent="0.2">
      <c r="A216" s="95" t="s">
        <v>2033</v>
      </c>
      <c r="B216" s="57"/>
      <c r="C216" s="34">
        <v>40010.476999999999</v>
      </c>
      <c r="D216" s="34"/>
      <c r="E216" s="32">
        <f t="shared" si="22"/>
        <v>-2736.9953619183498</v>
      </c>
      <c r="F216" s="32">
        <f t="shared" si="23"/>
        <v>-2737</v>
      </c>
      <c r="G216" s="32">
        <f t="shared" si="24"/>
        <v>5.5601999993086793E-3</v>
      </c>
      <c r="I216" s="32">
        <f t="shared" si="21"/>
        <v>5.5601999993086793E-3</v>
      </c>
      <c r="O216" s="32">
        <f t="shared" ca="1" si="25"/>
        <v>-3.7947433020903726E-2</v>
      </c>
      <c r="Q216" s="33">
        <f t="shared" si="26"/>
        <v>24991.976999999999</v>
      </c>
      <c r="AC216" s="32">
        <v>9</v>
      </c>
      <c r="AE216" s="32" t="s">
        <v>2024</v>
      </c>
      <c r="AG216" s="32" t="s">
        <v>2021</v>
      </c>
    </row>
    <row r="217" spans="1:33" s="32" customFormat="1" ht="12.75" customHeight="1" x14ac:dyDescent="0.2">
      <c r="A217" s="95" t="s">
        <v>2033</v>
      </c>
      <c r="B217" s="57"/>
      <c r="C217" s="34">
        <v>40022.457000000002</v>
      </c>
      <c r="D217" s="34"/>
      <c r="E217" s="32">
        <f t="shared" si="22"/>
        <v>-2727.002156964053</v>
      </c>
      <c r="F217" s="32">
        <f t="shared" si="23"/>
        <v>-2727</v>
      </c>
      <c r="G217" s="32">
        <f t="shared" si="24"/>
        <v>-2.5858000008156523E-3</v>
      </c>
      <c r="I217" s="32">
        <f t="shared" si="21"/>
        <v>-2.5858000008156523E-3</v>
      </c>
      <c r="O217" s="32">
        <f t="shared" ca="1" si="25"/>
        <v>-3.7898067779815095E-2</v>
      </c>
      <c r="Q217" s="33">
        <f t="shared" si="26"/>
        <v>25003.957000000002</v>
      </c>
      <c r="AC217" s="32">
        <v>11</v>
      </c>
      <c r="AE217" s="32" t="s">
        <v>2022</v>
      </c>
      <c r="AG217" s="32" t="s">
        <v>2021</v>
      </c>
    </row>
    <row r="218" spans="1:33" s="32" customFormat="1" ht="12.75" customHeight="1" x14ac:dyDescent="0.2">
      <c r="A218" s="95" t="s">
        <v>2033</v>
      </c>
      <c r="B218" s="57"/>
      <c r="C218" s="34">
        <v>40022.459000000003</v>
      </c>
      <c r="D218" s="34"/>
      <c r="E218" s="32">
        <f t="shared" si="22"/>
        <v>-2727.0004886493689</v>
      </c>
      <c r="F218" s="32">
        <f t="shared" si="23"/>
        <v>-2727</v>
      </c>
      <c r="G218" s="32">
        <f t="shared" si="24"/>
        <v>-5.8580000040819868E-4</v>
      </c>
      <c r="I218" s="32">
        <f t="shared" si="21"/>
        <v>-5.8580000040819868E-4</v>
      </c>
      <c r="O218" s="32">
        <f t="shared" ca="1" si="25"/>
        <v>-3.7898067779815095E-2</v>
      </c>
      <c r="Q218" s="33">
        <f t="shared" si="26"/>
        <v>25003.959000000003</v>
      </c>
      <c r="AC218" s="32">
        <v>10</v>
      </c>
      <c r="AE218" s="32" t="s">
        <v>2030</v>
      </c>
      <c r="AG218" s="32" t="s">
        <v>2021</v>
      </c>
    </row>
    <row r="219" spans="1:33" s="32" customFormat="1" ht="12.75" customHeight="1" x14ac:dyDescent="0.2">
      <c r="A219" s="93" t="s">
        <v>86</v>
      </c>
      <c r="B219" s="59" t="s">
        <v>2210</v>
      </c>
      <c r="C219" s="55">
        <v>40040.44</v>
      </c>
      <c r="D219" s="55" t="s">
        <v>2275</v>
      </c>
      <c r="E219" s="32">
        <f t="shared" si="22"/>
        <v>-2712.0015054871687</v>
      </c>
      <c r="F219" s="32">
        <f t="shared" si="23"/>
        <v>-2712</v>
      </c>
      <c r="G219" s="32">
        <f t="shared" si="24"/>
        <v>-1.8047999983537011E-3</v>
      </c>
      <c r="I219" s="32">
        <f t="shared" si="21"/>
        <v>-1.8047999983537011E-3</v>
      </c>
      <c r="O219" s="32">
        <f t="shared" ca="1" si="25"/>
        <v>-3.7824019918182142E-2</v>
      </c>
      <c r="Q219" s="33">
        <f t="shared" si="26"/>
        <v>25021.940000000002</v>
      </c>
    </row>
    <row r="220" spans="1:33" s="32" customFormat="1" ht="12.75" customHeight="1" x14ac:dyDescent="0.2">
      <c r="A220" s="97" t="s">
        <v>2248</v>
      </c>
      <c r="B220" s="40" t="s">
        <v>2210</v>
      </c>
      <c r="C220" s="39">
        <v>40070.411800000002</v>
      </c>
      <c r="D220" s="39" t="s">
        <v>2282</v>
      </c>
      <c r="E220" s="13">
        <f t="shared" si="22"/>
        <v>-2687.000308471384</v>
      </c>
      <c r="F220" s="13">
        <f t="shared" si="23"/>
        <v>-2687</v>
      </c>
      <c r="G220" s="32">
        <f t="shared" si="24"/>
        <v>-3.6980000004405156E-4</v>
      </c>
      <c r="J220" s="32">
        <f>G220</f>
        <v>-3.6980000004405156E-4</v>
      </c>
      <c r="O220" s="32">
        <f t="shared" ca="1" si="25"/>
        <v>-3.7700606815460544E-2</v>
      </c>
      <c r="Q220" s="33">
        <f t="shared" si="26"/>
        <v>25051.911800000002</v>
      </c>
    </row>
    <row r="221" spans="1:33" s="32" customFormat="1" ht="12.75" customHeight="1" x14ac:dyDescent="0.2">
      <c r="A221" s="96" t="s">
        <v>2249</v>
      </c>
      <c r="B221" s="12" t="s">
        <v>2210</v>
      </c>
      <c r="C221" s="16">
        <v>40082.4064</v>
      </c>
      <c r="D221" s="16"/>
      <c r="E221" s="32">
        <f t="shared" si="22"/>
        <v>-2676.9949248199018</v>
      </c>
      <c r="F221" s="32">
        <f t="shared" si="23"/>
        <v>-2677</v>
      </c>
      <c r="G221" s="32">
        <f t="shared" si="24"/>
        <v>6.0842000020784326E-3</v>
      </c>
      <c r="J221" s="32">
        <f>G221</f>
        <v>6.0842000020784326E-3</v>
      </c>
      <c r="O221" s="32">
        <f t="shared" ca="1" si="25"/>
        <v>-3.7651241574371913E-2</v>
      </c>
      <c r="Q221" s="33">
        <f t="shared" si="26"/>
        <v>25063.9064</v>
      </c>
    </row>
    <row r="222" spans="1:33" s="32" customFormat="1" ht="12.75" customHeight="1" x14ac:dyDescent="0.2">
      <c r="A222" s="95" t="s">
        <v>2035</v>
      </c>
      <c r="B222" s="57"/>
      <c r="C222" s="34">
        <v>40088.374000000003</v>
      </c>
      <c r="D222" s="34"/>
      <c r="E222" s="32">
        <f t="shared" si="22"/>
        <v>-2672.0170074672073</v>
      </c>
      <c r="F222" s="32">
        <f t="shared" si="23"/>
        <v>-2672</v>
      </c>
      <c r="G222" s="32">
        <f t="shared" si="24"/>
        <v>-2.0388799995998852E-2</v>
      </c>
      <c r="I222" s="32">
        <f>G222</f>
        <v>-2.0388799995998852E-2</v>
      </c>
      <c r="O222" s="32">
        <f t="shared" ca="1" si="25"/>
        <v>-3.7626558953827591E-2</v>
      </c>
      <c r="Q222" s="33">
        <f t="shared" si="26"/>
        <v>25069.874000000003</v>
      </c>
      <c r="AC222" s="32">
        <v>8</v>
      </c>
      <c r="AE222" s="32" t="s">
        <v>2034</v>
      </c>
      <c r="AG222" s="32" t="s">
        <v>2021</v>
      </c>
    </row>
    <row r="223" spans="1:33" s="32" customFormat="1" ht="12.75" customHeight="1" x14ac:dyDescent="0.2">
      <c r="A223" s="95" t="s">
        <v>2035</v>
      </c>
      <c r="B223" s="57"/>
      <c r="C223" s="34">
        <v>40088.385999999999</v>
      </c>
      <c r="D223" s="34"/>
      <c r="E223" s="32">
        <f t="shared" si="22"/>
        <v>-2672.0069975791102</v>
      </c>
      <c r="F223" s="32">
        <f t="shared" si="23"/>
        <v>-2672</v>
      </c>
      <c r="G223" s="32">
        <f t="shared" si="24"/>
        <v>-8.3888000008300878E-3</v>
      </c>
      <c r="I223" s="32">
        <f>G223</f>
        <v>-8.3888000008300878E-3</v>
      </c>
      <c r="O223" s="32">
        <f t="shared" ca="1" si="25"/>
        <v>-3.7626558953827591E-2</v>
      </c>
      <c r="Q223" s="33">
        <f t="shared" si="26"/>
        <v>25069.885999999999</v>
      </c>
      <c r="AC223" s="32">
        <v>9</v>
      </c>
      <c r="AE223" s="32" t="s">
        <v>2030</v>
      </c>
      <c r="AG223" s="32" t="s">
        <v>2021</v>
      </c>
    </row>
    <row r="224" spans="1:33" s="32" customFormat="1" ht="12.75" customHeight="1" x14ac:dyDescent="0.2">
      <c r="A224" s="95" t="s">
        <v>2035</v>
      </c>
      <c r="B224" s="57"/>
      <c r="C224" s="34">
        <v>40088.387000000002</v>
      </c>
      <c r="D224" s="34"/>
      <c r="E224" s="32">
        <f t="shared" si="22"/>
        <v>-2672.006163421765</v>
      </c>
      <c r="F224" s="32">
        <f t="shared" si="23"/>
        <v>-2672</v>
      </c>
      <c r="G224" s="32">
        <f t="shared" si="24"/>
        <v>-7.3887999969883822E-3</v>
      </c>
      <c r="I224" s="32">
        <f>G224</f>
        <v>-7.3887999969883822E-3</v>
      </c>
      <c r="O224" s="32">
        <f t="shared" ca="1" si="25"/>
        <v>-3.7626558953827591E-2</v>
      </c>
      <c r="Q224" s="33">
        <f t="shared" si="26"/>
        <v>25069.887000000002</v>
      </c>
      <c r="AC224" s="32">
        <v>8</v>
      </c>
      <c r="AE224" s="32" t="s">
        <v>2024</v>
      </c>
      <c r="AG224" s="32" t="s">
        <v>2021</v>
      </c>
    </row>
    <row r="225" spans="1:33" s="32" customFormat="1" ht="12.75" customHeight="1" x14ac:dyDescent="0.2">
      <c r="A225" s="95" t="s">
        <v>2035</v>
      </c>
      <c r="B225" s="57"/>
      <c r="C225" s="34">
        <v>40088.402999999998</v>
      </c>
      <c r="D225" s="34"/>
      <c r="E225" s="32">
        <f t="shared" si="22"/>
        <v>-2671.9928169043005</v>
      </c>
      <c r="F225" s="32">
        <f t="shared" si="23"/>
        <v>-2672</v>
      </c>
      <c r="G225" s="32">
        <f t="shared" si="24"/>
        <v>8.6111999989952892E-3</v>
      </c>
      <c r="I225" s="32">
        <f>G225</f>
        <v>8.6111999989952892E-3</v>
      </c>
      <c r="O225" s="32">
        <f t="shared" ca="1" si="25"/>
        <v>-3.7626558953827591E-2</v>
      </c>
      <c r="Q225" s="33">
        <f t="shared" si="26"/>
        <v>25069.902999999998</v>
      </c>
      <c r="AC225" s="32">
        <v>15</v>
      </c>
      <c r="AE225" s="32" t="s">
        <v>2022</v>
      </c>
      <c r="AG225" s="32" t="s">
        <v>2021</v>
      </c>
    </row>
    <row r="226" spans="1:33" s="32" customFormat="1" ht="12.75" customHeight="1" x14ac:dyDescent="0.2">
      <c r="A226" s="94" t="s">
        <v>2250</v>
      </c>
      <c r="B226" s="12"/>
      <c r="C226" s="16">
        <v>40094.391000000003</v>
      </c>
      <c r="D226" s="16"/>
      <c r="E226" s="32">
        <f t="shared" si="22"/>
        <v>-2666.9978827418327</v>
      </c>
      <c r="F226" s="32">
        <f t="shared" si="23"/>
        <v>-2667</v>
      </c>
      <c r="G226" s="32">
        <f t="shared" si="24"/>
        <v>2.5382000021636486E-3</v>
      </c>
      <c r="I226" s="32">
        <f>G226</f>
        <v>2.5382000021636486E-3</v>
      </c>
      <c r="O226" s="32">
        <f t="shared" ca="1" si="25"/>
        <v>-3.7601876333283268E-2</v>
      </c>
      <c r="Q226" s="33">
        <f t="shared" si="26"/>
        <v>25075.891000000003</v>
      </c>
    </row>
    <row r="227" spans="1:33" s="32" customFormat="1" ht="12.75" customHeight="1" x14ac:dyDescent="0.2">
      <c r="A227" s="94" t="s">
        <v>2250</v>
      </c>
      <c r="B227" s="12"/>
      <c r="C227" s="16">
        <v>40106.378299999997</v>
      </c>
      <c r="D227" s="16"/>
      <c r="E227" s="32">
        <f t="shared" si="22"/>
        <v>-2656.9985884389494</v>
      </c>
      <c r="F227" s="32">
        <f t="shared" si="23"/>
        <v>-2657</v>
      </c>
      <c r="G227" s="32">
        <f t="shared" si="24"/>
        <v>1.6921999995247461E-3</v>
      </c>
      <c r="J227" s="32">
        <f>G227</f>
        <v>1.6921999995247461E-3</v>
      </c>
      <c r="O227" s="32">
        <f t="shared" ca="1" si="25"/>
        <v>-3.7552511092194638E-2</v>
      </c>
      <c r="Q227" s="33">
        <f t="shared" si="26"/>
        <v>25087.878299999997</v>
      </c>
    </row>
    <row r="228" spans="1:33" s="32" customFormat="1" ht="12.75" customHeight="1" x14ac:dyDescent="0.2">
      <c r="A228" s="96" t="s">
        <v>2247</v>
      </c>
      <c r="B228" s="12" t="s">
        <v>2210</v>
      </c>
      <c r="C228" s="16">
        <v>40107.574999999997</v>
      </c>
      <c r="D228" s="16"/>
      <c r="E228" s="32">
        <f t="shared" si="22"/>
        <v>-2656.0003523480641</v>
      </c>
      <c r="F228" s="32">
        <f t="shared" si="23"/>
        <v>-2656</v>
      </c>
      <c r="G228" s="32">
        <f t="shared" si="24"/>
        <v>-4.2240000038873404E-4</v>
      </c>
      <c r="I228" s="32">
        <f t="shared" ref="I228:I236" si="27">G228</f>
        <v>-4.2240000038873404E-4</v>
      </c>
      <c r="O228" s="32">
        <f t="shared" ca="1" si="25"/>
        <v>-3.7547574568085773E-2</v>
      </c>
      <c r="Q228" s="33">
        <f t="shared" si="26"/>
        <v>25089.074999999997</v>
      </c>
    </row>
    <row r="229" spans="1:33" s="32" customFormat="1" ht="12.75" customHeight="1" x14ac:dyDescent="0.2">
      <c r="A229" s="96" t="s">
        <v>2247</v>
      </c>
      <c r="B229" s="12" t="s">
        <v>2210</v>
      </c>
      <c r="C229" s="16">
        <v>40108.767999999996</v>
      </c>
      <c r="D229" s="16"/>
      <c r="E229" s="32">
        <f t="shared" si="22"/>
        <v>-2655.0052026393441</v>
      </c>
      <c r="F229" s="32">
        <f t="shared" si="23"/>
        <v>-2655</v>
      </c>
      <c r="G229" s="32">
        <f t="shared" si="24"/>
        <v>-6.2370000014198013E-3</v>
      </c>
      <c r="I229" s="32">
        <f t="shared" si="27"/>
        <v>-6.2370000014198013E-3</v>
      </c>
      <c r="O229" s="32">
        <f t="shared" ca="1" si="25"/>
        <v>-3.7542638043976909E-2</v>
      </c>
      <c r="Q229" s="33">
        <f t="shared" si="26"/>
        <v>25090.267999999996</v>
      </c>
    </row>
    <row r="230" spans="1:33" s="32" customFormat="1" ht="12.75" customHeight="1" x14ac:dyDescent="0.2">
      <c r="A230" s="95" t="s">
        <v>2035</v>
      </c>
      <c r="B230" s="57"/>
      <c r="C230" s="34">
        <v>40112.366000000002</v>
      </c>
      <c r="D230" s="34"/>
      <c r="E230" s="32">
        <f t="shared" si="22"/>
        <v>-2652.0039045236845</v>
      </c>
      <c r="F230" s="32">
        <f t="shared" si="23"/>
        <v>-2652</v>
      </c>
      <c r="G230" s="32">
        <f t="shared" si="24"/>
        <v>-4.6807999970042147E-3</v>
      </c>
      <c r="I230" s="32">
        <f t="shared" si="27"/>
        <v>-4.6807999970042147E-3</v>
      </c>
      <c r="O230" s="32">
        <f t="shared" ca="1" si="25"/>
        <v>-3.7527828471650315E-2</v>
      </c>
      <c r="Q230" s="33">
        <f t="shared" si="26"/>
        <v>25093.866000000002</v>
      </c>
      <c r="AC230" s="32">
        <v>11</v>
      </c>
      <c r="AE230" s="32" t="s">
        <v>2030</v>
      </c>
      <c r="AG230" s="32" t="s">
        <v>2021</v>
      </c>
    </row>
    <row r="231" spans="1:33" s="32" customFormat="1" ht="12.75" customHeight="1" x14ac:dyDescent="0.2">
      <c r="A231" s="96" t="s">
        <v>2247</v>
      </c>
      <c r="B231" s="12" t="s">
        <v>2210</v>
      </c>
      <c r="C231" s="16">
        <v>40113.571000000004</v>
      </c>
      <c r="D231" s="16"/>
      <c r="E231" s="32">
        <f t="shared" si="22"/>
        <v>-2650.998744926861</v>
      </c>
      <c r="F231" s="32">
        <f t="shared" si="23"/>
        <v>-2651</v>
      </c>
      <c r="G231" s="32">
        <f t="shared" si="24"/>
        <v>1.5046000044094399E-3</v>
      </c>
      <c r="I231" s="32">
        <f t="shared" si="27"/>
        <v>1.5046000044094399E-3</v>
      </c>
      <c r="O231" s="32">
        <f t="shared" ca="1" si="25"/>
        <v>-3.7522891947541451E-2</v>
      </c>
      <c r="Q231" s="33">
        <f t="shared" si="26"/>
        <v>25095.071000000004</v>
      </c>
    </row>
    <row r="232" spans="1:33" s="32" customFormat="1" ht="12.75" customHeight="1" x14ac:dyDescent="0.2">
      <c r="A232" s="96" t="s">
        <v>2247</v>
      </c>
      <c r="B232" s="12" t="s">
        <v>2210</v>
      </c>
      <c r="C232" s="16">
        <v>40113.571000000004</v>
      </c>
      <c r="D232" s="16"/>
      <c r="E232" s="32">
        <f t="shared" si="22"/>
        <v>-2650.998744926861</v>
      </c>
      <c r="F232" s="32">
        <f t="shared" si="23"/>
        <v>-2651</v>
      </c>
      <c r="G232" s="32">
        <f t="shared" si="24"/>
        <v>1.5046000044094399E-3</v>
      </c>
      <c r="I232" s="32">
        <f t="shared" si="27"/>
        <v>1.5046000044094399E-3</v>
      </c>
      <c r="O232" s="32">
        <f t="shared" ca="1" si="25"/>
        <v>-3.7522891947541451E-2</v>
      </c>
      <c r="Q232" s="33">
        <f t="shared" si="26"/>
        <v>25095.071000000004</v>
      </c>
    </row>
    <row r="233" spans="1:33" s="32" customFormat="1" ht="12.75" customHeight="1" x14ac:dyDescent="0.2">
      <c r="A233" s="96" t="s">
        <v>2247</v>
      </c>
      <c r="B233" s="12" t="s">
        <v>2210</v>
      </c>
      <c r="C233" s="16">
        <v>40126.756000000001</v>
      </c>
      <c r="D233" s="16"/>
      <c r="E233" s="32">
        <f t="shared" si="22"/>
        <v>-2640.0003803757472</v>
      </c>
      <c r="F233" s="32">
        <f t="shared" si="23"/>
        <v>-2640</v>
      </c>
      <c r="G233" s="32">
        <f t="shared" si="24"/>
        <v>-4.5600000157719478E-4</v>
      </c>
      <c r="I233" s="32">
        <f t="shared" si="27"/>
        <v>-4.5600000157719478E-4</v>
      </c>
      <c r="O233" s="32">
        <f t="shared" ca="1" si="25"/>
        <v>-3.7468590182343955E-2</v>
      </c>
      <c r="Q233" s="33">
        <f t="shared" si="26"/>
        <v>25108.256000000001</v>
      </c>
    </row>
    <row r="234" spans="1:33" s="32" customFormat="1" ht="12.75" customHeight="1" x14ac:dyDescent="0.2">
      <c r="A234" s="95" t="s">
        <v>2036</v>
      </c>
      <c r="B234" s="57"/>
      <c r="C234" s="34">
        <v>40142.341999999997</v>
      </c>
      <c r="D234" s="34"/>
      <c r="E234" s="32">
        <f t="shared" si="22"/>
        <v>-2626.9992040470675</v>
      </c>
      <c r="F234" s="32">
        <f t="shared" si="23"/>
        <v>-2627</v>
      </c>
      <c r="G234" s="32">
        <f t="shared" si="24"/>
        <v>9.5419999706791714E-4</v>
      </c>
      <c r="I234" s="32">
        <f t="shared" si="27"/>
        <v>9.5419999706791714E-4</v>
      </c>
      <c r="O234" s="32">
        <f t="shared" ca="1" si="25"/>
        <v>-3.7404415368928724E-2</v>
      </c>
      <c r="Q234" s="33">
        <f t="shared" si="26"/>
        <v>25123.841999999997</v>
      </c>
      <c r="AC234" s="32">
        <v>10</v>
      </c>
      <c r="AE234" s="32" t="s">
        <v>2030</v>
      </c>
      <c r="AG234" s="32" t="s">
        <v>2021</v>
      </c>
    </row>
    <row r="235" spans="1:33" s="32" customFormat="1" ht="12.75" customHeight="1" x14ac:dyDescent="0.2">
      <c r="A235" s="95" t="s">
        <v>2037</v>
      </c>
      <c r="B235" s="57"/>
      <c r="C235" s="34">
        <v>40299.39</v>
      </c>
      <c r="D235" s="34"/>
      <c r="E235" s="32">
        <f t="shared" si="22"/>
        <v>-2495.9964618382201</v>
      </c>
      <c r="F235" s="32">
        <f t="shared" si="23"/>
        <v>-2496</v>
      </c>
      <c r="G235" s="32">
        <f t="shared" si="24"/>
        <v>4.2415999996592291E-3</v>
      </c>
      <c r="I235" s="32">
        <f t="shared" si="27"/>
        <v>4.2415999996592291E-3</v>
      </c>
      <c r="O235" s="32">
        <f t="shared" ca="1" si="25"/>
        <v>-3.6757730710667583E-2</v>
      </c>
      <c r="Q235" s="33">
        <f t="shared" si="26"/>
        <v>25280.89</v>
      </c>
      <c r="AC235" s="32">
        <v>13</v>
      </c>
      <c r="AE235" s="32" t="s">
        <v>2022</v>
      </c>
      <c r="AG235" s="32" t="s">
        <v>2021</v>
      </c>
    </row>
    <row r="236" spans="1:33" s="32" customFormat="1" ht="12.75" customHeight="1" x14ac:dyDescent="0.2">
      <c r="A236" s="96" t="s">
        <v>2247</v>
      </c>
      <c r="B236" s="12" t="s">
        <v>2210</v>
      </c>
      <c r="C236" s="16">
        <v>40313.779000000002</v>
      </c>
      <c r="D236" s="16"/>
      <c r="E236" s="32">
        <f t="shared" si="22"/>
        <v>-2483.9937718476222</v>
      </c>
      <c r="F236" s="32">
        <f t="shared" si="23"/>
        <v>-2484</v>
      </c>
      <c r="G236" s="32">
        <f t="shared" si="24"/>
        <v>7.466399998520501E-3</v>
      </c>
      <c r="I236" s="32">
        <f t="shared" si="27"/>
        <v>7.466399998520501E-3</v>
      </c>
      <c r="O236" s="32">
        <f t="shared" ca="1" si="25"/>
        <v>-3.6698492421361216E-2</v>
      </c>
      <c r="Q236" s="33">
        <f t="shared" si="26"/>
        <v>25295.279000000002</v>
      </c>
    </row>
    <row r="237" spans="1:33" s="32" customFormat="1" ht="12.75" customHeight="1" x14ac:dyDescent="0.2">
      <c r="A237" s="93" t="s">
        <v>67</v>
      </c>
      <c r="B237" s="59" t="s">
        <v>2210</v>
      </c>
      <c r="C237" s="55">
        <v>40317.368499999997</v>
      </c>
      <c r="D237" s="55" t="s">
        <v>2275</v>
      </c>
      <c r="E237" s="32">
        <f t="shared" si="22"/>
        <v>-2480.9995640693764</v>
      </c>
      <c r="F237" s="32">
        <f t="shared" si="23"/>
        <v>-2481</v>
      </c>
      <c r="G237" s="32">
        <f t="shared" si="24"/>
        <v>5.2259999938542023E-4</v>
      </c>
      <c r="I237" s="32">
        <f>G237</f>
        <v>5.2259999938542023E-4</v>
      </c>
      <c r="O237" s="32">
        <f t="shared" ca="1" si="25"/>
        <v>-3.668368284903463E-2</v>
      </c>
      <c r="Q237" s="33">
        <f t="shared" si="26"/>
        <v>25298.868499999997</v>
      </c>
    </row>
    <row r="238" spans="1:33" s="32" customFormat="1" ht="12.75" customHeight="1" x14ac:dyDescent="0.2">
      <c r="A238" s="93" t="s">
        <v>67</v>
      </c>
      <c r="B238" s="59" t="s">
        <v>2210</v>
      </c>
      <c r="C238" s="55">
        <v>40318.569300000003</v>
      </c>
      <c r="D238" s="55" t="s">
        <v>2275</v>
      </c>
      <c r="E238" s="32">
        <f t="shared" si="22"/>
        <v>-2479.9979079333848</v>
      </c>
      <c r="F238" s="32">
        <f t="shared" si="23"/>
        <v>-2480</v>
      </c>
      <c r="G238" s="32">
        <f t="shared" si="24"/>
        <v>2.5080000050365925E-3</v>
      </c>
      <c r="I238" s="32">
        <f>G238</f>
        <v>2.5080000050365925E-3</v>
      </c>
      <c r="O238" s="32">
        <f t="shared" ca="1" si="25"/>
        <v>-3.6678746324925765E-2</v>
      </c>
      <c r="Q238" s="33">
        <f t="shared" si="26"/>
        <v>25300.069300000003</v>
      </c>
    </row>
    <row r="239" spans="1:33" s="32" customFormat="1" ht="12.75" customHeight="1" x14ac:dyDescent="0.2">
      <c r="A239" s="96" t="s">
        <v>2247</v>
      </c>
      <c r="B239" s="12" t="s">
        <v>2210</v>
      </c>
      <c r="C239" s="16">
        <v>40337.752</v>
      </c>
      <c r="D239" s="16"/>
      <c r="E239" s="32">
        <f t="shared" si="22"/>
        <v>-2463.9965178935927</v>
      </c>
      <c r="F239" s="32">
        <f t="shared" si="23"/>
        <v>-2464</v>
      </c>
      <c r="G239" s="32">
        <f t="shared" si="24"/>
        <v>4.1743999972823076E-3</v>
      </c>
      <c r="I239" s="32">
        <f>G239</f>
        <v>4.1743999972823076E-3</v>
      </c>
      <c r="O239" s="32">
        <f t="shared" ca="1" si="25"/>
        <v>-3.6599761939183947E-2</v>
      </c>
      <c r="Q239" s="33">
        <f t="shared" si="26"/>
        <v>25319.252</v>
      </c>
    </row>
    <row r="240" spans="1:33" s="32" customFormat="1" ht="12.75" customHeight="1" x14ac:dyDescent="0.2">
      <c r="A240" s="95" t="s">
        <v>2038</v>
      </c>
      <c r="B240" s="57"/>
      <c r="C240" s="34">
        <v>40354.519999999997</v>
      </c>
      <c r="D240" s="34"/>
      <c r="E240" s="32">
        <f t="shared" si="22"/>
        <v>-2450.0093675869512</v>
      </c>
      <c r="F240" s="32">
        <f t="shared" si="23"/>
        <v>-2450</v>
      </c>
      <c r="G240" s="32">
        <f t="shared" si="24"/>
        <v>-1.1230000003706664E-2</v>
      </c>
      <c r="I240" s="32">
        <f>G240</f>
        <v>-1.1230000003706664E-2</v>
      </c>
      <c r="O240" s="32">
        <f t="shared" ca="1" si="25"/>
        <v>-3.6530650601659852E-2</v>
      </c>
      <c r="Q240" s="33">
        <f t="shared" si="26"/>
        <v>25336.019999999997</v>
      </c>
      <c r="AC240" s="32">
        <v>9</v>
      </c>
      <c r="AE240" s="32" t="s">
        <v>2024</v>
      </c>
      <c r="AG240" s="32" t="s">
        <v>2021</v>
      </c>
    </row>
    <row r="241" spans="1:33" s="32" customFormat="1" ht="12.75" customHeight="1" x14ac:dyDescent="0.2">
      <c r="A241" s="93" t="s">
        <v>67</v>
      </c>
      <c r="B241" s="59" t="s">
        <v>2210</v>
      </c>
      <c r="C241" s="55">
        <v>40426.462099999997</v>
      </c>
      <c r="D241" s="55" t="s">
        <v>2275</v>
      </c>
      <c r="E241" s="32">
        <f t="shared" si="22"/>
        <v>-2389.9983366902634</v>
      </c>
      <c r="F241" s="32">
        <f t="shared" si="23"/>
        <v>-2390</v>
      </c>
      <c r="G241" s="32">
        <f t="shared" si="24"/>
        <v>1.9939999983762391E-3</v>
      </c>
      <c r="I241" s="32">
        <f>G241</f>
        <v>1.9939999983762391E-3</v>
      </c>
      <c r="O241" s="32">
        <f t="shared" ca="1" si="25"/>
        <v>-3.6234459155128032E-2</v>
      </c>
      <c r="Q241" s="33">
        <f t="shared" si="26"/>
        <v>25407.962099999997</v>
      </c>
    </row>
    <row r="242" spans="1:33" s="32" customFormat="1" ht="12.75" customHeight="1" x14ac:dyDescent="0.2">
      <c r="A242" s="96" t="s">
        <v>2247</v>
      </c>
      <c r="B242" s="12" t="s">
        <v>2210</v>
      </c>
      <c r="C242" s="16">
        <v>40427.652999999998</v>
      </c>
      <c r="D242" s="16"/>
      <c r="E242" s="32">
        <f t="shared" si="22"/>
        <v>-2389.0049387119593</v>
      </c>
      <c r="F242" s="32">
        <f t="shared" si="23"/>
        <v>-2389</v>
      </c>
      <c r="G242" s="32">
        <f t="shared" si="24"/>
        <v>-5.9206000005360693E-3</v>
      </c>
      <c r="I242" s="32">
        <f>G242</f>
        <v>-5.9206000005360693E-3</v>
      </c>
      <c r="O242" s="32">
        <f t="shared" ca="1" si="25"/>
        <v>-3.6229522631019168E-2</v>
      </c>
      <c r="Q242" s="33">
        <f t="shared" si="26"/>
        <v>25409.152999999998</v>
      </c>
    </row>
    <row r="243" spans="1:33" s="32" customFormat="1" ht="12.75" customHeight="1" x14ac:dyDescent="0.2">
      <c r="A243" s="94" t="s">
        <v>2250</v>
      </c>
      <c r="B243" s="12"/>
      <c r="C243" s="16">
        <v>40438.449099999998</v>
      </c>
      <c r="D243" s="16"/>
      <c r="E243" s="32">
        <f t="shared" si="22"/>
        <v>-2379.9992926345762</v>
      </c>
      <c r="F243" s="32">
        <f t="shared" si="23"/>
        <v>-2380</v>
      </c>
      <c r="G243" s="32">
        <f t="shared" si="24"/>
        <v>8.4799999604001641E-4</v>
      </c>
      <c r="I243" s="32">
        <f>G243</f>
        <v>8.4799999604001641E-4</v>
      </c>
      <c r="O243" s="32">
        <f t="shared" ca="1" si="25"/>
        <v>-3.6185093914039394E-2</v>
      </c>
      <c r="Q243" s="33">
        <f t="shared" si="26"/>
        <v>25419.949099999998</v>
      </c>
    </row>
    <row r="244" spans="1:33" s="32" customFormat="1" ht="12.75" customHeight="1" x14ac:dyDescent="0.2">
      <c r="A244" s="93" t="s">
        <v>67</v>
      </c>
      <c r="B244" s="59" t="s">
        <v>2210</v>
      </c>
      <c r="C244" s="55">
        <v>40438.449500000002</v>
      </c>
      <c r="D244" s="55" t="s">
        <v>2275</v>
      </c>
      <c r="E244" s="32">
        <f t="shared" si="22"/>
        <v>-2379.9989589716361</v>
      </c>
      <c r="F244" s="32">
        <f t="shared" si="23"/>
        <v>-2380</v>
      </c>
      <c r="G244" s="32">
        <f t="shared" si="24"/>
        <v>1.2480000004870817E-3</v>
      </c>
      <c r="I244" s="32">
        <f>G244</f>
        <v>1.2480000004870817E-3</v>
      </c>
      <c r="O244" s="32">
        <f t="shared" ca="1" si="25"/>
        <v>-3.6185093914039394E-2</v>
      </c>
      <c r="Q244" s="33">
        <f t="shared" si="26"/>
        <v>25419.949500000002</v>
      </c>
    </row>
    <row r="245" spans="1:33" s="32" customFormat="1" ht="12.75" customHeight="1" x14ac:dyDescent="0.2">
      <c r="A245" s="96" t="s">
        <v>2247</v>
      </c>
      <c r="B245" s="12" t="s">
        <v>2210</v>
      </c>
      <c r="C245" s="16">
        <v>40439.642999999996</v>
      </c>
      <c r="D245" s="16"/>
      <c r="E245" s="32">
        <f t="shared" si="22"/>
        <v>-2379.0033921842496</v>
      </c>
      <c r="F245" s="32">
        <f t="shared" si="23"/>
        <v>-2379</v>
      </c>
      <c r="G245" s="32">
        <f t="shared" si="24"/>
        <v>-4.0666000058990903E-3</v>
      </c>
      <c r="I245" s="32">
        <f t="shared" ref="I245:I264" si="28">G245</f>
        <v>-4.0666000058990903E-3</v>
      </c>
      <c r="O245" s="32">
        <f t="shared" ca="1" si="25"/>
        <v>-3.618015738993053E-2</v>
      </c>
      <c r="Q245" s="33">
        <f t="shared" si="26"/>
        <v>25421.142999999996</v>
      </c>
    </row>
    <row r="246" spans="1:33" s="32" customFormat="1" ht="12.75" customHeight="1" x14ac:dyDescent="0.2">
      <c r="A246" s="96" t="s">
        <v>2247</v>
      </c>
      <c r="B246" s="12" t="s">
        <v>2210</v>
      </c>
      <c r="C246" s="16">
        <v>40445.648999999998</v>
      </c>
      <c r="D246" s="16"/>
      <c r="E246" s="32">
        <f t="shared" si="22"/>
        <v>-2373.9934431896331</v>
      </c>
      <c r="F246" s="32">
        <f t="shared" si="23"/>
        <v>-2374</v>
      </c>
      <c r="G246" s="32">
        <f t="shared" si="24"/>
        <v>7.8603999936603941E-3</v>
      </c>
      <c r="I246" s="32">
        <f t="shared" si="28"/>
        <v>7.8603999936603941E-3</v>
      </c>
      <c r="O246" s="32">
        <f t="shared" ca="1" si="25"/>
        <v>-3.6155474769386214E-2</v>
      </c>
      <c r="Q246" s="33">
        <f t="shared" si="26"/>
        <v>25427.148999999998</v>
      </c>
    </row>
    <row r="247" spans="1:33" s="32" customFormat="1" ht="12.75" customHeight="1" x14ac:dyDescent="0.2">
      <c r="A247" s="96" t="s">
        <v>2247</v>
      </c>
      <c r="B247" s="12" t="s">
        <v>2210</v>
      </c>
      <c r="C247" s="16">
        <v>40469.620000000003</v>
      </c>
      <c r="D247" s="16"/>
      <c r="E247" s="32">
        <f t="shared" si="22"/>
        <v>-2353.9978575502819</v>
      </c>
      <c r="F247" s="32">
        <f t="shared" si="23"/>
        <v>-2354</v>
      </c>
      <c r="G247" s="32">
        <f t="shared" si="24"/>
        <v>2.5683999992907047E-3</v>
      </c>
      <c r="I247" s="32">
        <f t="shared" si="28"/>
        <v>2.5683999992907047E-3</v>
      </c>
      <c r="O247" s="32">
        <f t="shared" ca="1" si="25"/>
        <v>-3.6056744287208939E-2</v>
      </c>
      <c r="Q247" s="33">
        <f t="shared" si="26"/>
        <v>25451.120000000003</v>
      </c>
    </row>
    <row r="248" spans="1:33" s="32" customFormat="1" ht="12.75" customHeight="1" x14ac:dyDescent="0.2">
      <c r="A248" s="96" t="s">
        <v>2247</v>
      </c>
      <c r="B248" s="12" t="s">
        <v>2210</v>
      </c>
      <c r="C248" s="16">
        <v>40469.622000000003</v>
      </c>
      <c r="D248" s="16"/>
      <c r="E248" s="32">
        <f t="shared" si="22"/>
        <v>-2353.9961892355977</v>
      </c>
      <c r="F248" s="32">
        <f t="shared" si="23"/>
        <v>-2354</v>
      </c>
      <c r="G248" s="32">
        <f t="shared" si="24"/>
        <v>4.5683999996981584E-3</v>
      </c>
      <c r="I248" s="32">
        <f t="shared" si="28"/>
        <v>4.5683999996981584E-3</v>
      </c>
      <c r="O248" s="32">
        <f t="shared" ca="1" si="25"/>
        <v>-3.6056744287208939E-2</v>
      </c>
      <c r="Q248" s="33">
        <f t="shared" si="26"/>
        <v>25451.122000000003</v>
      </c>
    </row>
    <row r="249" spans="1:33" s="32" customFormat="1" ht="12.75" customHeight="1" x14ac:dyDescent="0.2">
      <c r="A249" s="95" t="s">
        <v>2039</v>
      </c>
      <c r="B249" s="57"/>
      <c r="C249" s="34">
        <v>40486.404000000002</v>
      </c>
      <c r="D249" s="34"/>
      <c r="E249" s="32">
        <f t="shared" si="22"/>
        <v>-2339.9973607261691</v>
      </c>
      <c r="F249" s="32">
        <f t="shared" si="23"/>
        <v>-2340</v>
      </c>
      <c r="G249" s="32">
        <f t="shared" si="24"/>
        <v>3.1640000015613623E-3</v>
      </c>
      <c r="I249" s="32">
        <f t="shared" si="28"/>
        <v>3.1640000015613623E-3</v>
      </c>
      <c r="O249" s="32">
        <f t="shared" ca="1" si="25"/>
        <v>-3.5987632949684843E-2</v>
      </c>
      <c r="Q249" s="33">
        <f t="shared" si="26"/>
        <v>25467.904000000002</v>
      </c>
      <c r="AC249" s="32">
        <v>7</v>
      </c>
      <c r="AE249" s="32" t="s">
        <v>2030</v>
      </c>
      <c r="AG249" s="32" t="s">
        <v>2021</v>
      </c>
    </row>
    <row r="250" spans="1:33" s="32" customFormat="1" ht="12.75" customHeight="1" x14ac:dyDescent="0.2">
      <c r="A250" s="95" t="s">
        <v>2040</v>
      </c>
      <c r="B250" s="57"/>
      <c r="C250" s="34">
        <v>40498.381999999998</v>
      </c>
      <c r="D250" s="34"/>
      <c r="E250" s="32">
        <f t="shared" si="22"/>
        <v>-2330.0058240865624</v>
      </c>
      <c r="F250" s="32">
        <f t="shared" si="23"/>
        <v>-2330</v>
      </c>
      <c r="G250" s="32">
        <f t="shared" si="24"/>
        <v>-6.9820000062463805E-3</v>
      </c>
      <c r="I250" s="32">
        <f t="shared" si="28"/>
        <v>-6.9820000062463805E-3</v>
      </c>
      <c r="O250" s="32">
        <f t="shared" ca="1" si="25"/>
        <v>-3.5938267708596205E-2</v>
      </c>
      <c r="Q250" s="33">
        <f t="shared" si="26"/>
        <v>25479.881999999998</v>
      </c>
      <c r="AC250" s="32">
        <v>11</v>
      </c>
      <c r="AE250" s="32" t="s">
        <v>2022</v>
      </c>
      <c r="AG250" s="32" t="s">
        <v>2021</v>
      </c>
    </row>
    <row r="251" spans="1:33" s="32" customFormat="1" ht="12.75" customHeight="1" x14ac:dyDescent="0.2">
      <c r="A251" s="95" t="s">
        <v>2039</v>
      </c>
      <c r="B251" s="57"/>
      <c r="C251" s="34">
        <v>40504.364999999998</v>
      </c>
      <c r="D251" s="34"/>
      <c r="E251" s="32">
        <f t="shared" si="22"/>
        <v>-2325.0150607108076</v>
      </c>
      <c r="F251" s="32">
        <f t="shared" si="23"/>
        <v>-2325</v>
      </c>
      <c r="G251" s="32">
        <f t="shared" si="24"/>
        <v>-1.8055000000458676E-2</v>
      </c>
      <c r="I251" s="32">
        <f t="shared" si="28"/>
        <v>-1.8055000000458676E-2</v>
      </c>
      <c r="O251" s="32">
        <f t="shared" ca="1" si="25"/>
        <v>-3.591358508805189E-2</v>
      </c>
      <c r="Q251" s="33">
        <f t="shared" si="26"/>
        <v>25485.864999999998</v>
      </c>
      <c r="AC251" s="32">
        <v>9</v>
      </c>
      <c r="AE251" s="32" t="s">
        <v>2030</v>
      </c>
      <c r="AG251" s="32" t="s">
        <v>2021</v>
      </c>
    </row>
    <row r="252" spans="1:33" s="32" customFormat="1" ht="12.75" customHeight="1" x14ac:dyDescent="0.2">
      <c r="A252" s="95" t="s">
        <v>2040</v>
      </c>
      <c r="B252" s="57"/>
      <c r="C252" s="34">
        <v>40516.358</v>
      </c>
      <c r="D252" s="34"/>
      <c r="E252" s="32">
        <f t="shared" si="22"/>
        <v>-2315.0110117110689</v>
      </c>
      <c r="F252" s="32">
        <f t="shared" si="23"/>
        <v>-2315</v>
      </c>
      <c r="G252" s="32">
        <f t="shared" si="24"/>
        <v>-1.3201000001572538E-2</v>
      </c>
      <c r="I252" s="32">
        <f t="shared" si="28"/>
        <v>-1.3201000001572538E-2</v>
      </c>
      <c r="O252" s="32">
        <f t="shared" ca="1" si="25"/>
        <v>-3.5864219846963252E-2</v>
      </c>
      <c r="Q252" s="33">
        <f t="shared" si="26"/>
        <v>25497.858</v>
      </c>
      <c r="AC252" s="32">
        <v>7</v>
      </c>
      <c r="AE252" s="32" t="s">
        <v>2041</v>
      </c>
      <c r="AG252" s="32" t="s">
        <v>2021</v>
      </c>
    </row>
    <row r="253" spans="1:33" s="32" customFormat="1" ht="12.75" customHeight="1" x14ac:dyDescent="0.2">
      <c r="A253" s="95" t="s">
        <v>2040</v>
      </c>
      <c r="B253" s="57"/>
      <c r="C253" s="34">
        <v>40516.358999999997</v>
      </c>
      <c r="D253" s="34"/>
      <c r="E253" s="32">
        <f t="shared" si="22"/>
        <v>-2315.01017755373</v>
      </c>
      <c r="F253" s="32">
        <f t="shared" si="23"/>
        <v>-2315</v>
      </c>
      <c r="G253" s="32">
        <f t="shared" si="24"/>
        <v>-1.220100000500679E-2</v>
      </c>
      <c r="I253" s="32">
        <f t="shared" si="28"/>
        <v>-1.220100000500679E-2</v>
      </c>
      <c r="O253" s="32">
        <f t="shared" ca="1" si="25"/>
        <v>-3.5864219846963252E-2</v>
      </c>
      <c r="Q253" s="33">
        <f t="shared" si="26"/>
        <v>25497.858999999997</v>
      </c>
      <c r="AC253" s="32">
        <v>7</v>
      </c>
      <c r="AE253" s="32" t="s">
        <v>2042</v>
      </c>
      <c r="AG253" s="32" t="s">
        <v>2021</v>
      </c>
    </row>
    <row r="254" spans="1:33" s="32" customFormat="1" ht="12.75" customHeight="1" x14ac:dyDescent="0.2">
      <c r="A254" s="95" t="s">
        <v>2040</v>
      </c>
      <c r="B254" s="57"/>
      <c r="C254" s="34">
        <v>40528.370000000003</v>
      </c>
      <c r="D254" s="34"/>
      <c r="E254" s="32">
        <f t="shared" si="22"/>
        <v>-2304.9911137218364</v>
      </c>
      <c r="F254" s="32">
        <f t="shared" si="23"/>
        <v>-2305</v>
      </c>
      <c r="G254" s="32">
        <f t="shared" si="24"/>
        <v>1.0653000004822388E-2</v>
      </c>
      <c r="I254" s="32">
        <f t="shared" si="28"/>
        <v>1.0653000004822388E-2</v>
      </c>
      <c r="O254" s="32">
        <f t="shared" ca="1" si="25"/>
        <v>-3.5814854605874615E-2</v>
      </c>
      <c r="Q254" s="33">
        <f t="shared" si="26"/>
        <v>25509.870000000003</v>
      </c>
      <c r="AC254" s="32">
        <v>16</v>
      </c>
      <c r="AE254" s="32" t="s">
        <v>2022</v>
      </c>
      <c r="AG254" s="32" t="s">
        <v>2021</v>
      </c>
    </row>
    <row r="255" spans="1:33" s="32" customFormat="1" ht="12.75" customHeight="1" x14ac:dyDescent="0.2">
      <c r="A255" s="95" t="s">
        <v>2043</v>
      </c>
      <c r="B255" s="57"/>
      <c r="C255" s="34">
        <v>40570.317999999999</v>
      </c>
      <c r="D255" s="34"/>
      <c r="E255" s="32">
        <f t="shared" si="22"/>
        <v>-2269.9998815496583</v>
      </c>
      <c r="F255" s="32">
        <f t="shared" si="23"/>
        <v>-2270</v>
      </c>
      <c r="G255" s="32">
        <f t="shared" si="24"/>
        <v>1.4199999714037403E-4</v>
      </c>
      <c r="I255" s="32">
        <f t="shared" si="28"/>
        <v>1.4199999714037403E-4</v>
      </c>
      <c r="O255" s="32">
        <f t="shared" ca="1" si="25"/>
        <v>-3.5642076262064386E-2</v>
      </c>
      <c r="Q255" s="33">
        <f t="shared" si="26"/>
        <v>25551.817999999999</v>
      </c>
      <c r="AC255" s="32">
        <v>6</v>
      </c>
      <c r="AE255" s="32" t="s">
        <v>2019</v>
      </c>
      <c r="AG255" s="32" t="s">
        <v>2021</v>
      </c>
    </row>
    <row r="256" spans="1:33" s="32" customFormat="1" ht="12.75" customHeight="1" x14ac:dyDescent="0.2">
      <c r="A256" s="95" t="s">
        <v>2043</v>
      </c>
      <c r="B256" s="57"/>
      <c r="C256" s="34">
        <v>40589.493000000002</v>
      </c>
      <c r="D256" s="34"/>
      <c r="E256" s="32">
        <f t="shared" si="22"/>
        <v>-2254.0049145213934</v>
      </c>
      <c r="F256" s="32">
        <f t="shared" si="23"/>
        <v>-2254</v>
      </c>
      <c r="G256" s="32">
        <f t="shared" si="24"/>
        <v>-5.89159999799449E-3</v>
      </c>
      <c r="I256" s="32">
        <f t="shared" si="28"/>
        <v>-5.89159999799449E-3</v>
      </c>
      <c r="O256" s="32">
        <f t="shared" ca="1" si="25"/>
        <v>-3.5563091876322568E-2</v>
      </c>
      <c r="Q256" s="33">
        <f t="shared" si="26"/>
        <v>25570.993000000002</v>
      </c>
      <c r="AC256" s="32">
        <v>7</v>
      </c>
      <c r="AE256" s="32" t="s">
        <v>2019</v>
      </c>
      <c r="AG256" s="32" t="s">
        <v>2021</v>
      </c>
    </row>
    <row r="257" spans="1:33" s="32" customFormat="1" ht="12.75" customHeight="1" x14ac:dyDescent="0.2">
      <c r="A257" s="95" t="s">
        <v>2043</v>
      </c>
      <c r="B257" s="57"/>
      <c r="C257" s="34">
        <v>40590.690999999999</v>
      </c>
      <c r="D257" s="34"/>
      <c r="E257" s="32">
        <f t="shared" si="22"/>
        <v>-2253.0055940259667</v>
      </c>
      <c r="F257" s="32">
        <f t="shared" si="23"/>
        <v>-2253</v>
      </c>
      <c r="G257" s="32">
        <f t="shared" si="24"/>
        <v>-6.7062000016449019E-3</v>
      </c>
      <c r="I257" s="32">
        <f t="shared" si="28"/>
        <v>-6.7062000016449019E-3</v>
      </c>
      <c r="O257" s="32">
        <f t="shared" ca="1" si="25"/>
        <v>-3.5558155352213704E-2</v>
      </c>
      <c r="Q257" s="33">
        <f t="shared" si="26"/>
        <v>25572.190999999999</v>
      </c>
      <c r="AC257" s="32">
        <v>9</v>
      </c>
      <c r="AE257" s="32" t="s">
        <v>2030</v>
      </c>
      <c r="AG257" s="32" t="s">
        <v>2021</v>
      </c>
    </row>
    <row r="258" spans="1:33" s="32" customFormat="1" ht="12.75" customHeight="1" x14ac:dyDescent="0.2">
      <c r="A258" s="93" t="s">
        <v>194</v>
      </c>
      <c r="B258" s="59" t="s">
        <v>2210</v>
      </c>
      <c r="C258" s="55">
        <v>40783.707000000002</v>
      </c>
      <c r="D258" s="55" t="s">
        <v>2275</v>
      </c>
      <c r="E258" s="32">
        <f t="shared" si="22"/>
        <v>-2091.9998805486671</v>
      </c>
      <c r="F258" s="32">
        <f t="shared" si="23"/>
        <v>-2092</v>
      </c>
      <c r="G258" s="32">
        <f t="shared" si="24"/>
        <v>1.4319999900180846E-4</v>
      </c>
      <c r="I258" s="32">
        <f t="shared" si="28"/>
        <v>1.4319999900180846E-4</v>
      </c>
      <c r="O258" s="32">
        <f t="shared" ca="1" si="25"/>
        <v>-3.4763374970686649E-2</v>
      </c>
      <c r="Q258" s="33">
        <f t="shared" si="26"/>
        <v>25765.207000000002</v>
      </c>
    </row>
    <row r="259" spans="1:33" s="32" customFormat="1" ht="12.75" customHeight="1" x14ac:dyDescent="0.2">
      <c r="A259" s="93" t="s">
        <v>198</v>
      </c>
      <c r="B259" s="59" t="s">
        <v>2210</v>
      </c>
      <c r="C259" s="55">
        <v>40800.485999999997</v>
      </c>
      <c r="D259" s="55" t="s">
        <v>2275</v>
      </c>
      <c r="E259" s="32">
        <f t="shared" si="22"/>
        <v>-2078.0035545112673</v>
      </c>
      <c r="F259" s="32">
        <f t="shared" si="23"/>
        <v>-2078</v>
      </c>
      <c r="G259" s="32">
        <f t="shared" si="24"/>
        <v>-4.2612000033841468E-3</v>
      </c>
      <c r="I259" s="32">
        <f t="shared" si="28"/>
        <v>-4.2612000033841468E-3</v>
      </c>
      <c r="O259" s="32">
        <f t="shared" ca="1" si="25"/>
        <v>-3.469426363316256E-2</v>
      </c>
      <c r="Q259" s="33">
        <f t="shared" si="26"/>
        <v>25781.985999999997</v>
      </c>
    </row>
    <row r="260" spans="1:33" s="32" customFormat="1" ht="12.75" customHeight="1" x14ac:dyDescent="0.2">
      <c r="A260" s="93" t="s">
        <v>201</v>
      </c>
      <c r="B260" s="59" t="s">
        <v>2210</v>
      </c>
      <c r="C260" s="55">
        <v>40801.688999999998</v>
      </c>
      <c r="D260" s="55" t="s">
        <v>2275</v>
      </c>
      <c r="E260" s="32">
        <f t="shared" si="22"/>
        <v>-2077.000063229128</v>
      </c>
      <c r="F260" s="32">
        <f t="shared" si="23"/>
        <v>-2077</v>
      </c>
      <c r="G260" s="32">
        <f t="shared" si="24"/>
        <v>-7.580000237794593E-5</v>
      </c>
      <c r="I260" s="32">
        <f t="shared" si="28"/>
        <v>-7.580000237794593E-5</v>
      </c>
      <c r="O260" s="32">
        <f t="shared" ca="1" si="25"/>
        <v>-3.4689327109053696E-2</v>
      </c>
      <c r="Q260" s="33">
        <f t="shared" si="26"/>
        <v>25783.188999999998</v>
      </c>
    </row>
    <row r="261" spans="1:33" s="32" customFormat="1" ht="12.75" customHeight="1" x14ac:dyDescent="0.2">
      <c r="A261" s="95" t="s">
        <v>2044</v>
      </c>
      <c r="B261" s="57"/>
      <c r="C261" s="34">
        <v>40806.489000000001</v>
      </c>
      <c r="D261" s="34"/>
      <c r="E261" s="32">
        <f t="shared" si="22"/>
        <v>-2072.9961079886739</v>
      </c>
      <c r="F261" s="32">
        <f t="shared" si="23"/>
        <v>-2073</v>
      </c>
      <c r="G261" s="32">
        <f t="shared" si="24"/>
        <v>4.665799999202136E-3</v>
      </c>
      <c r="I261" s="32">
        <f t="shared" si="28"/>
        <v>4.665799999202136E-3</v>
      </c>
      <c r="O261" s="32">
        <f t="shared" ca="1" si="25"/>
        <v>-3.4669581012618245E-2</v>
      </c>
      <c r="Q261" s="33">
        <f t="shared" si="26"/>
        <v>25787.989000000001</v>
      </c>
      <c r="AC261" s="32">
        <v>12</v>
      </c>
      <c r="AE261" s="32" t="s">
        <v>2022</v>
      </c>
      <c r="AG261" s="32" t="s">
        <v>2021</v>
      </c>
    </row>
    <row r="262" spans="1:33" s="32" customFormat="1" ht="12.75" customHeight="1" x14ac:dyDescent="0.2">
      <c r="A262" s="95" t="s">
        <v>2044</v>
      </c>
      <c r="B262" s="57"/>
      <c r="C262" s="34">
        <v>40824.466</v>
      </c>
      <c r="D262" s="34"/>
      <c r="E262" s="32">
        <f t="shared" si="22"/>
        <v>-2058.0004614558416</v>
      </c>
      <c r="F262" s="32">
        <f t="shared" si="23"/>
        <v>-2058</v>
      </c>
      <c r="G262" s="32">
        <f t="shared" si="24"/>
        <v>-5.531999995582737E-4</v>
      </c>
      <c r="I262" s="32">
        <f t="shared" si="28"/>
        <v>-5.531999995582737E-4</v>
      </c>
      <c r="O262" s="32">
        <f t="shared" ca="1" si="25"/>
        <v>-3.4595533150985285E-2</v>
      </c>
      <c r="Q262" s="33">
        <f t="shared" si="26"/>
        <v>25805.966</v>
      </c>
      <c r="AC262" s="32">
        <v>9</v>
      </c>
      <c r="AE262" s="32" t="s">
        <v>2030</v>
      </c>
      <c r="AG262" s="32" t="s">
        <v>2021</v>
      </c>
    </row>
    <row r="263" spans="1:33" s="32" customFormat="1" ht="12.75" customHeight="1" x14ac:dyDescent="0.2">
      <c r="A263" s="93" t="s">
        <v>198</v>
      </c>
      <c r="B263" s="59" t="s">
        <v>2210</v>
      </c>
      <c r="C263" s="55">
        <v>40836.451999999997</v>
      </c>
      <c r="D263" s="55" t="s">
        <v>2275</v>
      </c>
      <c r="E263" s="32">
        <f t="shared" si="22"/>
        <v>-2048.0022515574992</v>
      </c>
      <c r="F263" s="32">
        <f t="shared" si="23"/>
        <v>-2048</v>
      </c>
      <c r="G263" s="32">
        <f t="shared" si="24"/>
        <v>-2.699200005736202E-3</v>
      </c>
      <c r="I263" s="32">
        <f t="shared" si="28"/>
        <v>-2.699200005736202E-3</v>
      </c>
      <c r="O263" s="32">
        <f t="shared" ca="1" si="25"/>
        <v>-3.4546167909896647E-2</v>
      </c>
      <c r="Q263" s="33">
        <f t="shared" si="26"/>
        <v>25817.951999999997</v>
      </c>
    </row>
    <row r="264" spans="1:33" s="32" customFormat="1" ht="12.75" customHeight="1" x14ac:dyDescent="0.2">
      <c r="A264" s="93" t="s">
        <v>198</v>
      </c>
      <c r="B264" s="59" t="s">
        <v>2210</v>
      </c>
      <c r="C264" s="55">
        <v>40848.444000000003</v>
      </c>
      <c r="D264" s="55" t="s">
        <v>2275</v>
      </c>
      <c r="E264" s="32">
        <f t="shared" si="22"/>
        <v>-2037.9990367150995</v>
      </c>
      <c r="F264" s="32">
        <f t="shared" si="23"/>
        <v>-2038</v>
      </c>
      <c r="G264" s="32">
        <f t="shared" si="24"/>
        <v>1.1548000038601458E-3</v>
      </c>
      <c r="I264" s="32">
        <f t="shared" si="28"/>
        <v>1.1548000038601458E-3</v>
      </c>
      <c r="O264" s="32">
        <f t="shared" ca="1" si="25"/>
        <v>-3.4496802668808016E-2</v>
      </c>
      <c r="Q264" s="33">
        <f t="shared" si="26"/>
        <v>25829.944000000003</v>
      </c>
    </row>
    <row r="265" spans="1:33" s="32" customFormat="1" ht="12.75" customHeight="1" x14ac:dyDescent="0.2">
      <c r="A265" s="96" t="s">
        <v>2251</v>
      </c>
      <c r="B265" s="12"/>
      <c r="C265" s="16">
        <v>40848.4444</v>
      </c>
      <c r="D265" s="16"/>
      <c r="E265" s="32">
        <f t="shared" si="22"/>
        <v>-2037.9987030521652</v>
      </c>
      <c r="F265" s="32">
        <f t="shared" si="23"/>
        <v>-2038</v>
      </c>
      <c r="G265" s="32">
        <f t="shared" si="24"/>
        <v>1.5548000010312535E-3</v>
      </c>
      <c r="J265" s="32">
        <f>G265</f>
        <v>1.5548000010312535E-3</v>
      </c>
      <c r="O265" s="32">
        <f t="shared" ca="1" si="25"/>
        <v>-3.4496802668808016E-2</v>
      </c>
      <c r="Q265" s="33">
        <f t="shared" si="26"/>
        <v>25829.9444</v>
      </c>
    </row>
    <row r="266" spans="1:33" s="32" customFormat="1" ht="12.75" customHeight="1" x14ac:dyDescent="0.2">
      <c r="A266" s="96" t="s">
        <v>2251</v>
      </c>
      <c r="B266" s="12"/>
      <c r="C266" s="16">
        <v>40875.415000000001</v>
      </c>
      <c r="D266" s="16"/>
      <c r="E266" s="32">
        <f t="shared" si="22"/>
        <v>-2015.5009790504716</v>
      </c>
      <c r="F266" s="32">
        <f t="shared" si="23"/>
        <v>-2015.5</v>
      </c>
      <c r="G266" s="32">
        <f t="shared" si="24"/>
        <v>-1.1737000022549182E-3</v>
      </c>
      <c r="I266" s="32">
        <f>G266</f>
        <v>-1.1737000022549182E-3</v>
      </c>
      <c r="O266" s="32">
        <f t="shared" ca="1" si="25"/>
        <v>-3.4385730876358579E-2</v>
      </c>
      <c r="Q266" s="33">
        <f t="shared" si="26"/>
        <v>25856.915000000001</v>
      </c>
    </row>
    <row r="267" spans="1:33" s="32" customFormat="1" ht="12.75" customHeight="1" x14ac:dyDescent="0.2">
      <c r="A267" s="93" t="s">
        <v>198</v>
      </c>
      <c r="B267" s="59" t="s">
        <v>2210</v>
      </c>
      <c r="C267" s="55">
        <v>40914.375999999997</v>
      </c>
      <c r="D267" s="55" t="s">
        <v>2275</v>
      </c>
      <c r="E267" s="32">
        <f t="shared" si="22"/>
        <v>-1983.0013748581339</v>
      </c>
      <c r="F267" s="32">
        <f t="shared" si="23"/>
        <v>-1983</v>
      </c>
      <c r="G267" s="32">
        <f t="shared" si="24"/>
        <v>-1.6482000064570457E-3</v>
      </c>
      <c r="I267" s="32">
        <f>G267</f>
        <v>-1.6482000064570457E-3</v>
      </c>
      <c r="O267" s="32">
        <f t="shared" ca="1" si="25"/>
        <v>-3.4225293842820512E-2</v>
      </c>
      <c r="Q267" s="33">
        <f t="shared" si="26"/>
        <v>25895.875999999997</v>
      </c>
    </row>
    <row r="268" spans="1:33" s="32" customFormat="1" ht="12.75" customHeight="1" x14ac:dyDescent="0.2">
      <c r="A268" s="93" t="s">
        <v>201</v>
      </c>
      <c r="B268" s="59" t="s">
        <v>2210</v>
      </c>
      <c r="C268" s="55">
        <v>41049.847999999998</v>
      </c>
      <c r="D268" s="55" t="s">
        <v>2275</v>
      </c>
      <c r="E268" s="32">
        <f t="shared" si="22"/>
        <v>-1869.9964114551178</v>
      </c>
      <c r="F268" s="32">
        <f t="shared" si="23"/>
        <v>-1870</v>
      </c>
      <c r="G268" s="32">
        <f t="shared" si="24"/>
        <v>4.3020000011892989E-3</v>
      </c>
      <c r="I268" s="32">
        <f>G268</f>
        <v>4.3020000011892989E-3</v>
      </c>
      <c r="O268" s="32">
        <f t="shared" ca="1" si="25"/>
        <v>-3.366746661851891E-2</v>
      </c>
      <c r="Q268" s="33">
        <f t="shared" si="26"/>
        <v>26031.347999999998</v>
      </c>
    </row>
    <row r="269" spans="1:33" s="32" customFormat="1" ht="12.75" customHeight="1" x14ac:dyDescent="0.2">
      <c r="A269" s="95" t="s">
        <v>2045</v>
      </c>
      <c r="B269" s="57"/>
      <c r="C269" s="34">
        <v>41053.436000000002</v>
      </c>
      <c r="D269" s="34"/>
      <c r="E269" s="32">
        <f t="shared" si="22"/>
        <v>-1867.0034549128773</v>
      </c>
      <c r="F269" s="32">
        <f t="shared" si="23"/>
        <v>-1867</v>
      </c>
      <c r="G269" s="32">
        <f t="shared" si="24"/>
        <v>-4.1417999964323826E-3</v>
      </c>
      <c r="I269" s="32">
        <f t="shared" ref="I269:I281" si="29">G269</f>
        <v>-4.1417999964323826E-3</v>
      </c>
      <c r="O269" s="32">
        <f t="shared" ca="1" si="25"/>
        <v>-3.3652657046192323E-2</v>
      </c>
      <c r="Q269" s="33">
        <f t="shared" si="26"/>
        <v>26034.936000000002</v>
      </c>
      <c r="AC269" s="32">
        <v>11</v>
      </c>
      <c r="AE269" s="32" t="s">
        <v>2022</v>
      </c>
      <c r="AG269" s="32" t="s">
        <v>2021</v>
      </c>
    </row>
    <row r="270" spans="1:33" s="32" customFormat="1" ht="12.75" customHeight="1" x14ac:dyDescent="0.2">
      <c r="A270" s="93" t="s">
        <v>198</v>
      </c>
      <c r="B270" s="59" t="s">
        <v>2210</v>
      </c>
      <c r="C270" s="55">
        <v>41059.428999999996</v>
      </c>
      <c r="D270" s="55" t="s">
        <v>2275</v>
      </c>
      <c r="E270" s="32">
        <f t="shared" si="22"/>
        <v>-1862.0043499637093</v>
      </c>
      <c r="F270" s="32">
        <f t="shared" si="23"/>
        <v>-1862</v>
      </c>
      <c r="G270" s="32">
        <f t="shared" si="24"/>
        <v>-5.2148000031593256E-3</v>
      </c>
      <c r="I270" s="32">
        <f t="shared" si="29"/>
        <v>-5.2148000031593256E-3</v>
      </c>
      <c r="O270" s="32">
        <f t="shared" ca="1" si="25"/>
        <v>-3.3627974425648001E-2</v>
      </c>
      <c r="Q270" s="33">
        <f t="shared" si="26"/>
        <v>26040.928999999996</v>
      </c>
    </row>
    <row r="271" spans="1:33" s="32" customFormat="1" ht="12.75" customHeight="1" x14ac:dyDescent="0.2">
      <c r="A271" s="93" t="s">
        <v>198</v>
      </c>
      <c r="B271" s="59" t="s">
        <v>2210</v>
      </c>
      <c r="C271" s="55">
        <v>41059.432999999997</v>
      </c>
      <c r="D271" s="55" t="s">
        <v>2275</v>
      </c>
      <c r="E271" s="32">
        <f t="shared" si="22"/>
        <v>-1862.0010133343415</v>
      </c>
      <c r="F271" s="32">
        <f t="shared" si="23"/>
        <v>-1862</v>
      </c>
      <c r="G271" s="32">
        <f t="shared" si="24"/>
        <v>-1.2148000023444183E-3</v>
      </c>
      <c r="I271" s="32">
        <f t="shared" si="29"/>
        <v>-1.2148000023444183E-3</v>
      </c>
      <c r="O271" s="32">
        <f t="shared" ca="1" si="25"/>
        <v>-3.3627974425648001E-2</v>
      </c>
      <c r="Q271" s="33">
        <f t="shared" si="26"/>
        <v>26040.932999999997</v>
      </c>
    </row>
    <row r="272" spans="1:33" s="32" customFormat="1" ht="12.75" customHeight="1" x14ac:dyDescent="0.2">
      <c r="A272" s="95" t="s">
        <v>2047</v>
      </c>
      <c r="B272" s="57"/>
      <c r="C272" s="34">
        <v>41071.421000000002</v>
      </c>
      <c r="D272" s="34"/>
      <c r="E272" s="32">
        <f t="shared" si="22"/>
        <v>-1852.0011351213093</v>
      </c>
      <c r="F272" s="32">
        <f t="shared" si="23"/>
        <v>-1852</v>
      </c>
      <c r="G272" s="32">
        <f t="shared" si="24"/>
        <v>-1.3608000008389354E-3</v>
      </c>
      <c r="I272" s="32">
        <f t="shared" si="29"/>
        <v>-1.3608000008389354E-3</v>
      </c>
      <c r="O272" s="32">
        <f t="shared" ca="1" si="25"/>
        <v>-3.3578609184559363E-2</v>
      </c>
      <c r="Q272" s="33">
        <f t="shared" si="26"/>
        <v>26052.921000000002</v>
      </c>
      <c r="AC272" s="32">
        <v>8</v>
      </c>
      <c r="AE272" s="32" t="s">
        <v>2046</v>
      </c>
      <c r="AG272" s="32" t="s">
        <v>2021</v>
      </c>
    </row>
    <row r="273" spans="1:33" s="32" customFormat="1" ht="12.75" customHeight="1" x14ac:dyDescent="0.2">
      <c r="A273" s="93" t="s">
        <v>198</v>
      </c>
      <c r="B273" s="59" t="s">
        <v>2210</v>
      </c>
      <c r="C273" s="55">
        <v>41071.43</v>
      </c>
      <c r="D273" s="55" t="s">
        <v>2275</v>
      </c>
      <c r="E273" s="32">
        <f t="shared" si="22"/>
        <v>-1851.993627705235</v>
      </c>
      <c r="F273" s="32">
        <f t="shared" si="23"/>
        <v>-1852</v>
      </c>
      <c r="G273" s="32">
        <f t="shared" si="24"/>
        <v>7.6391999973566271E-3</v>
      </c>
      <c r="I273" s="32">
        <f t="shared" si="29"/>
        <v>7.6391999973566271E-3</v>
      </c>
      <c r="O273" s="32">
        <f t="shared" ca="1" si="25"/>
        <v>-3.3578609184559363E-2</v>
      </c>
      <c r="Q273" s="33">
        <f t="shared" si="26"/>
        <v>26052.93</v>
      </c>
    </row>
    <row r="274" spans="1:33" s="32" customFormat="1" ht="12.75" customHeight="1" x14ac:dyDescent="0.2">
      <c r="A274" s="93" t="s">
        <v>198</v>
      </c>
      <c r="B274" s="59" t="s">
        <v>2210</v>
      </c>
      <c r="C274" s="55">
        <v>41083.417999999998</v>
      </c>
      <c r="D274" s="55" t="s">
        <v>2275</v>
      </c>
      <c r="E274" s="32">
        <f t="shared" si="22"/>
        <v>-1841.993749492209</v>
      </c>
      <c r="F274" s="32">
        <f t="shared" si="23"/>
        <v>-1842</v>
      </c>
      <c r="G274" s="32">
        <f t="shared" si="24"/>
        <v>7.4931999988621101E-3</v>
      </c>
      <c r="I274" s="32">
        <f t="shared" si="29"/>
        <v>7.4931999988621101E-3</v>
      </c>
      <c r="O274" s="32">
        <f t="shared" ca="1" si="25"/>
        <v>-3.3529243943470732E-2</v>
      </c>
      <c r="Q274" s="33">
        <f t="shared" si="26"/>
        <v>26064.917999999998</v>
      </c>
    </row>
    <row r="275" spans="1:33" s="32" customFormat="1" ht="12.75" customHeight="1" x14ac:dyDescent="0.2">
      <c r="A275" s="93" t="s">
        <v>198</v>
      </c>
      <c r="B275" s="59" t="s">
        <v>2210</v>
      </c>
      <c r="C275" s="55">
        <v>41089.404999999999</v>
      </c>
      <c r="D275" s="55" t="s">
        <v>2275</v>
      </c>
      <c r="E275" s="32">
        <f t="shared" si="22"/>
        <v>-1836.9996494870863</v>
      </c>
      <c r="F275" s="32">
        <f t="shared" si="23"/>
        <v>-1837</v>
      </c>
      <c r="G275" s="32">
        <f t="shared" si="24"/>
        <v>4.2019999818876386E-4</v>
      </c>
      <c r="I275" s="32">
        <f t="shared" si="29"/>
        <v>4.2019999818876386E-4</v>
      </c>
      <c r="O275" s="32">
        <f t="shared" ca="1" si="25"/>
        <v>-3.350456132292641E-2</v>
      </c>
      <c r="Q275" s="33">
        <f t="shared" si="26"/>
        <v>26070.904999999999</v>
      </c>
    </row>
    <row r="276" spans="1:33" s="32" customFormat="1" ht="12.75" customHeight="1" x14ac:dyDescent="0.2">
      <c r="A276" s="93" t="s">
        <v>201</v>
      </c>
      <c r="B276" s="59" t="s">
        <v>2210</v>
      </c>
      <c r="C276" s="55">
        <v>41115.777999999998</v>
      </c>
      <c r="D276" s="55" t="s">
        <v>2275</v>
      </c>
      <c r="E276" s="32">
        <f t="shared" si="22"/>
        <v>-1815.00041791283</v>
      </c>
      <c r="F276" s="32">
        <f t="shared" si="23"/>
        <v>-1815</v>
      </c>
      <c r="G276" s="32">
        <f t="shared" si="24"/>
        <v>-5.0100000225938857E-4</v>
      </c>
      <c r="I276" s="32">
        <f t="shared" si="29"/>
        <v>-5.0100000225938857E-4</v>
      </c>
      <c r="O276" s="32">
        <f t="shared" ca="1" si="25"/>
        <v>-3.3395957792531406E-2</v>
      </c>
      <c r="Q276" s="33">
        <f t="shared" si="26"/>
        <v>26097.277999999998</v>
      </c>
    </row>
    <row r="277" spans="1:33" s="32" customFormat="1" ht="12.75" customHeight="1" x14ac:dyDescent="0.2">
      <c r="A277" s="93" t="s">
        <v>201</v>
      </c>
      <c r="B277" s="59" t="s">
        <v>2210</v>
      </c>
      <c r="C277" s="55">
        <v>41120.589</v>
      </c>
      <c r="D277" s="55" t="s">
        <v>2275</v>
      </c>
      <c r="E277" s="32">
        <f t="shared" ref="E277:E340" si="30">+(C277-C$7)/C$8</f>
        <v>-1810.9872869416176</v>
      </c>
      <c r="F277" s="32">
        <f t="shared" ref="F277:F340" si="31">ROUND(2*E277,0)/2</f>
        <v>-1811</v>
      </c>
      <c r="G277" s="32">
        <f t="shared" ref="G277:G322" si="32">+C277-(C$7+F277*C$8)</f>
        <v>1.5240599997923709E-2</v>
      </c>
      <c r="I277" s="32">
        <f t="shared" si="29"/>
        <v>1.5240599997923709E-2</v>
      </c>
      <c r="O277" s="32">
        <f t="shared" ref="O277:O340" ca="1" si="33">+C$11+C$12*F277</f>
        <v>-3.3376211696095955E-2</v>
      </c>
      <c r="Q277" s="33">
        <f t="shared" ref="Q277:Q340" si="34">+C277-15018.5</f>
        <v>26102.089</v>
      </c>
    </row>
    <row r="278" spans="1:33" s="32" customFormat="1" ht="12.75" customHeight="1" x14ac:dyDescent="0.2">
      <c r="A278" s="93" t="s">
        <v>201</v>
      </c>
      <c r="B278" s="59" t="s">
        <v>2210</v>
      </c>
      <c r="C278" s="55">
        <v>41121.769999999997</v>
      </c>
      <c r="D278" s="55" t="s">
        <v>2275</v>
      </c>
      <c r="E278" s="32">
        <f t="shared" si="30"/>
        <v>-1810.0021471210007</v>
      </c>
      <c r="F278" s="32">
        <f t="shared" si="31"/>
        <v>-1810</v>
      </c>
      <c r="G278" s="32">
        <f t="shared" si="32"/>
        <v>-2.5740000055520795E-3</v>
      </c>
      <c r="I278" s="32">
        <f t="shared" si="29"/>
        <v>-2.5740000055520795E-3</v>
      </c>
      <c r="O278" s="32">
        <f t="shared" ca="1" si="33"/>
        <v>-3.337127517198709E-2</v>
      </c>
      <c r="Q278" s="33">
        <f t="shared" si="34"/>
        <v>26103.269999999997</v>
      </c>
    </row>
    <row r="279" spans="1:33" s="32" customFormat="1" ht="12.75" customHeight="1" x14ac:dyDescent="0.2">
      <c r="A279" s="95" t="s">
        <v>2045</v>
      </c>
      <c r="B279" s="57"/>
      <c r="C279" s="34">
        <v>41126.582000000002</v>
      </c>
      <c r="D279" s="34"/>
      <c r="E279" s="32">
        <f t="shared" si="30"/>
        <v>-1805.9881819924435</v>
      </c>
      <c r="F279" s="32">
        <f t="shared" si="31"/>
        <v>-1806</v>
      </c>
      <c r="G279" s="32">
        <f t="shared" si="32"/>
        <v>1.4167599998472724E-2</v>
      </c>
      <c r="I279" s="32">
        <f t="shared" si="29"/>
        <v>1.4167599998472724E-2</v>
      </c>
      <c r="O279" s="32">
        <f t="shared" ca="1" si="33"/>
        <v>-3.3351529075551639E-2</v>
      </c>
      <c r="Q279" s="33">
        <f t="shared" si="34"/>
        <v>26108.082000000002</v>
      </c>
      <c r="AC279" s="32">
        <v>7</v>
      </c>
      <c r="AE279" s="32" t="s">
        <v>2019</v>
      </c>
      <c r="AG279" s="32" t="s">
        <v>2021</v>
      </c>
    </row>
    <row r="280" spans="1:33" s="32" customFormat="1" ht="12.75" customHeight="1" x14ac:dyDescent="0.2">
      <c r="A280" s="93" t="s">
        <v>201</v>
      </c>
      <c r="B280" s="59" t="s">
        <v>2210</v>
      </c>
      <c r="C280" s="55">
        <v>41127.767999999996</v>
      </c>
      <c r="D280" s="55" t="s">
        <v>2275</v>
      </c>
      <c r="E280" s="32">
        <f t="shared" si="30"/>
        <v>-1804.9988713851201</v>
      </c>
      <c r="F280" s="32">
        <f t="shared" si="31"/>
        <v>-1805</v>
      </c>
      <c r="G280" s="32">
        <f t="shared" si="32"/>
        <v>1.352999999653548E-3</v>
      </c>
      <c r="I280" s="32">
        <f t="shared" si="29"/>
        <v>1.352999999653548E-3</v>
      </c>
      <c r="O280" s="32">
        <f t="shared" ca="1" si="33"/>
        <v>-3.3346592551442775E-2</v>
      </c>
      <c r="Q280" s="33">
        <f t="shared" si="34"/>
        <v>26109.267999999996</v>
      </c>
    </row>
    <row r="281" spans="1:33" s="32" customFormat="1" ht="12.75" customHeight="1" x14ac:dyDescent="0.2">
      <c r="A281" s="93" t="s">
        <v>201</v>
      </c>
      <c r="B281" s="59" t="s">
        <v>2210</v>
      </c>
      <c r="C281" s="55">
        <v>41133.754000000001</v>
      </c>
      <c r="D281" s="55" t="s">
        <v>2275</v>
      </c>
      <c r="E281" s="32">
        <f t="shared" si="30"/>
        <v>-1800.0056055373364</v>
      </c>
      <c r="F281" s="32">
        <f t="shared" si="31"/>
        <v>-1800</v>
      </c>
      <c r="G281" s="32">
        <f t="shared" si="32"/>
        <v>-6.7199999975855462E-3</v>
      </c>
      <c r="I281" s="32">
        <f t="shared" si="29"/>
        <v>-6.7199999975855462E-3</v>
      </c>
      <c r="O281" s="32">
        <f t="shared" ca="1" si="33"/>
        <v>-3.3321909930898452E-2</v>
      </c>
      <c r="Q281" s="33">
        <f t="shared" si="34"/>
        <v>26115.254000000001</v>
      </c>
    </row>
    <row r="282" spans="1:33" s="32" customFormat="1" ht="12.75" customHeight="1" x14ac:dyDescent="0.2">
      <c r="A282" s="96" t="s">
        <v>2252</v>
      </c>
      <c r="B282" s="12"/>
      <c r="C282" s="16">
        <v>41137.359400000001</v>
      </c>
      <c r="D282" s="16"/>
      <c r="E282" s="32">
        <f t="shared" si="30"/>
        <v>-1796.9981346573518</v>
      </c>
      <c r="F282" s="32">
        <f t="shared" si="31"/>
        <v>-1797</v>
      </c>
      <c r="G282" s="32">
        <f t="shared" si="32"/>
        <v>2.2362000017892569E-3</v>
      </c>
      <c r="J282" s="32">
        <f>G282</f>
        <v>2.2362000017892569E-3</v>
      </c>
      <c r="O282" s="32">
        <f t="shared" ca="1" si="33"/>
        <v>-3.3307100358571859E-2</v>
      </c>
      <c r="Q282" s="33">
        <f t="shared" si="34"/>
        <v>26118.859400000001</v>
      </c>
    </row>
    <row r="283" spans="1:33" s="32" customFormat="1" ht="12.75" customHeight="1" x14ac:dyDescent="0.2">
      <c r="A283" s="95" t="s">
        <v>2047</v>
      </c>
      <c r="B283" s="57"/>
      <c r="C283" s="34">
        <v>41144.561000000002</v>
      </c>
      <c r="D283" s="34"/>
      <c r="E283" s="32">
        <f t="shared" si="30"/>
        <v>-1790.9908671449271</v>
      </c>
      <c r="F283" s="32">
        <f t="shared" si="31"/>
        <v>-1791</v>
      </c>
      <c r="G283" s="32">
        <f t="shared" si="32"/>
        <v>1.0948600000119768E-2</v>
      </c>
      <c r="I283" s="32">
        <f t="shared" ref="I283:I294" si="35">G283</f>
        <v>1.0948600000119768E-2</v>
      </c>
      <c r="O283" s="32">
        <f t="shared" ca="1" si="33"/>
        <v>-3.3277481213918679E-2</v>
      </c>
      <c r="Q283" s="33">
        <f t="shared" si="34"/>
        <v>26126.061000000002</v>
      </c>
      <c r="AC283" s="32">
        <v>10</v>
      </c>
      <c r="AE283" s="32" t="s">
        <v>2019</v>
      </c>
      <c r="AG283" s="32" t="s">
        <v>2021</v>
      </c>
    </row>
    <row r="284" spans="1:33" s="32" customFormat="1" ht="12.75" customHeight="1" x14ac:dyDescent="0.2">
      <c r="A284" s="93" t="s">
        <v>201</v>
      </c>
      <c r="B284" s="59" t="s">
        <v>2210</v>
      </c>
      <c r="C284" s="55">
        <v>41145.762000000002</v>
      </c>
      <c r="D284" s="55" t="s">
        <v>2275</v>
      </c>
      <c r="E284" s="32">
        <f t="shared" si="30"/>
        <v>-1789.9890441774717</v>
      </c>
      <c r="F284" s="32">
        <f t="shared" si="31"/>
        <v>-1790</v>
      </c>
      <c r="G284" s="32">
        <f t="shared" si="32"/>
        <v>1.3134000000718515E-2</v>
      </c>
      <c r="I284" s="32">
        <f t="shared" si="35"/>
        <v>1.3134000000718515E-2</v>
      </c>
      <c r="O284" s="32">
        <f t="shared" ca="1" si="33"/>
        <v>-3.3272544689809815E-2</v>
      </c>
      <c r="Q284" s="33">
        <f t="shared" si="34"/>
        <v>26127.262000000002</v>
      </c>
    </row>
    <row r="285" spans="1:33" s="32" customFormat="1" ht="12.75" customHeight="1" x14ac:dyDescent="0.2">
      <c r="A285" s="95" t="s">
        <v>2047</v>
      </c>
      <c r="B285" s="57"/>
      <c r="C285" s="34">
        <v>41162.534</v>
      </c>
      <c r="D285" s="34"/>
      <c r="E285" s="32">
        <f t="shared" si="30"/>
        <v>-1775.9985572414623</v>
      </c>
      <c r="F285" s="32">
        <f t="shared" si="31"/>
        <v>-1776</v>
      </c>
      <c r="G285" s="32">
        <f t="shared" si="32"/>
        <v>1.7296000005444512E-3</v>
      </c>
      <c r="I285" s="32">
        <f t="shared" si="35"/>
        <v>1.7296000005444512E-3</v>
      </c>
      <c r="O285" s="32">
        <f t="shared" ca="1" si="33"/>
        <v>-3.3203433352285726E-2</v>
      </c>
      <c r="Q285" s="33">
        <f t="shared" si="34"/>
        <v>26144.034</v>
      </c>
      <c r="AC285" s="32">
        <v>12</v>
      </c>
      <c r="AE285" s="32" t="s">
        <v>2030</v>
      </c>
      <c r="AG285" s="32" t="s">
        <v>2021</v>
      </c>
    </row>
    <row r="286" spans="1:33" s="32" customFormat="1" ht="12.75" customHeight="1" x14ac:dyDescent="0.2">
      <c r="A286" s="95" t="s">
        <v>2048</v>
      </c>
      <c r="B286" s="57"/>
      <c r="C286" s="34">
        <v>41198.502999999997</v>
      </c>
      <c r="D286" s="34"/>
      <c r="E286" s="32">
        <f t="shared" si="30"/>
        <v>-1745.9947518156714</v>
      </c>
      <c r="F286" s="32">
        <f t="shared" si="31"/>
        <v>-1746</v>
      </c>
      <c r="G286" s="32">
        <f t="shared" si="32"/>
        <v>6.2915999951655976E-3</v>
      </c>
      <c r="I286" s="32">
        <f t="shared" si="35"/>
        <v>6.2915999951655976E-3</v>
      </c>
      <c r="O286" s="32">
        <f t="shared" ca="1" si="33"/>
        <v>-3.3055337629019813E-2</v>
      </c>
      <c r="Q286" s="33">
        <f t="shared" si="34"/>
        <v>26180.002999999997</v>
      </c>
      <c r="AC286" s="32">
        <v>10</v>
      </c>
      <c r="AE286" s="32" t="s">
        <v>2022</v>
      </c>
      <c r="AG286" s="32" t="s">
        <v>2021</v>
      </c>
    </row>
    <row r="287" spans="1:33" s="32" customFormat="1" ht="12.75" customHeight="1" x14ac:dyDescent="0.2">
      <c r="A287" s="95" t="s">
        <v>2048</v>
      </c>
      <c r="B287" s="57"/>
      <c r="C287" s="34">
        <v>41204.493000000002</v>
      </c>
      <c r="D287" s="34"/>
      <c r="E287" s="32">
        <f t="shared" si="30"/>
        <v>-1740.9981493385201</v>
      </c>
      <c r="F287" s="32">
        <f t="shared" si="31"/>
        <v>-1741</v>
      </c>
      <c r="G287" s="32">
        <f t="shared" si="32"/>
        <v>2.2185999987414107E-3</v>
      </c>
      <c r="I287" s="32">
        <f t="shared" si="35"/>
        <v>2.2185999987414107E-3</v>
      </c>
      <c r="O287" s="32">
        <f t="shared" ca="1" si="33"/>
        <v>-3.3030655008475497E-2</v>
      </c>
      <c r="Q287" s="33">
        <f t="shared" si="34"/>
        <v>26185.993000000002</v>
      </c>
      <c r="AC287" s="32">
        <v>23</v>
      </c>
      <c r="AE287" s="32" t="s">
        <v>2049</v>
      </c>
      <c r="AG287" s="32" t="s">
        <v>2021</v>
      </c>
    </row>
    <row r="288" spans="1:33" s="32" customFormat="1" ht="12.75" customHeight="1" x14ac:dyDescent="0.2">
      <c r="A288" s="95" t="s">
        <v>2048</v>
      </c>
      <c r="B288" s="57"/>
      <c r="C288" s="34">
        <v>41222.474999999999</v>
      </c>
      <c r="D288" s="34"/>
      <c r="E288" s="32">
        <f t="shared" si="30"/>
        <v>-1725.998332018981</v>
      </c>
      <c r="F288" s="32">
        <f t="shared" si="31"/>
        <v>-1726</v>
      </c>
      <c r="G288" s="32">
        <f t="shared" si="32"/>
        <v>1.9995999973616563E-3</v>
      </c>
      <c r="I288" s="32">
        <f t="shared" si="35"/>
        <v>1.9995999973616563E-3</v>
      </c>
      <c r="O288" s="32">
        <f t="shared" ca="1" si="33"/>
        <v>-3.2956607146842537E-2</v>
      </c>
      <c r="Q288" s="33">
        <f t="shared" si="34"/>
        <v>26203.974999999999</v>
      </c>
      <c r="AC288" s="32">
        <v>12</v>
      </c>
      <c r="AE288" s="32" t="s">
        <v>2049</v>
      </c>
      <c r="AG288" s="32" t="s">
        <v>2021</v>
      </c>
    </row>
    <row r="289" spans="1:33" s="32" customFormat="1" ht="12.75" customHeight="1" x14ac:dyDescent="0.2">
      <c r="A289" s="95" t="s">
        <v>2050</v>
      </c>
      <c r="B289" s="57"/>
      <c r="C289" s="34">
        <v>41233.264999999999</v>
      </c>
      <c r="D289" s="34"/>
      <c r="E289" s="32">
        <f t="shared" si="30"/>
        <v>-1716.9977743013817</v>
      </c>
      <c r="F289" s="32">
        <f t="shared" si="31"/>
        <v>-1717</v>
      </c>
      <c r="G289" s="32">
        <f t="shared" si="32"/>
        <v>2.6682000025175512E-3</v>
      </c>
      <c r="I289" s="32">
        <f t="shared" si="35"/>
        <v>2.6682000025175512E-3</v>
      </c>
      <c r="O289" s="32">
        <f t="shared" ca="1" si="33"/>
        <v>-3.2912178429862771E-2</v>
      </c>
      <c r="Q289" s="33">
        <f t="shared" si="34"/>
        <v>26214.764999999999</v>
      </c>
      <c r="AC289" s="32">
        <v>12</v>
      </c>
      <c r="AE289" s="32" t="s">
        <v>2019</v>
      </c>
      <c r="AG289" s="32" t="s">
        <v>2021</v>
      </c>
    </row>
    <row r="290" spans="1:33" s="32" customFormat="1" ht="12.75" customHeight="1" x14ac:dyDescent="0.2">
      <c r="A290" s="93" t="s">
        <v>280</v>
      </c>
      <c r="B290" s="59" t="s">
        <v>2210</v>
      </c>
      <c r="C290" s="55">
        <v>41397.519</v>
      </c>
      <c r="D290" s="55" t="s">
        <v>2275</v>
      </c>
      <c r="E290" s="32">
        <f t="shared" si="30"/>
        <v>-1579.9840942878075</v>
      </c>
      <c r="F290" s="32">
        <f t="shared" si="31"/>
        <v>-1580</v>
      </c>
      <c r="G290" s="32">
        <f t="shared" si="32"/>
        <v>1.9068000001425389E-2</v>
      </c>
      <c r="I290" s="32">
        <f t="shared" si="35"/>
        <v>1.9068000001425389E-2</v>
      </c>
      <c r="O290" s="32">
        <f t="shared" ca="1" si="33"/>
        <v>-3.2235874626948442E-2</v>
      </c>
      <c r="Q290" s="33">
        <f t="shared" si="34"/>
        <v>26379.019</v>
      </c>
    </row>
    <row r="291" spans="1:33" s="32" customFormat="1" ht="12.75" customHeight="1" x14ac:dyDescent="0.2">
      <c r="A291" s="93" t="s">
        <v>280</v>
      </c>
      <c r="B291" s="59" t="s">
        <v>2210</v>
      </c>
      <c r="C291" s="55">
        <v>41415.489000000001</v>
      </c>
      <c r="D291" s="55" t="s">
        <v>2275</v>
      </c>
      <c r="E291" s="32">
        <f t="shared" si="30"/>
        <v>-1564.9942868563655</v>
      </c>
      <c r="F291" s="32">
        <f t="shared" si="31"/>
        <v>-1565</v>
      </c>
      <c r="G291" s="32">
        <f t="shared" si="32"/>
        <v>6.848999997600913E-3</v>
      </c>
      <c r="I291" s="32">
        <f t="shared" si="35"/>
        <v>6.848999997600913E-3</v>
      </c>
      <c r="O291" s="32">
        <f t="shared" ca="1" si="33"/>
        <v>-3.2161826765315489E-2</v>
      </c>
      <c r="Q291" s="33">
        <f t="shared" si="34"/>
        <v>26396.989000000001</v>
      </c>
    </row>
    <row r="292" spans="1:33" s="32" customFormat="1" ht="12.75" customHeight="1" x14ac:dyDescent="0.2">
      <c r="A292" s="95" t="s">
        <v>2051</v>
      </c>
      <c r="B292" s="57"/>
      <c r="C292" s="34">
        <v>41433.453999999998</v>
      </c>
      <c r="D292" s="34"/>
      <c r="E292" s="32">
        <f t="shared" si="30"/>
        <v>-1550.0086502116362</v>
      </c>
      <c r="F292" s="32">
        <f t="shared" si="31"/>
        <v>-1550</v>
      </c>
      <c r="G292" s="32">
        <f t="shared" si="32"/>
        <v>-1.0370000003604218E-2</v>
      </c>
      <c r="I292" s="32">
        <f t="shared" si="35"/>
        <v>-1.0370000003604218E-2</v>
      </c>
      <c r="O292" s="32">
        <f t="shared" ca="1" si="33"/>
        <v>-3.2087778903682529E-2</v>
      </c>
      <c r="Q292" s="33">
        <f t="shared" si="34"/>
        <v>26414.953999999998</v>
      </c>
      <c r="AC292" s="32">
        <v>7</v>
      </c>
      <c r="AE292" s="32" t="s">
        <v>2019</v>
      </c>
      <c r="AG292" s="32" t="s">
        <v>2021</v>
      </c>
    </row>
    <row r="293" spans="1:33" s="32" customFormat="1" ht="12.75" customHeight="1" x14ac:dyDescent="0.2">
      <c r="A293" s="95" t="s">
        <v>2051</v>
      </c>
      <c r="B293" s="57"/>
      <c r="C293" s="34">
        <v>41439.451999999997</v>
      </c>
      <c r="D293" s="34"/>
      <c r="E293" s="32">
        <f t="shared" si="30"/>
        <v>-1545.0053744757554</v>
      </c>
      <c r="F293" s="32">
        <f t="shared" si="31"/>
        <v>-1545</v>
      </c>
      <c r="G293" s="32">
        <f t="shared" si="32"/>
        <v>-6.4430000056745484E-3</v>
      </c>
      <c r="I293" s="32">
        <f t="shared" si="35"/>
        <v>-6.4430000056745484E-3</v>
      </c>
      <c r="O293" s="32">
        <f t="shared" ca="1" si="33"/>
        <v>-3.2063096283138214E-2</v>
      </c>
      <c r="Q293" s="33">
        <f t="shared" si="34"/>
        <v>26420.951999999997</v>
      </c>
      <c r="AC293" s="32">
        <v>8</v>
      </c>
      <c r="AE293" s="32" t="s">
        <v>2019</v>
      </c>
      <c r="AG293" s="32" t="s">
        <v>2021</v>
      </c>
    </row>
    <row r="294" spans="1:33" s="32" customFormat="1" ht="12.75" customHeight="1" x14ac:dyDescent="0.2">
      <c r="A294" s="93" t="s">
        <v>291</v>
      </c>
      <c r="B294" s="59" t="s">
        <v>2210</v>
      </c>
      <c r="C294" s="55">
        <v>41445.445</v>
      </c>
      <c r="D294" s="55" t="s">
        <v>2275</v>
      </c>
      <c r="E294" s="32">
        <f t="shared" si="30"/>
        <v>-1540.0062695265813</v>
      </c>
      <c r="F294" s="32">
        <f t="shared" si="31"/>
        <v>-1540</v>
      </c>
      <c r="G294" s="32">
        <f t="shared" si="32"/>
        <v>-7.5159999978495762E-3</v>
      </c>
      <c r="I294" s="32">
        <f t="shared" si="35"/>
        <v>-7.5159999978495762E-3</v>
      </c>
      <c r="O294" s="32">
        <f t="shared" ca="1" si="33"/>
        <v>-3.2038413662593898E-2</v>
      </c>
      <c r="Q294" s="33">
        <f t="shared" si="34"/>
        <v>26426.945</v>
      </c>
    </row>
    <row r="295" spans="1:33" s="32" customFormat="1" ht="12.75" customHeight="1" x14ac:dyDescent="0.2">
      <c r="A295" s="96" t="s">
        <v>2253</v>
      </c>
      <c r="B295" s="12"/>
      <c r="C295" s="16">
        <v>41463.438399999999</v>
      </c>
      <c r="D295" s="16"/>
      <c r="E295" s="32">
        <f t="shared" si="30"/>
        <v>-1524.9969428133436</v>
      </c>
      <c r="F295" s="32">
        <f t="shared" si="31"/>
        <v>-1525</v>
      </c>
      <c r="G295" s="32">
        <f t="shared" si="32"/>
        <v>3.6649999965447932E-3</v>
      </c>
      <c r="J295" s="32">
        <f>G295</f>
        <v>3.6649999965447932E-3</v>
      </c>
      <c r="O295" s="32">
        <f t="shared" ca="1" si="33"/>
        <v>-3.1964365800960938E-2</v>
      </c>
      <c r="Q295" s="33">
        <f t="shared" si="34"/>
        <v>26444.938399999999</v>
      </c>
    </row>
    <row r="296" spans="1:33" s="32" customFormat="1" ht="12.75" customHeight="1" x14ac:dyDescent="0.2">
      <c r="A296" s="95" t="s">
        <v>2051</v>
      </c>
      <c r="B296" s="57"/>
      <c r="C296" s="34">
        <v>41487.404000000002</v>
      </c>
      <c r="D296" s="34"/>
      <c r="E296" s="32">
        <f t="shared" si="30"/>
        <v>-1505.005861623639</v>
      </c>
      <c r="F296" s="32">
        <f t="shared" si="31"/>
        <v>-1505</v>
      </c>
      <c r="G296" s="32">
        <f t="shared" si="32"/>
        <v>-7.0269999996526167E-3</v>
      </c>
      <c r="I296" s="32">
        <f>G296</f>
        <v>-7.0269999996526167E-3</v>
      </c>
      <c r="O296" s="32">
        <f t="shared" ca="1" si="33"/>
        <v>-3.1865635318783662E-2</v>
      </c>
      <c r="Q296" s="33">
        <f t="shared" si="34"/>
        <v>26468.904000000002</v>
      </c>
      <c r="AC296" s="32">
        <v>9</v>
      </c>
      <c r="AE296" s="32" t="s">
        <v>2022</v>
      </c>
      <c r="AG296" s="32" t="s">
        <v>2021</v>
      </c>
    </row>
    <row r="297" spans="1:33" s="32" customFormat="1" ht="12.75" customHeight="1" x14ac:dyDescent="0.2">
      <c r="A297" s="95" t="s">
        <v>2052</v>
      </c>
      <c r="B297" s="57"/>
      <c r="C297" s="34">
        <v>41511.396999999997</v>
      </c>
      <c r="D297" s="34"/>
      <c r="E297" s="32">
        <f t="shared" si="30"/>
        <v>-1484.9919245227773</v>
      </c>
      <c r="F297" s="32">
        <f t="shared" si="31"/>
        <v>-1485</v>
      </c>
      <c r="G297" s="32">
        <f t="shared" si="32"/>
        <v>9.6809999959077686E-3</v>
      </c>
      <c r="I297" s="32">
        <f>G297</f>
        <v>9.6809999959077686E-3</v>
      </c>
      <c r="O297" s="32">
        <f t="shared" ca="1" si="33"/>
        <v>-3.1766904836606394E-2</v>
      </c>
      <c r="Q297" s="33">
        <f t="shared" si="34"/>
        <v>26492.896999999997</v>
      </c>
      <c r="AC297" s="32">
        <v>10</v>
      </c>
      <c r="AE297" s="32" t="s">
        <v>2019</v>
      </c>
      <c r="AG297" s="32" t="s">
        <v>2021</v>
      </c>
    </row>
    <row r="298" spans="1:33" s="32" customFormat="1" ht="12.75" customHeight="1" x14ac:dyDescent="0.2">
      <c r="A298" s="93" t="s">
        <v>201</v>
      </c>
      <c r="B298" s="59" t="s">
        <v>2210</v>
      </c>
      <c r="C298" s="55">
        <v>41519.771000000001</v>
      </c>
      <c r="D298" s="55" t="s">
        <v>2275</v>
      </c>
      <c r="E298" s="32">
        <f t="shared" si="30"/>
        <v>-1478.0066909428697</v>
      </c>
      <c r="F298" s="32">
        <f t="shared" si="31"/>
        <v>-1478</v>
      </c>
      <c r="G298" s="32">
        <f t="shared" si="32"/>
        <v>-8.0212000029860064E-3</v>
      </c>
      <c r="I298" s="32">
        <f>G298</f>
        <v>-8.0212000029860064E-3</v>
      </c>
      <c r="O298" s="32">
        <f t="shared" ca="1" si="33"/>
        <v>-3.1732349167844343E-2</v>
      </c>
      <c r="Q298" s="33">
        <f t="shared" si="34"/>
        <v>26501.271000000001</v>
      </c>
    </row>
    <row r="299" spans="1:33" s="32" customFormat="1" ht="12.75" customHeight="1" x14ac:dyDescent="0.2">
      <c r="A299" s="96" t="s">
        <v>2253</v>
      </c>
      <c r="B299" s="12"/>
      <c r="C299" s="16">
        <v>41529.373699999996</v>
      </c>
      <c r="D299" s="16"/>
      <c r="E299" s="32">
        <f t="shared" si="30"/>
        <v>-1469.996528237147</v>
      </c>
      <c r="F299" s="32">
        <f t="shared" si="31"/>
        <v>-1470</v>
      </c>
      <c r="G299" s="32">
        <f t="shared" si="32"/>
        <v>4.1619999974500388E-3</v>
      </c>
      <c r="J299" s="32">
        <f>G299</f>
        <v>4.1619999974500388E-3</v>
      </c>
      <c r="O299" s="32">
        <f t="shared" ca="1" si="33"/>
        <v>-3.1692856974973434E-2</v>
      </c>
      <c r="Q299" s="33">
        <f t="shared" si="34"/>
        <v>26510.873699999996</v>
      </c>
    </row>
    <row r="300" spans="1:33" s="32" customFormat="1" ht="12.75" customHeight="1" x14ac:dyDescent="0.2">
      <c r="A300" s="93" t="s">
        <v>280</v>
      </c>
      <c r="B300" s="59" t="s">
        <v>2210</v>
      </c>
      <c r="C300" s="55">
        <v>41542.555</v>
      </c>
      <c r="D300" s="55" t="s">
        <v>2275</v>
      </c>
      <c r="E300" s="32">
        <f t="shared" si="30"/>
        <v>-1459.0012500681926</v>
      </c>
      <c r="F300" s="32">
        <f t="shared" si="31"/>
        <v>-1459</v>
      </c>
      <c r="G300" s="32">
        <f t="shared" si="32"/>
        <v>-1.4986000023782253E-3</v>
      </c>
      <c r="I300" s="32">
        <f t="shared" ref="I300:I313" si="36">G300</f>
        <v>-1.4986000023782253E-3</v>
      </c>
      <c r="O300" s="32">
        <f t="shared" ca="1" si="33"/>
        <v>-3.1638555209775938E-2</v>
      </c>
      <c r="Q300" s="33">
        <f t="shared" si="34"/>
        <v>26524.055</v>
      </c>
    </row>
    <row r="301" spans="1:33" s="32" customFormat="1" ht="12.75" customHeight="1" x14ac:dyDescent="0.2">
      <c r="A301" s="93" t="s">
        <v>280</v>
      </c>
      <c r="B301" s="59" t="s">
        <v>2210</v>
      </c>
      <c r="C301" s="55">
        <v>41548.538</v>
      </c>
      <c r="D301" s="55" t="s">
        <v>2275</v>
      </c>
      <c r="E301" s="32">
        <f t="shared" si="30"/>
        <v>-1454.0104866924378</v>
      </c>
      <c r="F301" s="32">
        <f t="shared" si="31"/>
        <v>-1454</v>
      </c>
      <c r="G301" s="32">
        <f t="shared" si="32"/>
        <v>-1.2571599996590521E-2</v>
      </c>
      <c r="I301" s="32">
        <f t="shared" si="36"/>
        <v>-1.2571599996590521E-2</v>
      </c>
      <c r="O301" s="32">
        <f t="shared" ca="1" si="33"/>
        <v>-3.1613872589231616E-2</v>
      </c>
      <c r="Q301" s="33">
        <f t="shared" si="34"/>
        <v>26530.038</v>
      </c>
    </row>
    <row r="302" spans="1:33" s="32" customFormat="1" ht="12.75" customHeight="1" x14ac:dyDescent="0.2">
      <c r="A302" s="95" t="s">
        <v>2053</v>
      </c>
      <c r="B302" s="57"/>
      <c r="C302" s="34">
        <v>41583.307000000001</v>
      </c>
      <c r="D302" s="34"/>
      <c r="E302" s="32">
        <f t="shared" si="30"/>
        <v>-1425.0076700767572</v>
      </c>
      <c r="F302" s="32">
        <f t="shared" si="31"/>
        <v>-1425</v>
      </c>
      <c r="G302" s="32">
        <f t="shared" si="32"/>
        <v>-9.1949999987264164E-3</v>
      </c>
      <c r="I302" s="32">
        <f t="shared" si="36"/>
        <v>-9.1949999987264164E-3</v>
      </c>
      <c r="O302" s="32">
        <f t="shared" ca="1" si="33"/>
        <v>-3.1470713390074567E-2</v>
      </c>
      <c r="Q302" s="33">
        <f t="shared" si="34"/>
        <v>26564.807000000001</v>
      </c>
      <c r="AC302" s="32">
        <v>12</v>
      </c>
      <c r="AE302" s="32" t="s">
        <v>2019</v>
      </c>
      <c r="AG302" s="32" t="s">
        <v>2021</v>
      </c>
    </row>
    <row r="303" spans="1:33" s="32" customFormat="1" ht="12.75" customHeight="1" x14ac:dyDescent="0.2">
      <c r="A303" s="95" t="s">
        <v>2053</v>
      </c>
      <c r="B303" s="57"/>
      <c r="C303" s="34">
        <v>41583.315999999999</v>
      </c>
      <c r="D303" s="34"/>
      <c r="E303" s="32">
        <f t="shared" si="30"/>
        <v>-1425.0001626606829</v>
      </c>
      <c r="F303" s="32">
        <f t="shared" si="31"/>
        <v>-1425</v>
      </c>
      <c r="G303" s="32">
        <f t="shared" si="32"/>
        <v>-1.9500000053085387E-4</v>
      </c>
      <c r="I303" s="32">
        <f t="shared" si="36"/>
        <v>-1.9500000053085387E-4</v>
      </c>
      <c r="O303" s="32">
        <f t="shared" ca="1" si="33"/>
        <v>-3.1470713390074567E-2</v>
      </c>
      <c r="Q303" s="33">
        <f t="shared" si="34"/>
        <v>26564.815999999999</v>
      </c>
      <c r="AC303" s="32">
        <v>9</v>
      </c>
      <c r="AE303" s="32" t="s">
        <v>2030</v>
      </c>
      <c r="AG303" s="32" t="s">
        <v>2021</v>
      </c>
    </row>
    <row r="304" spans="1:33" s="32" customFormat="1" ht="12.75" customHeight="1" x14ac:dyDescent="0.2">
      <c r="A304" s="95" t="s">
        <v>2053</v>
      </c>
      <c r="B304" s="57"/>
      <c r="C304" s="34">
        <v>41583.324999999997</v>
      </c>
      <c r="D304" s="34"/>
      <c r="E304" s="32">
        <f t="shared" si="30"/>
        <v>-1424.9926552446086</v>
      </c>
      <c r="F304" s="32">
        <f t="shared" si="31"/>
        <v>-1425</v>
      </c>
      <c r="G304" s="32">
        <f t="shared" si="32"/>
        <v>8.8049999976647086E-3</v>
      </c>
      <c r="I304" s="32">
        <f t="shared" si="36"/>
        <v>8.8049999976647086E-3</v>
      </c>
      <c r="O304" s="32">
        <f t="shared" ca="1" si="33"/>
        <v>-3.1470713390074567E-2</v>
      </c>
      <c r="Q304" s="33">
        <f t="shared" si="34"/>
        <v>26564.824999999997</v>
      </c>
      <c r="AC304" s="32">
        <v>12</v>
      </c>
      <c r="AE304" s="32" t="s">
        <v>2022</v>
      </c>
      <c r="AG304" s="32" t="s">
        <v>2021</v>
      </c>
    </row>
    <row r="305" spans="1:33" s="32" customFormat="1" ht="12.75" customHeight="1" x14ac:dyDescent="0.2">
      <c r="A305" s="95" t="s">
        <v>2053</v>
      </c>
      <c r="B305" s="57"/>
      <c r="C305" s="34">
        <v>41589.330999999998</v>
      </c>
      <c r="D305" s="34"/>
      <c r="E305" s="32">
        <f t="shared" si="30"/>
        <v>-1419.9827062499924</v>
      </c>
      <c r="F305" s="32">
        <f t="shared" si="31"/>
        <v>-1420</v>
      </c>
      <c r="G305" s="32">
        <f t="shared" si="32"/>
        <v>2.0731999997224193E-2</v>
      </c>
      <c r="I305" s="32">
        <f t="shared" si="36"/>
        <v>2.0731999997224193E-2</v>
      </c>
      <c r="O305" s="32">
        <f t="shared" ca="1" si="33"/>
        <v>-3.1446030769530252E-2</v>
      </c>
      <c r="Q305" s="33">
        <f t="shared" si="34"/>
        <v>26570.830999999998</v>
      </c>
      <c r="AC305" s="32">
        <v>11</v>
      </c>
      <c r="AE305" s="32" t="s">
        <v>2022</v>
      </c>
      <c r="AG305" s="32" t="s">
        <v>2021</v>
      </c>
    </row>
    <row r="306" spans="1:33" s="32" customFormat="1" ht="12.75" customHeight="1" x14ac:dyDescent="0.2">
      <c r="A306" s="95" t="s">
        <v>2054</v>
      </c>
      <c r="B306" s="57"/>
      <c r="C306" s="34">
        <v>41595.31</v>
      </c>
      <c r="D306" s="34"/>
      <c r="E306" s="32">
        <f t="shared" si="30"/>
        <v>-1414.9952795036054</v>
      </c>
      <c r="F306" s="32">
        <f t="shared" si="31"/>
        <v>-1415</v>
      </c>
      <c r="G306" s="32">
        <f t="shared" si="32"/>
        <v>5.6589999949210323E-3</v>
      </c>
      <c r="I306" s="32">
        <f t="shared" si="36"/>
        <v>5.6589999949210323E-3</v>
      </c>
      <c r="O306" s="32">
        <f t="shared" ca="1" si="33"/>
        <v>-3.1421348148985936E-2</v>
      </c>
      <c r="Q306" s="33">
        <f t="shared" si="34"/>
        <v>26576.809999999998</v>
      </c>
      <c r="AC306" s="32">
        <v>9</v>
      </c>
      <c r="AE306" s="32" t="s">
        <v>2030</v>
      </c>
      <c r="AG306" s="32" t="s">
        <v>2021</v>
      </c>
    </row>
    <row r="307" spans="1:33" s="32" customFormat="1" ht="12.75" customHeight="1" x14ac:dyDescent="0.2">
      <c r="A307" s="95" t="s">
        <v>2054</v>
      </c>
      <c r="B307" s="57"/>
      <c r="C307" s="34">
        <v>41625.273000000001</v>
      </c>
      <c r="D307" s="34"/>
      <c r="E307" s="32">
        <f t="shared" si="30"/>
        <v>-1390.0014230724246</v>
      </c>
      <c r="F307" s="32">
        <f t="shared" si="31"/>
        <v>-1390</v>
      </c>
      <c r="G307" s="32">
        <f t="shared" si="32"/>
        <v>-1.706000002741348E-3</v>
      </c>
      <c r="I307" s="32">
        <f t="shared" si="36"/>
        <v>-1.706000002741348E-3</v>
      </c>
      <c r="O307" s="32">
        <f t="shared" ca="1" si="33"/>
        <v>-3.1297935046264339E-2</v>
      </c>
      <c r="Q307" s="33">
        <f t="shared" si="34"/>
        <v>26606.773000000001</v>
      </c>
      <c r="AC307" s="32">
        <v>7</v>
      </c>
      <c r="AE307" s="32" t="s">
        <v>2030</v>
      </c>
      <c r="AG307" s="32" t="s">
        <v>2021</v>
      </c>
    </row>
    <row r="308" spans="1:33" s="32" customFormat="1" ht="12.75" customHeight="1" x14ac:dyDescent="0.2">
      <c r="A308" s="93" t="s">
        <v>280</v>
      </c>
      <c r="B308" s="59" t="s">
        <v>2210</v>
      </c>
      <c r="C308" s="55">
        <v>41637.258999999998</v>
      </c>
      <c r="D308" s="55" t="s">
        <v>2275</v>
      </c>
      <c r="E308" s="32">
        <f t="shared" si="30"/>
        <v>-1380.0032131740825</v>
      </c>
      <c r="F308" s="32">
        <f t="shared" si="31"/>
        <v>-1380</v>
      </c>
      <c r="G308" s="32">
        <f t="shared" si="32"/>
        <v>-3.8520000016433187E-3</v>
      </c>
      <c r="I308" s="32">
        <f t="shared" si="36"/>
        <v>-3.8520000016433187E-3</v>
      </c>
      <c r="O308" s="32">
        <f t="shared" ca="1" si="33"/>
        <v>-3.1248569805175704E-2</v>
      </c>
      <c r="Q308" s="33">
        <f t="shared" si="34"/>
        <v>26618.758999999998</v>
      </c>
    </row>
    <row r="309" spans="1:33" s="32" customFormat="1" ht="12.75" customHeight="1" x14ac:dyDescent="0.2">
      <c r="A309" s="95" t="s">
        <v>2054</v>
      </c>
      <c r="B309" s="57"/>
      <c r="C309" s="34">
        <v>41637.26</v>
      </c>
      <c r="D309" s="34"/>
      <c r="E309" s="32">
        <f t="shared" si="30"/>
        <v>-1380.0023790167375</v>
      </c>
      <c r="F309" s="32">
        <f t="shared" si="31"/>
        <v>-1380</v>
      </c>
      <c r="G309" s="32">
        <f t="shared" si="32"/>
        <v>-2.8519999978016131E-3</v>
      </c>
      <c r="I309" s="32">
        <f t="shared" si="36"/>
        <v>-2.8519999978016131E-3</v>
      </c>
      <c r="O309" s="32">
        <f t="shared" ca="1" si="33"/>
        <v>-3.1248569805175704E-2</v>
      </c>
      <c r="Q309" s="33">
        <f t="shared" si="34"/>
        <v>26618.760000000002</v>
      </c>
      <c r="AC309" s="32">
        <v>11</v>
      </c>
      <c r="AE309" s="32" t="s">
        <v>2019</v>
      </c>
      <c r="AG309" s="32" t="s">
        <v>2021</v>
      </c>
    </row>
    <row r="310" spans="1:33" s="32" customFormat="1" ht="12.75" customHeight="1" x14ac:dyDescent="0.2">
      <c r="A310" s="95" t="s">
        <v>2054</v>
      </c>
      <c r="B310" s="57"/>
      <c r="C310" s="34">
        <v>41649.243000000002</v>
      </c>
      <c r="D310" s="34"/>
      <c r="E310" s="32">
        <f t="shared" si="30"/>
        <v>-1370.0066715904179</v>
      </c>
      <c r="F310" s="32">
        <f t="shared" si="31"/>
        <v>-1370</v>
      </c>
      <c r="G310" s="32">
        <f t="shared" si="32"/>
        <v>-7.998000000952743E-3</v>
      </c>
      <c r="I310" s="32">
        <f t="shared" si="36"/>
        <v>-7.998000000952743E-3</v>
      </c>
      <c r="O310" s="32">
        <f t="shared" ca="1" si="33"/>
        <v>-3.1199204564087066E-2</v>
      </c>
      <c r="Q310" s="33">
        <f t="shared" si="34"/>
        <v>26630.743000000002</v>
      </c>
      <c r="AC310" s="32">
        <v>12</v>
      </c>
      <c r="AE310" s="32" t="s">
        <v>2019</v>
      </c>
      <c r="AG310" s="32" t="s">
        <v>2021</v>
      </c>
    </row>
    <row r="311" spans="1:33" s="32" customFormat="1" ht="12.75" customHeight="1" x14ac:dyDescent="0.2">
      <c r="A311" s="95" t="s">
        <v>2055</v>
      </c>
      <c r="B311" s="57"/>
      <c r="C311" s="34">
        <v>41667.233999999997</v>
      </c>
      <c r="D311" s="34"/>
      <c r="E311" s="32">
        <f t="shared" si="30"/>
        <v>-1354.9993468548046</v>
      </c>
      <c r="F311" s="32">
        <f t="shared" si="31"/>
        <v>-1355</v>
      </c>
      <c r="G311" s="32">
        <f t="shared" si="32"/>
        <v>7.8299999586306512E-4</v>
      </c>
      <c r="I311" s="32">
        <f t="shared" si="36"/>
        <v>7.8299999586306512E-4</v>
      </c>
      <c r="O311" s="32">
        <f t="shared" ca="1" si="33"/>
        <v>-3.1125156702454113E-2</v>
      </c>
      <c r="Q311" s="33">
        <f t="shared" si="34"/>
        <v>26648.733999999997</v>
      </c>
      <c r="AC311" s="32">
        <v>15</v>
      </c>
      <c r="AE311" s="32" t="s">
        <v>2019</v>
      </c>
      <c r="AG311" s="32" t="s">
        <v>2021</v>
      </c>
    </row>
    <row r="312" spans="1:33" s="32" customFormat="1" ht="12.75" customHeight="1" x14ac:dyDescent="0.2">
      <c r="A312" s="95" t="s">
        <v>2055</v>
      </c>
      <c r="B312" s="57"/>
      <c r="C312" s="34">
        <v>41673.224999999999</v>
      </c>
      <c r="D312" s="34"/>
      <c r="E312" s="32">
        <f t="shared" si="30"/>
        <v>-1350.0019102203141</v>
      </c>
      <c r="F312" s="32">
        <f t="shared" si="31"/>
        <v>-1350</v>
      </c>
      <c r="G312" s="32">
        <f t="shared" si="32"/>
        <v>-2.2900000039953738E-3</v>
      </c>
      <c r="I312" s="32">
        <f t="shared" si="36"/>
        <v>-2.2900000039953738E-3</v>
      </c>
      <c r="O312" s="32">
        <f t="shared" ca="1" si="33"/>
        <v>-3.1100474081909794E-2</v>
      </c>
      <c r="Q312" s="33">
        <f t="shared" si="34"/>
        <v>26654.724999999999</v>
      </c>
      <c r="AC312" s="32">
        <v>8</v>
      </c>
      <c r="AE312" s="32" t="s">
        <v>2019</v>
      </c>
      <c r="AG312" s="32" t="s">
        <v>2021</v>
      </c>
    </row>
    <row r="313" spans="1:33" s="32" customFormat="1" ht="12.75" customHeight="1" x14ac:dyDescent="0.2">
      <c r="A313" s="95" t="s">
        <v>2055</v>
      </c>
      <c r="B313" s="57"/>
      <c r="C313" s="34">
        <v>41687.603000000003</v>
      </c>
      <c r="D313" s="34"/>
      <c r="E313" s="32">
        <f t="shared" si="30"/>
        <v>-1338.0083959604744</v>
      </c>
      <c r="F313" s="32">
        <f t="shared" si="31"/>
        <v>-1338</v>
      </c>
      <c r="G313" s="32">
        <f t="shared" si="32"/>
        <v>-1.006519999646116E-2</v>
      </c>
      <c r="I313" s="32">
        <f t="shared" si="36"/>
        <v>-1.006519999646116E-2</v>
      </c>
      <c r="O313" s="32">
        <f t="shared" ca="1" si="33"/>
        <v>-3.1041235792603428E-2</v>
      </c>
      <c r="Q313" s="33">
        <f t="shared" si="34"/>
        <v>26669.103000000003</v>
      </c>
      <c r="AC313" s="32">
        <v>7</v>
      </c>
      <c r="AE313" s="32" t="s">
        <v>2019</v>
      </c>
      <c r="AG313" s="32" t="s">
        <v>2021</v>
      </c>
    </row>
    <row r="314" spans="1:33" s="32" customFormat="1" ht="12.75" customHeight="1" x14ac:dyDescent="0.2">
      <c r="A314" s="95" t="s">
        <v>2056</v>
      </c>
      <c r="B314" s="57"/>
      <c r="C314" s="34">
        <v>41752.347999999998</v>
      </c>
      <c r="D314" s="34"/>
      <c r="E314" s="32">
        <f t="shared" si="30"/>
        <v>-1284.0008788681773</v>
      </c>
      <c r="F314" s="32">
        <f t="shared" si="31"/>
        <v>-1284</v>
      </c>
      <c r="G314" s="32">
        <f t="shared" si="32"/>
        <v>-1.0536000045249239E-3</v>
      </c>
      <c r="J314" s="32">
        <f>G314</f>
        <v>-1.0536000045249239E-3</v>
      </c>
      <c r="O314" s="32">
        <f t="shared" ca="1" si="33"/>
        <v>-3.0774663490724791E-2</v>
      </c>
      <c r="Q314" s="33">
        <f t="shared" si="34"/>
        <v>26733.847999999998</v>
      </c>
      <c r="AC314" s="32">
        <v>9</v>
      </c>
      <c r="AE314" s="32" t="s">
        <v>2019</v>
      </c>
      <c r="AG314" s="32" t="s">
        <v>2021</v>
      </c>
    </row>
    <row r="315" spans="1:33" s="32" customFormat="1" ht="12.75" customHeight="1" x14ac:dyDescent="0.2">
      <c r="A315" s="95" t="s">
        <v>2057</v>
      </c>
      <c r="B315" s="57"/>
      <c r="C315" s="34">
        <v>41789.51</v>
      </c>
      <c r="D315" s="34"/>
      <c r="E315" s="32">
        <f t="shared" si="30"/>
        <v>-1253.0019237336603</v>
      </c>
      <c r="F315" s="32">
        <f t="shared" si="31"/>
        <v>-1253</v>
      </c>
      <c r="G315" s="32">
        <f t="shared" si="32"/>
        <v>-2.3061999963829294E-3</v>
      </c>
      <c r="I315" s="32">
        <f>G315</f>
        <v>-2.3061999963829294E-3</v>
      </c>
      <c r="O315" s="32">
        <f t="shared" ca="1" si="33"/>
        <v>-3.0621631243350017E-2</v>
      </c>
      <c r="Q315" s="33">
        <f t="shared" si="34"/>
        <v>26771.010000000002</v>
      </c>
      <c r="AC315" s="32">
        <v>23</v>
      </c>
      <c r="AE315" s="32" t="s">
        <v>2019</v>
      </c>
      <c r="AG315" s="32" t="s">
        <v>2021</v>
      </c>
    </row>
    <row r="316" spans="1:33" s="32" customFormat="1" ht="12.75" customHeight="1" x14ac:dyDescent="0.2">
      <c r="A316" s="93" t="s">
        <v>350</v>
      </c>
      <c r="B316" s="59" t="s">
        <v>2210</v>
      </c>
      <c r="C316" s="55">
        <v>41831.468999999997</v>
      </c>
      <c r="D316" s="55" t="s">
        <v>2275</v>
      </c>
      <c r="E316" s="32">
        <f t="shared" si="30"/>
        <v>-1218.001515830724</v>
      </c>
      <c r="F316" s="32">
        <f t="shared" si="31"/>
        <v>-1218</v>
      </c>
      <c r="G316" s="32">
        <f t="shared" si="32"/>
        <v>-1.8172000054619275E-3</v>
      </c>
      <c r="I316" s="32">
        <f>G316</f>
        <v>-1.8172000054619275E-3</v>
      </c>
      <c r="O316" s="32">
        <f t="shared" ca="1" si="33"/>
        <v>-3.0448852899539788E-2</v>
      </c>
      <c r="Q316" s="33">
        <f t="shared" si="34"/>
        <v>26812.968999999997</v>
      </c>
    </row>
    <row r="317" spans="1:33" s="32" customFormat="1" ht="12.75" customHeight="1" x14ac:dyDescent="0.2">
      <c r="A317" s="96" t="s">
        <v>2253</v>
      </c>
      <c r="B317" s="12"/>
      <c r="C317" s="16">
        <v>41831.473899999997</v>
      </c>
      <c r="D317" s="16"/>
      <c r="E317" s="32">
        <f t="shared" si="30"/>
        <v>-1217.9974284597495</v>
      </c>
      <c r="F317" s="32">
        <f t="shared" si="31"/>
        <v>-1218</v>
      </c>
      <c r="G317" s="32">
        <f t="shared" si="32"/>
        <v>3.0827999944449402E-3</v>
      </c>
      <c r="J317" s="32">
        <f>G317</f>
        <v>3.0827999944449402E-3</v>
      </c>
      <c r="O317" s="32">
        <f t="shared" ca="1" si="33"/>
        <v>-3.0448852899539788E-2</v>
      </c>
      <c r="Q317" s="33">
        <f t="shared" si="34"/>
        <v>26812.973899999997</v>
      </c>
    </row>
    <row r="318" spans="1:33" s="32" customFormat="1" ht="12.75" customHeight="1" x14ac:dyDescent="0.2">
      <c r="A318" s="95" t="s">
        <v>2058</v>
      </c>
      <c r="B318" s="57"/>
      <c r="C318" s="34">
        <v>41837.461000000003</v>
      </c>
      <c r="D318" s="34"/>
      <c r="E318" s="32">
        <f t="shared" si="30"/>
        <v>-1213.0032450388887</v>
      </c>
      <c r="F318" s="32">
        <f t="shared" si="31"/>
        <v>-1213</v>
      </c>
      <c r="G318" s="32">
        <f t="shared" si="32"/>
        <v>-3.8901999942027032E-3</v>
      </c>
      <c r="I318" s="32">
        <f>G318</f>
        <v>-3.8901999942027032E-3</v>
      </c>
      <c r="O318" s="32">
        <f t="shared" ca="1" si="33"/>
        <v>-3.0424170278995469E-2</v>
      </c>
      <c r="Q318" s="33">
        <f t="shared" si="34"/>
        <v>26818.961000000003</v>
      </c>
      <c r="AC318" s="32">
        <v>8</v>
      </c>
      <c r="AE318" s="32" t="s">
        <v>2030</v>
      </c>
      <c r="AG318" s="32" t="s">
        <v>2021</v>
      </c>
    </row>
    <row r="319" spans="1:33" s="32" customFormat="1" ht="12.75" customHeight="1" x14ac:dyDescent="0.2">
      <c r="A319" s="96" t="s">
        <v>2253</v>
      </c>
      <c r="B319" s="12"/>
      <c r="C319" s="16">
        <v>41849.456100000003</v>
      </c>
      <c r="D319" s="16"/>
      <c r="E319" s="32">
        <f t="shared" si="30"/>
        <v>-1202.9974443087342</v>
      </c>
      <c r="F319" s="32">
        <f t="shared" si="31"/>
        <v>-1203</v>
      </c>
      <c r="G319" s="32">
        <f t="shared" si="32"/>
        <v>3.0638000025646761E-3</v>
      </c>
      <c r="J319" s="32">
        <f>G319</f>
        <v>3.0638000025646761E-3</v>
      </c>
      <c r="O319" s="32">
        <f t="shared" ca="1" si="33"/>
        <v>-3.0374805037906832E-2</v>
      </c>
      <c r="Q319" s="33">
        <f t="shared" si="34"/>
        <v>26830.956100000003</v>
      </c>
    </row>
    <row r="320" spans="1:33" s="32" customFormat="1" ht="12.75" customHeight="1" x14ac:dyDescent="0.2">
      <c r="A320" s="93" t="s">
        <v>350</v>
      </c>
      <c r="B320" s="59" t="s">
        <v>2210</v>
      </c>
      <c r="C320" s="55">
        <v>41855.447999999997</v>
      </c>
      <c r="D320" s="55" t="s">
        <v>2275</v>
      </c>
      <c r="E320" s="32">
        <f t="shared" si="30"/>
        <v>-1197.9992569326432</v>
      </c>
      <c r="F320" s="32">
        <f t="shared" si="31"/>
        <v>-1198</v>
      </c>
      <c r="G320" s="32">
        <f t="shared" si="32"/>
        <v>8.9079999452224001E-4</v>
      </c>
      <c r="I320" s="32">
        <f>G320</f>
        <v>8.9079999452224001E-4</v>
      </c>
      <c r="O320" s="32">
        <f t="shared" ca="1" si="33"/>
        <v>-3.0350122417362513E-2</v>
      </c>
      <c r="Q320" s="33">
        <f t="shared" si="34"/>
        <v>26836.947999999997</v>
      </c>
    </row>
    <row r="321" spans="1:33" s="32" customFormat="1" ht="12.75" customHeight="1" x14ac:dyDescent="0.2">
      <c r="A321" s="95" t="s">
        <v>2058</v>
      </c>
      <c r="B321" s="57"/>
      <c r="C321" s="34">
        <v>41867.427000000003</v>
      </c>
      <c r="D321" s="34"/>
      <c r="E321" s="32">
        <f t="shared" si="30"/>
        <v>-1188.0068861356854</v>
      </c>
      <c r="F321" s="32">
        <f t="shared" si="31"/>
        <v>-1188</v>
      </c>
      <c r="G321" s="32">
        <f t="shared" si="32"/>
        <v>-8.2551999948918819E-3</v>
      </c>
      <c r="I321" s="32">
        <f>G321</f>
        <v>-8.2551999948918819E-3</v>
      </c>
      <c r="O321" s="32">
        <f t="shared" ca="1" si="33"/>
        <v>-3.0300757176273875E-2</v>
      </c>
      <c r="Q321" s="33">
        <f t="shared" si="34"/>
        <v>26848.927000000003</v>
      </c>
      <c r="AC321" s="32">
        <v>8</v>
      </c>
      <c r="AE321" s="32" t="s">
        <v>2030</v>
      </c>
      <c r="AG321" s="32" t="s">
        <v>2021</v>
      </c>
    </row>
    <row r="322" spans="1:33" s="32" customFormat="1" ht="12.75" customHeight="1" x14ac:dyDescent="0.2">
      <c r="A322" s="93" t="s">
        <v>369</v>
      </c>
      <c r="B322" s="59" t="s">
        <v>2210</v>
      </c>
      <c r="C322" s="55">
        <v>41867.438699999999</v>
      </c>
      <c r="D322" s="55" t="s">
        <v>2275</v>
      </c>
      <c r="E322" s="32">
        <f t="shared" si="30"/>
        <v>-1187.9971264947906</v>
      </c>
      <c r="F322" s="32">
        <f t="shared" si="31"/>
        <v>-1188</v>
      </c>
      <c r="G322" s="32">
        <f t="shared" si="32"/>
        <v>3.444800000579562E-3</v>
      </c>
      <c r="J322" s="32">
        <f>G322</f>
        <v>3.444800000579562E-3</v>
      </c>
      <c r="O322" s="32">
        <f t="shared" ca="1" si="33"/>
        <v>-3.0300757176273875E-2</v>
      </c>
      <c r="Q322" s="33">
        <f t="shared" si="34"/>
        <v>26848.938699999999</v>
      </c>
    </row>
    <row r="323" spans="1:33" s="32" customFormat="1" ht="12.75" customHeight="1" x14ac:dyDescent="0.2">
      <c r="A323" s="96" t="s">
        <v>2254</v>
      </c>
      <c r="B323" s="12"/>
      <c r="C323" s="16">
        <v>41869.426299999999</v>
      </c>
      <c r="D323" s="16"/>
      <c r="E323" s="32">
        <f t="shared" si="30"/>
        <v>-1186.3391553623064</v>
      </c>
      <c r="F323" s="32">
        <f t="shared" si="31"/>
        <v>-1186.5</v>
      </c>
      <c r="O323" s="32">
        <f t="shared" ca="1" si="33"/>
        <v>-3.0293352390110582E-2</v>
      </c>
      <c r="Q323" s="33">
        <f t="shared" si="34"/>
        <v>26850.926299999999</v>
      </c>
      <c r="U323" s="32">
        <f>+C323-(C$7+F323*C$8)</f>
        <v>0.19282289999682689</v>
      </c>
    </row>
    <row r="324" spans="1:33" s="32" customFormat="1" ht="12.75" customHeight="1" x14ac:dyDescent="0.2">
      <c r="A324" s="95" t="s">
        <v>2058</v>
      </c>
      <c r="B324" s="57"/>
      <c r="C324" s="34">
        <v>41873.42</v>
      </c>
      <c r="D324" s="34"/>
      <c r="E324" s="32">
        <f t="shared" si="30"/>
        <v>-1183.0077811865171</v>
      </c>
      <c r="F324" s="32">
        <f t="shared" si="31"/>
        <v>-1183</v>
      </c>
      <c r="G324" s="32">
        <f t="shared" ref="G324:G355" si="37">+C324-(C$7+F324*C$8)</f>
        <v>-9.3282000016188249E-3</v>
      </c>
      <c r="I324" s="32">
        <f>G324</f>
        <v>-9.3282000016188249E-3</v>
      </c>
      <c r="O324" s="32">
        <f t="shared" ca="1" si="33"/>
        <v>-3.027607455572956E-2</v>
      </c>
      <c r="Q324" s="33">
        <f t="shared" si="34"/>
        <v>26854.92</v>
      </c>
      <c r="AC324" s="32">
        <v>12</v>
      </c>
      <c r="AE324" s="32" t="s">
        <v>2022</v>
      </c>
      <c r="AG324" s="32" t="s">
        <v>2021</v>
      </c>
    </row>
    <row r="325" spans="1:33" s="32" customFormat="1" ht="12.75" customHeight="1" x14ac:dyDescent="0.2">
      <c r="A325" s="93" t="s">
        <v>350</v>
      </c>
      <c r="B325" s="59" t="s">
        <v>2210</v>
      </c>
      <c r="C325" s="55">
        <v>41873.430999999997</v>
      </c>
      <c r="D325" s="55" t="s">
        <v>2275</v>
      </c>
      <c r="E325" s="32">
        <f t="shared" si="30"/>
        <v>-1182.9986054557592</v>
      </c>
      <c r="F325" s="32">
        <f t="shared" si="31"/>
        <v>-1183</v>
      </c>
      <c r="G325" s="32">
        <f t="shared" si="37"/>
        <v>1.6717999969841912E-3</v>
      </c>
      <c r="I325" s="32">
        <f>G325</f>
        <v>1.6717999969841912E-3</v>
      </c>
      <c r="O325" s="32">
        <f t="shared" ca="1" si="33"/>
        <v>-3.027607455572956E-2</v>
      </c>
      <c r="Q325" s="33">
        <f t="shared" si="34"/>
        <v>26854.930999999997</v>
      </c>
    </row>
    <row r="326" spans="1:33" s="32" customFormat="1" ht="12.75" customHeight="1" x14ac:dyDescent="0.2">
      <c r="A326" s="96" t="s">
        <v>2255</v>
      </c>
      <c r="B326" s="12" t="s">
        <v>2210</v>
      </c>
      <c r="C326" s="16">
        <v>41875.828699999998</v>
      </c>
      <c r="D326" s="16"/>
      <c r="E326" s="32">
        <f t="shared" si="30"/>
        <v>-1180.9985463974181</v>
      </c>
      <c r="F326" s="32">
        <f t="shared" si="31"/>
        <v>-1181</v>
      </c>
      <c r="G326" s="32">
        <f t="shared" si="37"/>
        <v>1.7425999976694584E-3</v>
      </c>
      <c r="J326" s="32">
        <f>G326</f>
        <v>1.7425999976694584E-3</v>
      </c>
      <c r="O326" s="32">
        <f t="shared" ca="1" si="33"/>
        <v>-3.0266201507511831E-2</v>
      </c>
      <c r="Q326" s="33">
        <f t="shared" si="34"/>
        <v>26857.328699999998</v>
      </c>
    </row>
    <row r="327" spans="1:33" s="32" customFormat="1" ht="12.75" customHeight="1" x14ac:dyDescent="0.2">
      <c r="A327" s="96" t="s">
        <v>2256</v>
      </c>
      <c r="B327" s="12" t="s">
        <v>2210</v>
      </c>
      <c r="C327" s="16">
        <v>41881.823400000001</v>
      </c>
      <c r="D327" s="16">
        <v>2.0000000000000001E-4</v>
      </c>
      <c r="E327" s="32">
        <f t="shared" si="30"/>
        <v>-1175.9980233807623</v>
      </c>
      <c r="F327" s="32">
        <f t="shared" si="31"/>
        <v>-1176</v>
      </c>
      <c r="G327" s="32">
        <f t="shared" si="37"/>
        <v>2.3695999989286065E-3</v>
      </c>
      <c r="J327" s="32">
        <f>G327</f>
        <v>2.3695999989286065E-3</v>
      </c>
      <c r="O327" s="32">
        <f t="shared" ca="1" si="33"/>
        <v>-3.0241518886967512E-2</v>
      </c>
      <c r="Q327" s="33">
        <f t="shared" si="34"/>
        <v>26863.323400000001</v>
      </c>
    </row>
    <row r="328" spans="1:33" s="32" customFormat="1" ht="12.75" customHeight="1" x14ac:dyDescent="0.2">
      <c r="A328" s="93" t="s">
        <v>389</v>
      </c>
      <c r="B328" s="59" t="s">
        <v>2210</v>
      </c>
      <c r="C328" s="55">
        <v>41886.605000000003</v>
      </c>
      <c r="D328" s="55" t="s">
        <v>2275</v>
      </c>
      <c r="E328" s="32">
        <f t="shared" si="30"/>
        <v>-1172.0094166353974</v>
      </c>
      <c r="F328" s="32">
        <f t="shared" si="31"/>
        <v>-1172</v>
      </c>
      <c r="G328" s="32">
        <f t="shared" si="37"/>
        <v>-1.1288800000329502E-2</v>
      </c>
      <c r="I328" s="32">
        <f>G328</f>
        <v>-1.1288800000329502E-2</v>
      </c>
      <c r="O328" s="32">
        <f t="shared" ca="1" si="33"/>
        <v>-3.0221772790532057E-2</v>
      </c>
      <c r="Q328" s="33">
        <f t="shared" si="34"/>
        <v>26868.105000000003</v>
      </c>
    </row>
    <row r="329" spans="1:33" s="32" customFormat="1" ht="12.75" customHeight="1" x14ac:dyDescent="0.2">
      <c r="A329" s="96" t="s">
        <v>2256</v>
      </c>
      <c r="B329" s="12" t="s">
        <v>2209</v>
      </c>
      <c r="C329" s="16">
        <v>41890.810899999997</v>
      </c>
      <c r="D329" s="16">
        <v>1E-3</v>
      </c>
      <c r="E329" s="32">
        <f t="shared" si="30"/>
        <v>-1168.5010342716912</v>
      </c>
      <c r="F329" s="32">
        <f t="shared" si="31"/>
        <v>-1168.5</v>
      </c>
      <c r="G329" s="32">
        <f t="shared" si="37"/>
        <v>-1.2399000042933039E-3</v>
      </c>
      <c r="J329" s="32">
        <f>G329</f>
        <v>-1.2399000042933039E-3</v>
      </c>
      <c r="O329" s="32">
        <f t="shared" ca="1" si="33"/>
        <v>-3.0204494956151035E-2</v>
      </c>
      <c r="Q329" s="33">
        <f t="shared" si="34"/>
        <v>26872.310899999997</v>
      </c>
    </row>
    <row r="330" spans="1:33" s="32" customFormat="1" ht="12.75" customHeight="1" x14ac:dyDescent="0.2">
      <c r="A330" s="95" t="s">
        <v>2059</v>
      </c>
      <c r="B330" s="57"/>
      <c r="C330" s="34">
        <v>41903.402000000002</v>
      </c>
      <c r="D330" s="34"/>
      <c r="E330" s="32">
        <f t="shared" si="30"/>
        <v>-1157.9980757658429</v>
      </c>
      <c r="F330" s="32">
        <f t="shared" si="31"/>
        <v>-1158</v>
      </c>
      <c r="G330" s="32">
        <f t="shared" si="37"/>
        <v>2.3068000009516254E-3</v>
      </c>
      <c r="I330" s="32">
        <f>G330</f>
        <v>2.3068000009516254E-3</v>
      </c>
      <c r="O330" s="32">
        <f t="shared" ca="1" si="33"/>
        <v>-3.0152661453007965E-2</v>
      </c>
      <c r="Q330" s="33">
        <f t="shared" si="34"/>
        <v>26884.902000000002</v>
      </c>
      <c r="AC330" s="32">
        <v>12</v>
      </c>
      <c r="AE330" s="32" t="s">
        <v>2019</v>
      </c>
      <c r="AG330" s="32" t="s">
        <v>2021</v>
      </c>
    </row>
    <row r="331" spans="1:33" s="32" customFormat="1" ht="12.75" customHeight="1" x14ac:dyDescent="0.2">
      <c r="A331" s="95" t="s">
        <v>2059</v>
      </c>
      <c r="B331" s="57"/>
      <c r="C331" s="34">
        <v>41904.595000000001</v>
      </c>
      <c r="D331" s="34"/>
      <c r="E331" s="32">
        <f t="shared" si="30"/>
        <v>-1157.0029260571227</v>
      </c>
      <c r="F331" s="32">
        <f t="shared" si="31"/>
        <v>-1157</v>
      </c>
      <c r="G331" s="32">
        <f t="shared" si="37"/>
        <v>-3.5078000000794418E-3</v>
      </c>
      <c r="I331" s="32">
        <f>G331</f>
        <v>-3.5078000000794418E-3</v>
      </c>
      <c r="O331" s="32">
        <f t="shared" ca="1" si="33"/>
        <v>-3.0147724928899101E-2</v>
      </c>
      <c r="Q331" s="33">
        <f t="shared" si="34"/>
        <v>26886.095000000001</v>
      </c>
      <c r="AC331" s="32">
        <v>12</v>
      </c>
      <c r="AE331" s="32" t="s">
        <v>2019</v>
      </c>
      <c r="AG331" s="32" t="s">
        <v>2021</v>
      </c>
    </row>
    <row r="332" spans="1:33" s="32" customFormat="1" ht="12.75" customHeight="1" x14ac:dyDescent="0.2">
      <c r="A332" s="95" t="s">
        <v>2059</v>
      </c>
      <c r="B332" s="57"/>
      <c r="C332" s="34">
        <v>41909.377999999997</v>
      </c>
      <c r="D332" s="34"/>
      <c r="E332" s="32">
        <f t="shared" si="30"/>
        <v>-1153.0131514914847</v>
      </c>
      <c r="F332" s="32">
        <f t="shared" si="31"/>
        <v>-1153</v>
      </c>
      <c r="G332" s="32">
        <f t="shared" si="37"/>
        <v>-1.5766200005600695E-2</v>
      </c>
      <c r="I332" s="32">
        <f>G332</f>
        <v>-1.5766200005600695E-2</v>
      </c>
      <c r="O332" s="32">
        <f t="shared" ca="1" si="33"/>
        <v>-3.0127978832463646E-2</v>
      </c>
      <c r="Q332" s="33">
        <f t="shared" si="34"/>
        <v>26890.877999999997</v>
      </c>
      <c r="AC332" s="32">
        <v>13</v>
      </c>
      <c r="AE332" s="32" t="s">
        <v>2030</v>
      </c>
      <c r="AG332" s="32" t="s">
        <v>2021</v>
      </c>
    </row>
    <row r="333" spans="1:33" s="32" customFormat="1" ht="12.75" customHeight="1" x14ac:dyDescent="0.2">
      <c r="A333" s="93" t="s">
        <v>350</v>
      </c>
      <c r="B333" s="59" t="s">
        <v>2210</v>
      </c>
      <c r="C333" s="55">
        <v>41909.396000000001</v>
      </c>
      <c r="D333" s="55" t="s">
        <v>2275</v>
      </c>
      <c r="E333" s="32">
        <f t="shared" si="30"/>
        <v>-1152.9981366593299</v>
      </c>
      <c r="F333" s="32">
        <f t="shared" si="31"/>
        <v>-1153</v>
      </c>
      <c r="G333" s="32">
        <f t="shared" si="37"/>
        <v>2.2337999980663881E-3</v>
      </c>
      <c r="I333" s="32">
        <f>G333</f>
        <v>2.2337999980663881E-3</v>
      </c>
      <c r="O333" s="32">
        <f t="shared" ca="1" si="33"/>
        <v>-3.0127978832463646E-2</v>
      </c>
      <c r="Q333" s="33">
        <f t="shared" si="34"/>
        <v>26890.896000000001</v>
      </c>
    </row>
    <row r="334" spans="1:33" s="32" customFormat="1" ht="12.75" customHeight="1" x14ac:dyDescent="0.2">
      <c r="A334" s="93" t="s">
        <v>369</v>
      </c>
      <c r="B334" s="59" t="s">
        <v>2210</v>
      </c>
      <c r="C334" s="55">
        <v>41909.396699999998</v>
      </c>
      <c r="D334" s="55" t="s">
        <v>2275</v>
      </c>
      <c r="E334" s="32">
        <f t="shared" si="30"/>
        <v>-1152.9975527491931</v>
      </c>
      <c r="F334" s="32">
        <f t="shared" si="31"/>
        <v>-1153</v>
      </c>
      <c r="G334" s="32">
        <f t="shared" si="37"/>
        <v>2.9337999949348159E-3</v>
      </c>
      <c r="J334" s="32">
        <f>G334</f>
        <v>2.9337999949348159E-3</v>
      </c>
      <c r="O334" s="32">
        <f t="shared" ca="1" si="33"/>
        <v>-3.0127978832463646E-2</v>
      </c>
      <c r="Q334" s="33">
        <f t="shared" si="34"/>
        <v>26890.896699999998</v>
      </c>
    </row>
    <row r="335" spans="1:33" s="32" customFormat="1" ht="12.75" customHeight="1" x14ac:dyDescent="0.2">
      <c r="A335" s="93" t="s">
        <v>350</v>
      </c>
      <c r="B335" s="59" t="s">
        <v>2210</v>
      </c>
      <c r="C335" s="55">
        <v>41933.3675</v>
      </c>
      <c r="D335" s="55" t="s">
        <v>2275</v>
      </c>
      <c r="E335" s="32">
        <f t="shared" si="30"/>
        <v>-1133.0021339413117</v>
      </c>
      <c r="F335" s="32">
        <f t="shared" si="31"/>
        <v>-1133</v>
      </c>
      <c r="G335" s="32">
        <f t="shared" si="37"/>
        <v>-2.5582000016584061E-3</v>
      </c>
      <c r="J335" s="32">
        <f>G335</f>
        <v>-2.5582000016584061E-3</v>
      </c>
      <c r="O335" s="32">
        <f t="shared" ca="1" si="33"/>
        <v>-3.0029248350286374E-2</v>
      </c>
      <c r="Q335" s="33">
        <f t="shared" si="34"/>
        <v>26914.8675</v>
      </c>
    </row>
    <row r="336" spans="1:33" s="32" customFormat="1" ht="12.75" customHeight="1" x14ac:dyDescent="0.2">
      <c r="A336" s="95" t="s">
        <v>2059</v>
      </c>
      <c r="B336" s="57"/>
      <c r="C336" s="34">
        <v>41939.356</v>
      </c>
      <c r="D336" s="34"/>
      <c r="E336" s="32">
        <f t="shared" si="30"/>
        <v>-1128.0067827001778</v>
      </c>
      <c r="F336" s="32">
        <f t="shared" si="31"/>
        <v>-1128</v>
      </c>
      <c r="G336" s="32">
        <f t="shared" si="37"/>
        <v>-8.1312000038451515E-3</v>
      </c>
      <c r="I336" s="32">
        <f>G336</f>
        <v>-8.1312000038451515E-3</v>
      </c>
      <c r="O336" s="32">
        <f t="shared" ca="1" si="33"/>
        <v>-3.0004565729742055E-2</v>
      </c>
      <c r="Q336" s="33">
        <f t="shared" si="34"/>
        <v>26920.856</v>
      </c>
      <c r="AC336" s="32">
        <v>5</v>
      </c>
      <c r="AE336" s="32" t="s">
        <v>2019</v>
      </c>
      <c r="AG336" s="32" t="s">
        <v>2021</v>
      </c>
    </row>
    <row r="337" spans="1:33" s="32" customFormat="1" ht="12.75" customHeight="1" x14ac:dyDescent="0.2">
      <c r="A337" s="93" t="s">
        <v>369</v>
      </c>
      <c r="B337" s="59" t="s">
        <v>2210</v>
      </c>
      <c r="C337" s="55">
        <v>41939.366600000001</v>
      </c>
      <c r="D337" s="55" t="s">
        <v>2275</v>
      </c>
      <c r="E337" s="32">
        <f t="shared" si="30"/>
        <v>-1127.9979406323541</v>
      </c>
      <c r="F337" s="32">
        <f t="shared" si="31"/>
        <v>-1128</v>
      </c>
      <c r="G337" s="32">
        <f t="shared" si="37"/>
        <v>2.4687999975867569E-3</v>
      </c>
      <c r="J337" s="32">
        <f>G337</f>
        <v>2.4687999975867569E-3</v>
      </c>
      <c r="O337" s="32">
        <f t="shared" ca="1" si="33"/>
        <v>-3.0004565729742055E-2</v>
      </c>
      <c r="Q337" s="33">
        <f t="shared" si="34"/>
        <v>26920.866600000001</v>
      </c>
    </row>
    <row r="338" spans="1:33" s="32" customFormat="1" ht="12.75" customHeight="1" x14ac:dyDescent="0.2">
      <c r="A338" s="93" t="s">
        <v>350</v>
      </c>
      <c r="B338" s="59" t="s">
        <v>2210</v>
      </c>
      <c r="C338" s="55">
        <v>41957.341</v>
      </c>
      <c r="D338" s="55" t="s">
        <v>2275</v>
      </c>
      <c r="E338" s="32">
        <f t="shared" si="30"/>
        <v>-1113.0044629086101</v>
      </c>
      <c r="F338" s="32">
        <f t="shared" si="31"/>
        <v>-1113</v>
      </c>
      <c r="G338" s="32">
        <f t="shared" si="37"/>
        <v>-5.3502000009757467E-3</v>
      </c>
      <c r="I338" s="32">
        <f t="shared" ref="I338:I348" si="38">G338</f>
        <v>-5.3502000009757467E-3</v>
      </c>
      <c r="O338" s="32">
        <f t="shared" ca="1" si="33"/>
        <v>-2.9930517868109099E-2</v>
      </c>
      <c r="Q338" s="33">
        <f t="shared" si="34"/>
        <v>26938.841</v>
      </c>
    </row>
    <row r="339" spans="1:33" s="32" customFormat="1" ht="12.75" customHeight="1" x14ac:dyDescent="0.2">
      <c r="A339" s="95" t="s">
        <v>2060</v>
      </c>
      <c r="B339" s="57"/>
      <c r="C339" s="34">
        <v>41981.326999999997</v>
      </c>
      <c r="D339" s="34"/>
      <c r="E339" s="32">
        <f t="shared" si="30"/>
        <v>-1092.9963649091385</v>
      </c>
      <c r="F339" s="32">
        <f t="shared" si="31"/>
        <v>-1093</v>
      </c>
      <c r="G339" s="32">
        <f t="shared" si="37"/>
        <v>4.3577999967965297E-3</v>
      </c>
      <c r="I339" s="32">
        <f t="shared" si="38"/>
        <v>4.3577999967965297E-3</v>
      </c>
      <c r="O339" s="32">
        <f t="shared" ca="1" si="33"/>
        <v>-2.9831787385931827E-2</v>
      </c>
      <c r="Q339" s="33">
        <f t="shared" si="34"/>
        <v>26962.826999999997</v>
      </c>
      <c r="AC339" s="32">
        <v>10</v>
      </c>
      <c r="AE339" s="32" t="s">
        <v>2019</v>
      </c>
      <c r="AG339" s="32" t="s">
        <v>2021</v>
      </c>
    </row>
    <row r="340" spans="1:33" s="32" customFormat="1" ht="12.75" customHeight="1" x14ac:dyDescent="0.2">
      <c r="A340" s="95" t="s">
        <v>2060</v>
      </c>
      <c r="B340" s="57"/>
      <c r="C340" s="34">
        <v>41987.292999999998</v>
      </c>
      <c r="D340" s="34"/>
      <c r="E340" s="32">
        <f t="shared" si="30"/>
        <v>-1088.0197822081934</v>
      </c>
      <c r="F340" s="32">
        <f t="shared" si="31"/>
        <v>-1088</v>
      </c>
      <c r="G340" s="32">
        <f t="shared" si="37"/>
        <v>-2.3715200004517101E-2</v>
      </c>
      <c r="I340" s="32">
        <f t="shared" si="38"/>
        <v>-2.3715200004517101E-2</v>
      </c>
      <c r="O340" s="32">
        <f t="shared" ca="1" si="33"/>
        <v>-2.9807104765387508E-2</v>
      </c>
      <c r="Q340" s="33">
        <f t="shared" si="34"/>
        <v>26968.792999999998</v>
      </c>
      <c r="AC340" s="32">
        <v>6</v>
      </c>
      <c r="AE340" s="32" t="s">
        <v>2030</v>
      </c>
      <c r="AG340" s="32" t="s">
        <v>2021</v>
      </c>
    </row>
    <row r="341" spans="1:33" s="32" customFormat="1" ht="12.75" customHeight="1" x14ac:dyDescent="0.2">
      <c r="A341" s="95" t="s">
        <v>2060</v>
      </c>
      <c r="B341" s="57"/>
      <c r="C341" s="34">
        <v>41987.3</v>
      </c>
      <c r="D341" s="34"/>
      <c r="E341" s="32">
        <f t="shared" ref="E341:E404" si="39">+(C341-C$7)/C$8</f>
        <v>-1088.0139431067969</v>
      </c>
      <c r="F341" s="32">
        <f t="shared" ref="F341:F404" si="40">ROUND(2*E341,0)/2</f>
        <v>-1088</v>
      </c>
      <c r="G341" s="32">
        <f t="shared" si="37"/>
        <v>-1.6715199999453034E-2</v>
      </c>
      <c r="I341" s="32">
        <f t="shared" si="38"/>
        <v>-1.6715199999453034E-2</v>
      </c>
      <c r="O341" s="32">
        <f t="shared" ref="O341:O404" ca="1" si="41">+C$11+C$12*F341</f>
        <v>-2.9807104765387508E-2</v>
      </c>
      <c r="Q341" s="33">
        <f t="shared" ref="Q341:Q404" si="42">+C341-15018.5</f>
        <v>26968.800000000003</v>
      </c>
      <c r="AC341" s="32">
        <v>8</v>
      </c>
      <c r="AE341" s="32" t="s">
        <v>2019</v>
      </c>
      <c r="AG341" s="32" t="s">
        <v>2021</v>
      </c>
    </row>
    <row r="342" spans="1:33" s="32" customFormat="1" ht="12.75" customHeight="1" x14ac:dyDescent="0.2">
      <c r="A342" s="95" t="s">
        <v>2061</v>
      </c>
      <c r="B342" s="57"/>
      <c r="C342" s="34">
        <v>42036.470999999998</v>
      </c>
      <c r="D342" s="34"/>
      <c r="E342" s="32">
        <f t="shared" si="39"/>
        <v>-1046.9975924550824</v>
      </c>
      <c r="F342" s="32">
        <f t="shared" si="40"/>
        <v>-1047</v>
      </c>
      <c r="G342" s="32">
        <f t="shared" si="37"/>
        <v>2.8861999962828122E-3</v>
      </c>
      <c r="I342" s="32">
        <f t="shared" si="38"/>
        <v>2.8861999962828122E-3</v>
      </c>
      <c r="O342" s="32">
        <f t="shared" ca="1" si="41"/>
        <v>-2.9604707276924096E-2</v>
      </c>
      <c r="Q342" s="33">
        <f t="shared" si="42"/>
        <v>27017.970999999998</v>
      </c>
      <c r="AC342" s="32">
        <v>6</v>
      </c>
      <c r="AE342" s="32" t="s">
        <v>2019</v>
      </c>
      <c r="AG342" s="32" t="s">
        <v>2021</v>
      </c>
    </row>
    <row r="343" spans="1:33" s="32" customFormat="1" ht="12.75" customHeight="1" x14ac:dyDescent="0.2">
      <c r="A343" s="95" t="s">
        <v>2061</v>
      </c>
      <c r="B343" s="57"/>
      <c r="C343" s="34">
        <v>42043.661</v>
      </c>
      <c r="D343" s="34"/>
      <c r="E343" s="32">
        <f t="shared" si="39"/>
        <v>-1041.0000011678205</v>
      </c>
      <c r="F343" s="32">
        <f t="shared" si="40"/>
        <v>-1041</v>
      </c>
      <c r="G343" s="32">
        <f t="shared" si="37"/>
        <v>-1.4000033843331039E-6</v>
      </c>
      <c r="I343" s="32">
        <f t="shared" si="38"/>
        <v>-1.4000033843331039E-6</v>
      </c>
      <c r="O343" s="32">
        <f t="shared" ca="1" si="41"/>
        <v>-2.9575088132270916E-2</v>
      </c>
      <c r="Q343" s="33">
        <f t="shared" si="42"/>
        <v>27025.161</v>
      </c>
      <c r="AC343" s="32">
        <v>11</v>
      </c>
      <c r="AE343" s="32" t="s">
        <v>2019</v>
      </c>
      <c r="AG343" s="32" t="s">
        <v>2021</v>
      </c>
    </row>
    <row r="344" spans="1:33" s="32" customFormat="1" ht="12.75" customHeight="1" x14ac:dyDescent="0.2">
      <c r="A344" s="95" t="s">
        <v>2061</v>
      </c>
      <c r="B344" s="57"/>
      <c r="C344" s="34">
        <v>42047.26</v>
      </c>
      <c r="D344" s="34"/>
      <c r="E344" s="32">
        <f t="shared" si="39"/>
        <v>-1037.997868894822</v>
      </c>
      <c r="F344" s="32">
        <f t="shared" si="40"/>
        <v>-1038</v>
      </c>
      <c r="G344" s="32">
        <f t="shared" si="37"/>
        <v>2.5548000048729591E-3</v>
      </c>
      <c r="I344" s="32">
        <f t="shared" si="38"/>
        <v>2.5548000048729591E-3</v>
      </c>
      <c r="O344" s="32">
        <f t="shared" ca="1" si="41"/>
        <v>-2.9560278559944322E-2</v>
      </c>
      <c r="Q344" s="33">
        <f t="shared" si="42"/>
        <v>27028.760000000002</v>
      </c>
      <c r="AC344" s="32">
        <v>7</v>
      </c>
      <c r="AE344" s="32" t="s">
        <v>2019</v>
      </c>
      <c r="AG344" s="32" t="s">
        <v>2021</v>
      </c>
    </row>
    <row r="345" spans="1:33" s="32" customFormat="1" ht="12.75" customHeight="1" x14ac:dyDescent="0.2">
      <c r="A345" s="95" t="s">
        <v>2062</v>
      </c>
      <c r="B345" s="57"/>
      <c r="C345" s="34">
        <v>42090.404999999999</v>
      </c>
      <c r="D345" s="34"/>
      <c r="E345" s="32">
        <f t="shared" si="39"/>
        <v>-1002.0081503845562</v>
      </c>
      <c r="F345" s="32">
        <f t="shared" si="40"/>
        <v>-1002</v>
      </c>
      <c r="G345" s="32">
        <f t="shared" si="37"/>
        <v>-9.7708000030252151E-3</v>
      </c>
      <c r="I345" s="32">
        <f t="shared" si="38"/>
        <v>-9.7708000030252151E-3</v>
      </c>
      <c r="O345" s="32">
        <f t="shared" ca="1" si="41"/>
        <v>-2.9382563692025229E-2</v>
      </c>
      <c r="Q345" s="33">
        <f t="shared" si="42"/>
        <v>27071.904999999999</v>
      </c>
      <c r="AC345" s="32">
        <v>13</v>
      </c>
      <c r="AE345" s="32" t="s">
        <v>2019</v>
      </c>
      <c r="AG345" s="32" t="s">
        <v>2021</v>
      </c>
    </row>
    <row r="346" spans="1:33" s="32" customFormat="1" ht="12.75" customHeight="1" x14ac:dyDescent="0.2">
      <c r="A346" s="95" t="s">
        <v>2062</v>
      </c>
      <c r="B346" s="57"/>
      <c r="C346" s="34">
        <v>42132.375999999997</v>
      </c>
      <c r="D346" s="34"/>
      <c r="E346" s="32">
        <f t="shared" si="39"/>
        <v>-966.99773259351684</v>
      </c>
      <c r="F346" s="32">
        <f t="shared" si="40"/>
        <v>-967</v>
      </c>
      <c r="G346" s="32">
        <f t="shared" si="37"/>
        <v>2.7181999976164661E-3</v>
      </c>
      <c r="I346" s="32">
        <f t="shared" si="38"/>
        <v>2.7181999976164661E-3</v>
      </c>
      <c r="O346" s="32">
        <f t="shared" ca="1" si="41"/>
        <v>-2.9209785348215001E-2</v>
      </c>
      <c r="Q346" s="33">
        <f t="shared" si="42"/>
        <v>27113.875999999997</v>
      </c>
      <c r="AC346" s="32">
        <v>12</v>
      </c>
      <c r="AE346" s="32" t="s">
        <v>2019</v>
      </c>
      <c r="AG346" s="32" t="s">
        <v>2021</v>
      </c>
    </row>
    <row r="347" spans="1:33" s="32" customFormat="1" ht="12.75" customHeight="1" x14ac:dyDescent="0.2">
      <c r="A347" s="95" t="s">
        <v>2063</v>
      </c>
      <c r="B347" s="57"/>
      <c r="C347" s="34">
        <v>42150.351000000002</v>
      </c>
      <c r="D347" s="34"/>
      <c r="E347" s="32">
        <f t="shared" si="39"/>
        <v>-952.00375437536218</v>
      </c>
      <c r="F347" s="32">
        <f t="shared" si="40"/>
        <v>-952</v>
      </c>
      <c r="G347" s="32">
        <f t="shared" si="37"/>
        <v>-4.5008000015513971E-3</v>
      </c>
      <c r="I347" s="32">
        <f t="shared" si="38"/>
        <v>-4.5008000015513971E-3</v>
      </c>
      <c r="O347" s="32">
        <f t="shared" ca="1" si="41"/>
        <v>-2.9135737486582047E-2</v>
      </c>
      <c r="Q347" s="33">
        <f t="shared" si="42"/>
        <v>27131.851000000002</v>
      </c>
      <c r="AC347" s="32">
        <v>11</v>
      </c>
      <c r="AE347" s="32" t="s">
        <v>2019</v>
      </c>
      <c r="AG347" s="32" t="s">
        <v>2021</v>
      </c>
    </row>
    <row r="348" spans="1:33" s="32" customFormat="1" ht="12.75" customHeight="1" x14ac:dyDescent="0.2">
      <c r="A348" s="95" t="s">
        <v>2063</v>
      </c>
      <c r="B348" s="57"/>
      <c r="C348" s="34">
        <v>42156.351000000002</v>
      </c>
      <c r="D348" s="34"/>
      <c r="E348" s="32">
        <f t="shared" si="39"/>
        <v>-946.99881032479755</v>
      </c>
      <c r="F348" s="32">
        <f t="shared" si="40"/>
        <v>-947</v>
      </c>
      <c r="G348" s="32">
        <f t="shared" si="37"/>
        <v>1.426200004061684E-3</v>
      </c>
      <c r="I348" s="32">
        <f t="shared" si="38"/>
        <v>1.426200004061684E-3</v>
      </c>
      <c r="O348" s="32">
        <f t="shared" ca="1" si="41"/>
        <v>-2.9111054866037725E-2</v>
      </c>
      <c r="Q348" s="33">
        <f t="shared" si="42"/>
        <v>27137.851000000002</v>
      </c>
      <c r="AC348" s="32">
        <v>6</v>
      </c>
      <c r="AE348" s="32" t="s">
        <v>2019</v>
      </c>
      <c r="AG348" s="32" t="s">
        <v>2021</v>
      </c>
    </row>
    <row r="349" spans="1:33" s="32" customFormat="1" ht="12.75" customHeight="1" x14ac:dyDescent="0.2">
      <c r="A349" s="96" t="s">
        <v>2254</v>
      </c>
      <c r="B349" s="12"/>
      <c r="C349" s="16">
        <v>42187.521800000002</v>
      </c>
      <c r="D349" s="16"/>
      <c r="E349" s="32">
        <f t="shared" si="39"/>
        <v>-920.99745865624107</v>
      </c>
      <c r="F349" s="32">
        <f t="shared" si="40"/>
        <v>-921</v>
      </c>
      <c r="G349" s="32">
        <f t="shared" si="37"/>
        <v>3.0466000025626272E-3</v>
      </c>
      <c r="J349" s="32">
        <f>G349</f>
        <v>3.0466000025626272E-3</v>
      </c>
      <c r="O349" s="32">
        <f t="shared" ca="1" si="41"/>
        <v>-2.898270523920727E-2</v>
      </c>
      <c r="Q349" s="33">
        <f t="shared" si="42"/>
        <v>27169.021800000002</v>
      </c>
    </row>
    <row r="350" spans="1:33" s="32" customFormat="1" ht="12.75" customHeight="1" x14ac:dyDescent="0.2">
      <c r="A350" s="95" t="s">
        <v>2064</v>
      </c>
      <c r="B350" s="57"/>
      <c r="C350" s="34">
        <v>42223.476000000002</v>
      </c>
      <c r="D350" s="34"/>
      <c r="E350" s="32">
        <f t="shared" si="39"/>
        <v>-891.00599875910598</v>
      </c>
      <c r="F350" s="32">
        <f t="shared" si="40"/>
        <v>-891</v>
      </c>
      <c r="G350" s="32">
        <f t="shared" si="37"/>
        <v>-7.1914000000106171E-3</v>
      </c>
      <c r="I350" s="32">
        <f t="shared" ref="I350:I356" si="43">G350</f>
        <v>-7.1914000000106171E-3</v>
      </c>
      <c r="O350" s="32">
        <f t="shared" ca="1" si="41"/>
        <v>-2.883460951594136E-2</v>
      </c>
      <c r="Q350" s="33">
        <f t="shared" si="42"/>
        <v>27204.976000000002</v>
      </c>
      <c r="AC350" s="32">
        <v>8</v>
      </c>
      <c r="AE350" s="32" t="s">
        <v>2024</v>
      </c>
      <c r="AG350" s="32" t="s">
        <v>2021</v>
      </c>
    </row>
    <row r="351" spans="1:33" s="32" customFormat="1" ht="12.75" customHeight="1" x14ac:dyDescent="0.2">
      <c r="A351" s="95" t="s">
        <v>2064</v>
      </c>
      <c r="B351" s="57"/>
      <c r="C351" s="34">
        <v>42223.476999999999</v>
      </c>
      <c r="D351" s="34"/>
      <c r="E351" s="32">
        <f t="shared" si="39"/>
        <v>-891.00516460176698</v>
      </c>
      <c r="F351" s="32">
        <f t="shared" si="40"/>
        <v>-891</v>
      </c>
      <c r="G351" s="32">
        <f t="shared" si="37"/>
        <v>-6.1914000034448691E-3</v>
      </c>
      <c r="I351" s="32">
        <f t="shared" si="43"/>
        <v>-6.1914000034448691E-3</v>
      </c>
      <c r="O351" s="32">
        <f t="shared" ca="1" si="41"/>
        <v>-2.883460951594136E-2</v>
      </c>
      <c r="Q351" s="33">
        <f t="shared" si="42"/>
        <v>27204.976999999999</v>
      </c>
      <c r="AC351" s="32">
        <v>7</v>
      </c>
      <c r="AE351" s="32" t="s">
        <v>2019</v>
      </c>
      <c r="AG351" s="32" t="s">
        <v>2021</v>
      </c>
    </row>
    <row r="352" spans="1:33" s="32" customFormat="1" ht="12.75" customHeight="1" x14ac:dyDescent="0.2">
      <c r="A352" s="96" t="s">
        <v>2257</v>
      </c>
      <c r="B352" s="12"/>
      <c r="C352" s="16">
        <v>42230.663</v>
      </c>
      <c r="D352" s="16">
        <v>5.0000000000000001E-3</v>
      </c>
      <c r="E352" s="32">
        <f t="shared" si="39"/>
        <v>-885.01090994387289</v>
      </c>
      <c r="F352" s="32">
        <f t="shared" si="40"/>
        <v>-885</v>
      </c>
      <c r="G352" s="32">
        <f t="shared" si="37"/>
        <v>-1.3078999996650964E-2</v>
      </c>
      <c r="I352" s="32">
        <f t="shared" si="43"/>
        <v>-1.3078999996650964E-2</v>
      </c>
      <c r="O352" s="32">
        <f t="shared" ca="1" si="41"/>
        <v>-2.8804990371288176E-2</v>
      </c>
      <c r="Q352" s="33">
        <f t="shared" si="42"/>
        <v>27212.163</v>
      </c>
    </row>
    <row r="353" spans="1:33" s="32" customFormat="1" ht="12.75" customHeight="1" x14ac:dyDescent="0.2">
      <c r="A353" s="96" t="s">
        <v>2257</v>
      </c>
      <c r="B353" s="12"/>
      <c r="C353" s="16">
        <v>42236.67</v>
      </c>
      <c r="D353" s="16">
        <v>5.0000000000000001E-3</v>
      </c>
      <c r="E353" s="32">
        <f t="shared" si="39"/>
        <v>-880.00012679191775</v>
      </c>
      <c r="F353" s="32">
        <f t="shared" si="40"/>
        <v>-880</v>
      </c>
      <c r="G353" s="32">
        <f t="shared" si="37"/>
        <v>-1.5200000052573159E-4</v>
      </c>
      <c r="I353" s="32">
        <f t="shared" si="43"/>
        <v>-1.5200000052573159E-4</v>
      </c>
      <c r="O353" s="32">
        <f t="shared" ca="1" si="41"/>
        <v>-2.8780307750743861E-2</v>
      </c>
      <c r="Q353" s="33">
        <f t="shared" si="42"/>
        <v>27218.17</v>
      </c>
    </row>
    <row r="354" spans="1:33" s="32" customFormat="1" ht="12.75" customHeight="1" x14ac:dyDescent="0.2">
      <c r="A354" s="95" t="s">
        <v>2064</v>
      </c>
      <c r="B354" s="57"/>
      <c r="C354" s="34">
        <v>42241.453999999998</v>
      </c>
      <c r="D354" s="34"/>
      <c r="E354" s="32">
        <f t="shared" si="39"/>
        <v>-876.00951806893454</v>
      </c>
      <c r="F354" s="32">
        <f t="shared" si="40"/>
        <v>-876</v>
      </c>
      <c r="G354" s="32">
        <f t="shared" si="37"/>
        <v>-1.1410400002205279E-2</v>
      </c>
      <c r="I354" s="32">
        <f t="shared" si="43"/>
        <v>-1.1410400002205279E-2</v>
      </c>
      <c r="O354" s="32">
        <f t="shared" ca="1" si="41"/>
        <v>-2.8760561654308403E-2</v>
      </c>
      <c r="Q354" s="33">
        <f t="shared" si="42"/>
        <v>27222.953999999998</v>
      </c>
      <c r="AC354" s="32">
        <v>10</v>
      </c>
      <c r="AE354" s="32" t="s">
        <v>2024</v>
      </c>
      <c r="AG354" s="32" t="s">
        <v>2021</v>
      </c>
    </row>
    <row r="355" spans="1:33" s="32" customFormat="1" ht="12.75" customHeight="1" x14ac:dyDescent="0.2">
      <c r="A355" s="95" t="s">
        <v>2064</v>
      </c>
      <c r="B355" s="57"/>
      <c r="C355" s="34">
        <v>42247.45</v>
      </c>
      <c r="D355" s="34"/>
      <c r="E355" s="32">
        <f t="shared" si="39"/>
        <v>-871.00791064773762</v>
      </c>
      <c r="F355" s="32">
        <f t="shared" si="40"/>
        <v>-871</v>
      </c>
      <c r="G355" s="32">
        <f t="shared" si="37"/>
        <v>-9.4834000046830624E-3</v>
      </c>
      <c r="I355" s="32">
        <f t="shared" si="43"/>
        <v>-9.4834000046830624E-3</v>
      </c>
      <c r="O355" s="32">
        <f t="shared" ca="1" si="41"/>
        <v>-2.8735879033764088E-2</v>
      </c>
      <c r="Q355" s="33">
        <f t="shared" si="42"/>
        <v>27228.949999999997</v>
      </c>
      <c r="AC355" s="32">
        <v>8</v>
      </c>
      <c r="AE355" s="32" t="s">
        <v>2019</v>
      </c>
      <c r="AG355" s="32" t="s">
        <v>2021</v>
      </c>
    </row>
    <row r="356" spans="1:33" s="32" customFormat="1" ht="12.75" customHeight="1" x14ac:dyDescent="0.2">
      <c r="A356" s="93" t="s">
        <v>458</v>
      </c>
      <c r="B356" s="59" t="s">
        <v>2210</v>
      </c>
      <c r="C356" s="55">
        <v>42247.466999999997</v>
      </c>
      <c r="D356" s="55" t="s">
        <v>2275</v>
      </c>
      <c r="E356" s="32">
        <f t="shared" si="39"/>
        <v>-870.99372997292789</v>
      </c>
      <c r="F356" s="32">
        <f t="shared" si="40"/>
        <v>-871</v>
      </c>
      <c r="G356" s="32">
        <f t="shared" ref="G356:G387" si="44">+C356-(C$7+F356*C$8)</f>
        <v>7.5165999951423146E-3</v>
      </c>
      <c r="I356" s="32">
        <f t="shared" si="43"/>
        <v>7.5165999951423146E-3</v>
      </c>
      <c r="O356" s="32">
        <f t="shared" ca="1" si="41"/>
        <v>-2.8735879033764088E-2</v>
      </c>
      <c r="Q356" s="33">
        <f t="shared" si="42"/>
        <v>27228.966999999997</v>
      </c>
    </row>
    <row r="357" spans="1:33" s="32" customFormat="1" ht="12.75" customHeight="1" x14ac:dyDescent="0.2">
      <c r="A357" s="96" t="s">
        <v>2258</v>
      </c>
      <c r="B357" s="12" t="s">
        <v>2210</v>
      </c>
      <c r="C357" s="16">
        <v>42253.448299999996</v>
      </c>
      <c r="D357" s="16"/>
      <c r="E357" s="32">
        <f t="shared" si="39"/>
        <v>-866.00438466465459</v>
      </c>
      <c r="F357" s="32">
        <f t="shared" si="40"/>
        <v>-866</v>
      </c>
      <c r="G357" s="32">
        <f t="shared" si="44"/>
        <v>-5.2564000070560724E-3</v>
      </c>
      <c r="J357" s="32">
        <f>G357</f>
        <v>-5.2564000070560724E-3</v>
      </c>
      <c r="O357" s="32">
        <f t="shared" ca="1" si="41"/>
        <v>-2.8711196413219769E-2</v>
      </c>
      <c r="Q357" s="33">
        <f t="shared" si="42"/>
        <v>27234.948299999996</v>
      </c>
    </row>
    <row r="358" spans="1:33" s="32" customFormat="1" ht="12.75" customHeight="1" x14ac:dyDescent="0.2">
      <c r="A358" s="95" t="s">
        <v>2064</v>
      </c>
      <c r="B358" s="57"/>
      <c r="C358" s="34">
        <v>42253.45</v>
      </c>
      <c r="D358" s="34"/>
      <c r="E358" s="32">
        <f t="shared" si="39"/>
        <v>-866.00296659717299</v>
      </c>
      <c r="F358" s="32">
        <f t="shared" si="40"/>
        <v>-866</v>
      </c>
      <c r="G358" s="32">
        <f t="shared" si="44"/>
        <v>-3.5564000063459389E-3</v>
      </c>
      <c r="I358" s="32">
        <f>G358</f>
        <v>-3.5564000063459389E-3</v>
      </c>
      <c r="O358" s="32">
        <f t="shared" ca="1" si="41"/>
        <v>-2.8711196413219769E-2</v>
      </c>
      <c r="Q358" s="33">
        <f t="shared" si="42"/>
        <v>27234.949999999997</v>
      </c>
      <c r="AC358" s="32">
        <v>14</v>
      </c>
      <c r="AE358" s="32" t="s">
        <v>2019</v>
      </c>
      <c r="AG358" s="32" t="s">
        <v>2021</v>
      </c>
    </row>
    <row r="359" spans="1:33" s="32" customFormat="1" ht="12.75" customHeight="1" x14ac:dyDescent="0.2">
      <c r="A359" s="96" t="s">
        <v>2256</v>
      </c>
      <c r="B359" s="12" t="s">
        <v>2210</v>
      </c>
      <c r="C359" s="16">
        <v>42255.854299999999</v>
      </c>
      <c r="D359" s="16">
        <v>6.9999999999999999E-4</v>
      </c>
      <c r="E359" s="32">
        <f t="shared" si="39"/>
        <v>-863.99740210037601</v>
      </c>
      <c r="F359" s="32">
        <f t="shared" si="40"/>
        <v>-864</v>
      </c>
      <c r="G359" s="32">
        <f t="shared" si="44"/>
        <v>3.1144000022322871E-3</v>
      </c>
      <c r="J359" s="32">
        <f>G359</f>
        <v>3.1144000022322871E-3</v>
      </c>
      <c r="O359" s="32">
        <f t="shared" ca="1" si="41"/>
        <v>-2.870132336500204E-2</v>
      </c>
      <c r="Q359" s="33">
        <f t="shared" si="42"/>
        <v>27237.354299999999</v>
      </c>
    </row>
    <row r="360" spans="1:33" s="32" customFormat="1" ht="12.75" customHeight="1" x14ac:dyDescent="0.2">
      <c r="A360" s="96" t="s">
        <v>2257</v>
      </c>
      <c r="B360" s="12"/>
      <c r="C360" s="16">
        <v>42266.635000000002</v>
      </c>
      <c r="D360" s="16">
        <v>5.0000000000000001E-3</v>
      </c>
      <c r="E360" s="32">
        <f t="shared" si="39"/>
        <v>-855.00460204605315</v>
      </c>
      <c r="F360" s="32">
        <f t="shared" si="40"/>
        <v>-855</v>
      </c>
      <c r="G360" s="32">
        <f t="shared" si="44"/>
        <v>-5.5169999977806583E-3</v>
      </c>
      <c r="I360" s="32">
        <f>G360</f>
        <v>-5.5169999977806583E-3</v>
      </c>
      <c r="O360" s="32">
        <f t="shared" ca="1" si="41"/>
        <v>-2.8656894648022267E-2</v>
      </c>
      <c r="Q360" s="33">
        <f t="shared" si="42"/>
        <v>27248.135000000002</v>
      </c>
    </row>
    <row r="361" spans="1:33" s="32" customFormat="1" ht="12.75" customHeight="1" x14ac:dyDescent="0.2">
      <c r="A361" s="96" t="s">
        <v>2256</v>
      </c>
      <c r="B361" s="41" t="s">
        <v>2209</v>
      </c>
      <c r="C361" s="14">
        <v>42270.831400000003</v>
      </c>
      <c r="D361" s="14">
        <v>1.1999999999999999E-3</v>
      </c>
      <c r="E361" s="32">
        <f t="shared" si="39"/>
        <v>-851.50414417708771</v>
      </c>
      <c r="F361" s="32">
        <f t="shared" si="40"/>
        <v>-851.5</v>
      </c>
      <c r="G361" s="32">
        <f t="shared" si="44"/>
        <v>-4.968099994584918E-3</v>
      </c>
      <c r="J361" s="32">
        <f>G361</f>
        <v>-4.968099994584918E-3</v>
      </c>
      <c r="O361" s="32">
        <f t="shared" ca="1" si="41"/>
        <v>-2.8639616813641244E-2</v>
      </c>
      <c r="Q361" s="33">
        <f t="shared" si="42"/>
        <v>27252.331400000003</v>
      </c>
    </row>
    <row r="362" spans="1:33" s="32" customFormat="1" ht="12.75" customHeight="1" x14ac:dyDescent="0.2">
      <c r="A362" s="96" t="s">
        <v>2257</v>
      </c>
      <c r="B362" s="41"/>
      <c r="C362" s="14">
        <v>42272.635999999999</v>
      </c>
      <c r="D362" s="14">
        <v>5.0000000000000001E-3</v>
      </c>
      <c r="E362" s="32">
        <f t="shared" si="39"/>
        <v>-849.99882383814963</v>
      </c>
      <c r="F362" s="32">
        <f t="shared" si="40"/>
        <v>-850</v>
      </c>
      <c r="G362" s="32">
        <f t="shared" si="44"/>
        <v>1.4099999971222132E-3</v>
      </c>
      <c r="I362" s="32">
        <f>G362</f>
        <v>1.4099999971222132E-3</v>
      </c>
      <c r="O362" s="32">
        <f t="shared" ca="1" si="41"/>
        <v>-2.8632212027477948E-2</v>
      </c>
      <c r="Q362" s="33">
        <f t="shared" si="42"/>
        <v>27254.135999999999</v>
      </c>
    </row>
    <row r="363" spans="1:33" s="32" customFormat="1" ht="12.75" customHeight="1" x14ac:dyDescent="0.2">
      <c r="A363" s="96" t="s">
        <v>2259</v>
      </c>
      <c r="B363" s="41" t="s">
        <v>2260</v>
      </c>
      <c r="C363" s="14">
        <v>42283.426200000002</v>
      </c>
      <c r="D363" s="14"/>
      <c r="E363" s="32">
        <f t="shared" si="39"/>
        <v>-840.99809928908007</v>
      </c>
      <c r="F363" s="32">
        <f t="shared" si="40"/>
        <v>-841</v>
      </c>
      <c r="G363" s="32">
        <f t="shared" si="44"/>
        <v>2.2786000045016408E-3</v>
      </c>
      <c r="J363" s="32">
        <f>G363</f>
        <v>2.2786000045016408E-3</v>
      </c>
      <c r="O363" s="32">
        <f t="shared" ca="1" si="41"/>
        <v>-2.8587783310498174E-2</v>
      </c>
      <c r="Q363" s="33">
        <f t="shared" si="42"/>
        <v>27264.926200000002</v>
      </c>
    </row>
    <row r="364" spans="1:33" s="32" customFormat="1" ht="12.75" customHeight="1" x14ac:dyDescent="0.2">
      <c r="A364" s="96" t="s">
        <v>2259</v>
      </c>
      <c r="B364" s="41" t="s">
        <v>2210</v>
      </c>
      <c r="C364" s="14">
        <v>42283.426699999996</v>
      </c>
      <c r="D364" s="14" t="s">
        <v>2283</v>
      </c>
      <c r="E364" s="13">
        <f t="shared" si="39"/>
        <v>-840.99768221041359</v>
      </c>
      <c r="F364" s="13">
        <f t="shared" si="40"/>
        <v>-841</v>
      </c>
      <c r="G364" s="32">
        <f t="shared" si="44"/>
        <v>2.778599999146536E-3</v>
      </c>
      <c r="J364" s="32">
        <f>G364</f>
        <v>2.778599999146536E-3</v>
      </c>
      <c r="O364" s="32">
        <f t="shared" ca="1" si="41"/>
        <v>-2.8587783310498174E-2</v>
      </c>
      <c r="Q364" s="33">
        <f t="shared" si="42"/>
        <v>27264.926699999996</v>
      </c>
    </row>
    <row r="365" spans="1:33" s="32" customFormat="1" ht="12.75" customHeight="1" x14ac:dyDescent="0.2">
      <c r="A365" s="96" t="s">
        <v>2259</v>
      </c>
      <c r="B365" s="41" t="s">
        <v>2260</v>
      </c>
      <c r="C365" s="14">
        <v>42283.426899999999</v>
      </c>
      <c r="D365" s="14"/>
      <c r="E365" s="32">
        <f t="shared" si="39"/>
        <v>-840.99751537894338</v>
      </c>
      <c r="F365" s="32">
        <f t="shared" si="40"/>
        <v>-841</v>
      </c>
      <c r="G365" s="32">
        <f t="shared" si="44"/>
        <v>2.9786000013700686E-3</v>
      </c>
      <c r="J365" s="32">
        <f>G365</f>
        <v>2.9786000013700686E-3</v>
      </c>
      <c r="O365" s="32">
        <f t="shared" ca="1" si="41"/>
        <v>-2.8587783310498174E-2</v>
      </c>
      <c r="Q365" s="33">
        <f t="shared" si="42"/>
        <v>27264.926899999999</v>
      </c>
    </row>
    <row r="366" spans="1:33" s="32" customFormat="1" ht="12.75" customHeight="1" x14ac:dyDescent="0.2">
      <c r="A366" s="96" t="s">
        <v>2257</v>
      </c>
      <c r="B366" s="41"/>
      <c r="C366" s="14">
        <v>42296.616000000002</v>
      </c>
      <c r="D366" s="14">
        <v>5.0000000000000001E-3</v>
      </c>
      <c r="E366" s="32">
        <f t="shared" si="39"/>
        <v>-829.99573078272374</v>
      </c>
      <c r="F366" s="32">
        <f t="shared" si="40"/>
        <v>-830</v>
      </c>
      <c r="G366" s="32">
        <f t="shared" si="44"/>
        <v>5.1180000009480864E-3</v>
      </c>
      <c r="I366" s="32">
        <f t="shared" ref="I366:I375" si="45">G366</f>
        <v>5.1180000009480864E-3</v>
      </c>
      <c r="O366" s="32">
        <f t="shared" ca="1" si="41"/>
        <v>-2.8533481545300676E-2</v>
      </c>
      <c r="Q366" s="33">
        <f t="shared" si="42"/>
        <v>27278.116000000002</v>
      </c>
    </row>
    <row r="367" spans="1:33" s="32" customFormat="1" ht="12.75" customHeight="1" x14ac:dyDescent="0.2">
      <c r="A367" s="93" t="s">
        <v>458</v>
      </c>
      <c r="B367" s="59" t="s">
        <v>2210</v>
      </c>
      <c r="C367" s="55">
        <v>42319.4</v>
      </c>
      <c r="D367" s="55" t="s">
        <v>2275</v>
      </c>
      <c r="E367" s="32">
        <f t="shared" si="39"/>
        <v>-810.99028990804663</v>
      </c>
      <c r="F367" s="32">
        <f t="shared" si="40"/>
        <v>-811</v>
      </c>
      <c r="G367" s="32">
        <f t="shared" si="44"/>
        <v>1.1640600001555867E-2</v>
      </c>
      <c r="I367" s="32">
        <f t="shared" si="45"/>
        <v>1.1640600001555867E-2</v>
      </c>
      <c r="O367" s="32">
        <f t="shared" ca="1" si="41"/>
        <v>-2.8439687587232265E-2</v>
      </c>
      <c r="Q367" s="33">
        <f t="shared" si="42"/>
        <v>27300.9</v>
      </c>
    </row>
    <row r="368" spans="1:33" s="32" customFormat="1" ht="12.75" customHeight="1" x14ac:dyDescent="0.2">
      <c r="A368" s="93" t="s">
        <v>458</v>
      </c>
      <c r="B368" s="59" t="s">
        <v>2210</v>
      </c>
      <c r="C368" s="55">
        <v>42319.400999999998</v>
      </c>
      <c r="D368" s="55" t="s">
        <v>2275</v>
      </c>
      <c r="E368" s="32">
        <f t="shared" si="39"/>
        <v>-810.98945575070775</v>
      </c>
      <c r="F368" s="32">
        <f t="shared" si="40"/>
        <v>-811</v>
      </c>
      <c r="G368" s="32">
        <f t="shared" si="44"/>
        <v>1.2640599998121615E-2</v>
      </c>
      <c r="I368" s="32">
        <f t="shared" si="45"/>
        <v>1.2640599998121615E-2</v>
      </c>
      <c r="O368" s="32">
        <f t="shared" ca="1" si="41"/>
        <v>-2.8439687587232265E-2</v>
      </c>
      <c r="Q368" s="33">
        <f t="shared" si="42"/>
        <v>27300.900999999998</v>
      </c>
    </row>
    <row r="369" spans="1:33" s="32" customFormat="1" ht="12.75" customHeight="1" x14ac:dyDescent="0.2">
      <c r="A369" s="93" t="s">
        <v>484</v>
      </c>
      <c r="B369" s="59" t="s">
        <v>2210</v>
      </c>
      <c r="C369" s="55">
        <v>42326.586000000003</v>
      </c>
      <c r="D369" s="55" t="s">
        <v>2275</v>
      </c>
      <c r="E369" s="32">
        <f t="shared" si="39"/>
        <v>-804.99603525015254</v>
      </c>
      <c r="F369" s="32">
        <f t="shared" si="40"/>
        <v>-805</v>
      </c>
      <c r="G369" s="32">
        <f t="shared" si="44"/>
        <v>4.7530000010738149E-3</v>
      </c>
      <c r="I369" s="32">
        <f t="shared" si="45"/>
        <v>4.7530000010738149E-3</v>
      </c>
      <c r="O369" s="32">
        <f t="shared" ca="1" si="41"/>
        <v>-2.8410068442579081E-2</v>
      </c>
      <c r="Q369" s="33">
        <f t="shared" si="42"/>
        <v>27308.086000000003</v>
      </c>
    </row>
    <row r="370" spans="1:33" s="32" customFormat="1" ht="12.75" customHeight="1" x14ac:dyDescent="0.2">
      <c r="A370" s="95" t="s">
        <v>2065</v>
      </c>
      <c r="B370" s="38"/>
      <c r="C370" s="15">
        <v>42331.396000000001</v>
      </c>
      <c r="D370" s="15"/>
      <c r="E370" s="32">
        <f t="shared" si="39"/>
        <v>-800.98373843628519</v>
      </c>
      <c r="F370" s="32">
        <f t="shared" si="40"/>
        <v>-801</v>
      </c>
      <c r="G370" s="32">
        <f t="shared" si="44"/>
        <v>1.9494599997415207E-2</v>
      </c>
      <c r="I370" s="32">
        <f t="shared" si="45"/>
        <v>1.9494599997415207E-2</v>
      </c>
      <c r="O370" s="32">
        <f t="shared" ca="1" si="41"/>
        <v>-2.839032234614363E-2</v>
      </c>
      <c r="Q370" s="33">
        <f t="shared" si="42"/>
        <v>27312.896000000001</v>
      </c>
      <c r="AC370" s="32">
        <v>7</v>
      </c>
      <c r="AE370" s="32" t="s">
        <v>2019</v>
      </c>
      <c r="AG370" s="32" t="s">
        <v>2021</v>
      </c>
    </row>
    <row r="371" spans="1:33" s="32" customFormat="1" ht="12.75" customHeight="1" x14ac:dyDescent="0.2">
      <c r="A371" s="95" t="s">
        <v>2065</v>
      </c>
      <c r="B371" s="38"/>
      <c r="C371" s="15">
        <v>42361.343999999997</v>
      </c>
      <c r="D371" s="15"/>
      <c r="E371" s="32">
        <f t="shared" si="39"/>
        <v>-776.00239436523634</v>
      </c>
      <c r="F371" s="32">
        <f t="shared" si="40"/>
        <v>-776</v>
      </c>
      <c r="G371" s="32">
        <f t="shared" si="44"/>
        <v>-2.8703999996650964E-3</v>
      </c>
      <c r="I371" s="32">
        <f t="shared" si="45"/>
        <v>-2.8703999996650964E-3</v>
      </c>
      <c r="O371" s="32">
        <f t="shared" ca="1" si="41"/>
        <v>-2.8266909243422036E-2</v>
      </c>
      <c r="Q371" s="33">
        <f t="shared" si="42"/>
        <v>27342.843999999997</v>
      </c>
      <c r="AC371" s="32">
        <v>4</v>
      </c>
      <c r="AE371" s="32" t="s">
        <v>2019</v>
      </c>
      <c r="AG371" s="32" t="s">
        <v>2021</v>
      </c>
    </row>
    <row r="372" spans="1:33" s="32" customFormat="1" ht="12.75" customHeight="1" x14ac:dyDescent="0.2">
      <c r="A372" s="93" t="s">
        <v>458</v>
      </c>
      <c r="B372" s="59" t="s">
        <v>2210</v>
      </c>
      <c r="C372" s="55">
        <v>42361.349000000002</v>
      </c>
      <c r="D372" s="55" t="s">
        <v>2275</v>
      </c>
      <c r="E372" s="32">
        <f t="shared" si="39"/>
        <v>-775.99822357852372</v>
      </c>
      <c r="F372" s="32">
        <f t="shared" si="40"/>
        <v>-776</v>
      </c>
      <c r="G372" s="32">
        <f t="shared" si="44"/>
        <v>2.1296000049915165E-3</v>
      </c>
      <c r="I372" s="32">
        <f t="shared" si="45"/>
        <v>2.1296000049915165E-3</v>
      </c>
      <c r="O372" s="32">
        <f t="shared" ca="1" si="41"/>
        <v>-2.8266909243422036E-2</v>
      </c>
      <c r="Q372" s="33">
        <f t="shared" si="42"/>
        <v>27342.849000000002</v>
      </c>
    </row>
    <row r="373" spans="1:33" s="32" customFormat="1" ht="12.75" customHeight="1" x14ac:dyDescent="0.2">
      <c r="A373" s="95" t="s">
        <v>2066</v>
      </c>
      <c r="B373" s="38"/>
      <c r="C373" s="15">
        <v>42415.283000000003</v>
      </c>
      <c r="D373" s="15"/>
      <c r="E373" s="32">
        <f t="shared" si="39"/>
        <v>-731.00878150799747</v>
      </c>
      <c r="F373" s="32">
        <f t="shared" si="40"/>
        <v>-731</v>
      </c>
      <c r="G373" s="32">
        <f t="shared" si="44"/>
        <v>-1.0527399994316511E-2</v>
      </c>
      <c r="I373" s="32">
        <f t="shared" si="45"/>
        <v>-1.0527399994316511E-2</v>
      </c>
      <c r="O373" s="32">
        <f t="shared" ca="1" si="41"/>
        <v>-2.8044765658523169E-2</v>
      </c>
      <c r="Q373" s="33">
        <f t="shared" si="42"/>
        <v>27396.783000000003</v>
      </c>
      <c r="AC373" s="32">
        <v>9</v>
      </c>
      <c r="AE373" s="32" t="s">
        <v>2019</v>
      </c>
      <c r="AG373" s="32" t="s">
        <v>2021</v>
      </c>
    </row>
    <row r="374" spans="1:33" s="32" customFormat="1" ht="12.75" customHeight="1" x14ac:dyDescent="0.2">
      <c r="A374" s="93" t="s">
        <v>505</v>
      </c>
      <c r="B374" s="59" t="s">
        <v>2210</v>
      </c>
      <c r="C374" s="55">
        <v>42421.285000000003</v>
      </c>
      <c r="D374" s="55" t="s">
        <v>2275</v>
      </c>
      <c r="E374" s="32">
        <f t="shared" si="39"/>
        <v>-726.00216914274893</v>
      </c>
      <c r="F374" s="32">
        <f t="shared" si="40"/>
        <v>-726</v>
      </c>
      <c r="G374" s="32">
        <f t="shared" si="44"/>
        <v>-2.6003999955719337E-3</v>
      </c>
      <c r="I374" s="32">
        <f t="shared" si="45"/>
        <v>-2.6003999955719337E-3</v>
      </c>
      <c r="O374" s="32">
        <f t="shared" ca="1" si="41"/>
        <v>-2.802008303797885E-2</v>
      </c>
      <c r="Q374" s="33">
        <f t="shared" si="42"/>
        <v>27402.785000000003</v>
      </c>
    </row>
    <row r="375" spans="1:33" s="32" customFormat="1" ht="12.75" customHeight="1" x14ac:dyDescent="0.2">
      <c r="A375" s="95" t="s">
        <v>2067</v>
      </c>
      <c r="B375" s="38"/>
      <c r="C375" s="15">
        <v>42470.445</v>
      </c>
      <c r="D375" s="15"/>
      <c r="E375" s="32">
        <f t="shared" si="39"/>
        <v>-684.99499422179269</v>
      </c>
      <c r="F375" s="32">
        <f t="shared" si="40"/>
        <v>-685</v>
      </c>
      <c r="G375" s="32">
        <f t="shared" si="44"/>
        <v>6.0010000015608966E-3</v>
      </c>
      <c r="I375" s="32">
        <f t="shared" si="45"/>
        <v>6.0010000015608966E-3</v>
      </c>
      <c r="O375" s="32">
        <f t="shared" ca="1" si="41"/>
        <v>-2.7817685549515442E-2</v>
      </c>
      <c r="Q375" s="33">
        <f t="shared" si="42"/>
        <v>27451.945</v>
      </c>
      <c r="AC375" s="32">
        <v>8</v>
      </c>
      <c r="AE375" s="32" t="s">
        <v>2019</v>
      </c>
      <c r="AG375" s="32" t="s">
        <v>2021</v>
      </c>
    </row>
    <row r="376" spans="1:33" s="32" customFormat="1" ht="12.75" customHeight="1" x14ac:dyDescent="0.2">
      <c r="A376" s="93" t="s">
        <v>512</v>
      </c>
      <c r="B376" s="59" t="s">
        <v>2210</v>
      </c>
      <c r="C376" s="55">
        <v>42478.847999999998</v>
      </c>
      <c r="D376" s="55" t="s">
        <v>2275</v>
      </c>
      <c r="E376" s="32">
        <f t="shared" si="39"/>
        <v>-677.9855700789783</v>
      </c>
      <c r="F376" s="32">
        <f t="shared" si="40"/>
        <v>-678</v>
      </c>
      <c r="G376" s="32">
        <f t="shared" si="44"/>
        <v>1.7298799997661263E-2</v>
      </c>
      <c r="J376" s="32">
        <f>G376</f>
        <v>1.7298799997661263E-2</v>
      </c>
      <c r="O376" s="32">
        <f t="shared" ca="1" si="41"/>
        <v>-2.7783129880753394E-2</v>
      </c>
      <c r="Q376" s="33">
        <f t="shared" si="42"/>
        <v>27460.347999999998</v>
      </c>
    </row>
    <row r="377" spans="1:33" s="32" customFormat="1" ht="12.75" customHeight="1" x14ac:dyDescent="0.2">
      <c r="A377" s="93" t="s">
        <v>512</v>
      </c>
      <c r="B377" s="59" t="s">
        <v>2210</v>
      </c>
      <c r="C377" s="55">
        <v>42520.803999999996</v>
      </c>
      <c r="D377" s="55" t="s">
        <v>2275</v>
      </c>
      <c r="E377" s="32">
        <f t="shared" si="39"/>
        <v>-642.98766464806488</v>
      </c>
      <c r="F377" s="32">
        <f t="shared" si="40"/>
        <v>-643</v>
      </c>
      <c r="G377" s="32">
        <f t="shared" si="44"/>
        <v>1.4787799998885021E-2</v>
      </c>
      <c r="I377" s="32">
        <f t="shared" ref="I377:I405" si="46">G377</f>
        <v>1.4787799998885021E-2</v>
      </c>
      <c r="O377" s="32">
        <f t="shared" ca="1" si="41"/>
        <v>-2.7610351536943165E-2</v>
      </c>
      <c r="Q377" s="33">
        <f t="shared" si="42"/>
        <v>27502.303999999996</v>
      </c>
    </row>
    <row r="378" spans="1:33" s="32" customFormat="1" ht="12.75" customHeight="1" x14ac:dyDescent="0.2">
      <c r="A378" s="93" t="s">
        <v>512</v>
      </c>
      <c r="B378" s="59" t="s">
        <v>2210</v>
      </c>
      <c r="C378" s="55">
        <v>42550.750999999997</v>
      </c>
      <c r="D378" s="55" t="s">
        <v>2275</v>
      </c>
      <c r="E378" s="32">
        <f t="shared" si="39"/>
        <v>-618.00715473435503</v>
      </c>
      <c r="F378" s="32">
        <f t="shared" si="40"/>
        <v>-618</v>
      </c>
      <c r="G378" s="32">
        <f t="shared" si="44"/>
        <v>-8.5772000020369887E-3</v>
      </c>
      <c r="I378" s="32">
        <f t="shared" si="46"/>
        <v>-8.5772000020369887E-3</v>
      </c>
      <c r="O378" s="32">
        <f t="shared" ca="1" si="41"/>
        <v>-2.7486938434221574E-2</v>
      </c>
      <c r="Q378" s="33">
        <f t="shared" si="42"/>
        <v>27532.250999999997</v>
      </c>
    </row>
    <row r="379" spans="1:33" s="32" customFormat="1" ht="12.75" customHeight="1" x14ac:dyDescent="0.2">
      <c r="A379" s="95" t="s">
        <v>2069</v>
      </c>
      <c r="B379" s="38"/>
      <c r="C379" s="15">
        <v>42574.722999999998</v>
      </c>
      <c r="D379" s="15"/>
      <c r="E379" s="32">
        <f t="shared" si="39"/>
        <v>-598.01073493766455</v>
      </c>
      <c r="F379" s="32">
        <f t="shared" si="40"/>
        <v>-598</v>
      </c>
      <c r="G379" s="32">
        <f t="shared" si="44"/>
        <v>-1.286919999984093E-2</v>
      </c>
      <c r="I379" s="32">
        <f t="shared" si="46"/>
        <v>-1.286919999984093E-2</v>
      </c>
      <c r="O379" s="32">
        <f t="shared" ca="1" si="41"/>
        <v>-2.7388207952044299E-2</v>
      </c>
      <c r="Q379" s="33">
        <f t="shared" si="42"/>
        <v>27556.222999999998</v>
      </c>
      <c r="AC379" s="32">
        <v>13</v>
      </c>
      <c r="AE379" s="32" t="s">
        <v>2068</v>
      </c>
      <c r="AG379" s="32" t="s">
        <v>2070</v>
      </c>
    </row>
    <row r="380" spans="1:33" s="32" customFormat="1" ht="12.75" customHeight="1" x14ac:dyDescent="0.2">
      <c r="A380" s="93" t="s">
        <v>524</v>
      </c>
      <c r="B380" s="59" t="s">
        <v>2210</v>
      </c>
      <c r="C380" s="55">
        <v>42574.724999999999</v>
      </c>
      <c r="D380" s="55" t="s">
        <v>2275</v>
      </c>
      <c r="E380" s="32">
        <f t="shared" si="39"/>
        <v>-598.00906662298064</v>
      </c>
      <c r="F380" s="32">
        <f t="shared" si="40"/>
        <v>-598</v>
      </c>
      <c r="G380" s="32">
        <f t="shared" si="44"/>
        <v>-1.0869199999433476E-2</v>
      </c>
      <c r="I380" s="32">
        <f t="shared" si="46"/>
        <v>-1.0869199999433476E-2</v>
      </c>
      <c r="O380" s="32">
        <f t="shared" ca="1" si="41"/>
        <v>-2.7388207952044299E-2</v>
      </c>
      <c r="Q380" s="33">
        <f t="shared" si="42"/>
        <v>27556.224999999999</v>
      </c>
    </row>
    <row r="381" spans="1:33" s="32" customFormat="1" ht="12.75" customHeight="1" x14ac:dyDescent="0.2">
      <c r="A381" s="96" t="s">
        <v>2284</v>
      </c>
      <c r="B381" s="41" t="s">
        <v>2210</v>
      </c>
      <c r="C381" s="14">
        <v>42574.725000000006</v>
      </c>
      <c r="D381" s="14">
        <v>5.0000000000000001E-3</v>
      </c>
      <c r="E381" s="13">
        <f t="shared" si="39"/>
        <v>-598.00906662297461</v>
      </c>
      <c r="F381" s="13">
        <f t="shared" si="40"/>
        <v>-598</v>
      </c>
      <c r="G381" s="32">
        <f t="shared" si="44"/>
        <v>-1.0869199992157519E-2</v>
      </c>
      <c r="I381" s="32">
        <f t="shared" si="46"/>
        <v>-1.0869199992157519E-2</v>
      </c>
      <c r="O381" s="32">
        <f t="shared" ca="1" si="41"/>
        <v>-2.7388207952044299E-2</v>
      </c>
      <c r="Q381" s="33">
        <f t="shared" si="42"/>
        <v>27556.225000000006</v>
      </c>
    </row>
    <row r="382" spans="1:33" s="32" customFormat="1" ht="12.75" customHeight="1" x14ac:dyDescent="0.2">
      <c r="A382" s="93" t="s">
        <v>527</v>
      </c>
      <c r="B382" s="59" t="s">
        <v>2210</v>
      </c>
      <c r="C382" s="55">
        <v>42598.703999999998</v>
      </c>
      <c r="D382" s="55" t="s">
        <v>2275</v>
      </c>
      <c r="E382" s="32">
        <f t="shared" si="39"/>
        <v>-578.00680772489966</v>
      </c>
      <c r="F382" s="32">
        <f t="shared" si="40"/>
        <v>-578</v>
      </c>
      <c r="G382" s="32">
        <f t="shared" si="44"/>
        <v>-8.161199999449309E-3</v>
      </c>
      <c r="I382" s="32">
        <f t="shared" si="46"/>
        <v>-8.161199999449309E-3</v>
      </c>
      <c r="O382" s="32">
        <f t="shared" ca="1" si="41"/>
        <v>-2.7289477469867027E-2</v>
      </c>
      <c r="Q382" s="33">
        <f t="shared" si="42"/>
        <v>27580.203999999998</v>
      </c>
    </row>
    <row r="383" spans="1:33" s="32" customFormat="1" ht="12.75" customHeight="1" x14ac:dyDescent="0.2">
      <c r="A383" s="95" t="s">
        <v>2072</v>
      </c>
      <c r="B383" s="38"/>
      <c r="C383" s="15">
        <v>42603.512000000002</v>
      </c>
      <c r="D383" s="15"/>
      <c r="E383" s="32">
        <f t="shared" si="39"/>
        <v>-573.99617922571008</v>
      </c>
      <c r="F383" s="32">
        <f t="shared" si="40"/>
        <v>-574</v>
      </c>
      <c r="G383" s="32">
        <f t="shared" si="44"/>
        <v>4.5804000037605874E-3</v>
      </c>
      <c r="I383" s="32">
        <f t="shared" si="46"/>
        <v>4.5804000037605874E-3</v>
      </c>
      <c r="O383" s="32">
        <f t="shared" ca="1" si="41"/>
        <v>-2.7269731373431572E-2</v>
      </c>
      <c r="Q383" s="33">
        <f t="shared" si="42"/>
        <v>27585.012000000002</v>
      </c>
      <c r="AC383" s="32">
        <v>7</v>
      </c>
      <c r="AE383" s="32" t="s">
        <v>2071</v>
      </c>
      <c r="AG383" s="32" t="s">
        <v>2021</v>
      </c>
    </row>
    <row r="384" spans="1:33" s="32" customFormat="1" ht="12.75" customHeight="1" x14ac:dyDescent="0.2">
      <c r="A384" s="93" t="s">
        <v>505</v>
      </c>
      <c r="B384" s="59" t="s">
        <v>2210</v>
      </c>
      <c r="C384" s="55">
        <v>42609.495999999999</v>
      </c>
      <c r="D384" s="55" t="s">
        <v>2275</v>
      </c>
      <c r="E384" s="32">
        <f t="shared" si="39"/>
        <v>-569.0045816926164</v>
      </c>
      <c r="F384" s="32">
        <f t="shared" si="40"/>
        <v>-569</v>
      </c>
      <c r="G384" s="32">
        <f t="shared" si="44"/>
        <v>-5.492600001161918E-3</v>
      </c>
      <c r="I384" s="32">
        <f t="shared" si="46"/>
        <v>-5.492600001161918E-3</v>
      </c>
      <c r="O384" s="32">
        <f t="shared" ca="1" si="41"/>
        <v>-2.7245048752887253E-2</v>
      </c>
      <c r="Q384" s="33">
        <f t="shared" si="42"/>
        <v>27590.995999999999</v>
      </c>
    </row>
    <row r="385" spans="1:33" s="32" customFormat="1" ht="12.75" customHeight="1" x14ac:dyDescent="0.2">
      <c r="A385" s="95" t="s">
        <v>2072</v>
      </c>
      <c r="B385" s="38"/>
      <c r="C385" s="15">
        <v>42621.482000000004</v>
      </c>
      <c r="D385" s="15"/>
      <c r="E385" s="32">
        <f t="shared" si="39"/>
        <v>-559.00637179426815</v>
      </c>
      <c r="F385" s="32">
        <f t="shared" si="40"/>
        <v>-559</v>
      </c>
      <c r="G385" s="32">
        <f t="shared" si="44"/>
        <v>-7.6386000000638887E-3</v>
      </c>
      <c r="I385" s="32">
        <f t="shared" si="46"/>
        <v>-7.6386000000638887E-3</v>
      </c>
      <c r="O385" s="32">
        <f t="shared" ca="1" si="41"/>
        <v>-2.7195683511798616E-2</v>
      </c>
      <c r="Q385" s="33">
        <f t="shared" si="42"/>
        <v>27602.982000000004</v>
      </c>
      <c r="AC385" s="32">
        <v>9</v>
      </c>
      <c r="AE385" s="32" t="s">
        <v>2019</v>
      </c>
      <c r="AG385" s="32" t="s">
        <v>2021</v>
      </c>
    </row>
    <row r="386" spans="1:33" s="32" customFormat="1" ht="12.75" customHeight="1" x14ac:dyDescent="0.2">
      <c r="A386" s="95" t="s">
        <v>2072</v>
      </c>
      <c r="B386" s="38"/>
      <c r="C386" s="15">
        <v>42627.476000000002</v>
      </c>
      <c r="D386" s="15"/>
      <c r="E386" s="32">
        <f t="shared" si="39"/>
        <v>-554.00643268775514</v>
      </c>
      <c r="F386" s="32">
        <f t="shared" si="40"/>
        <v>-554</v>
      </c>
      <c r="G386" s="32">
        <f t="shared" si="44"/>
        <v>-7.7115999956731685E-3</v>
      </c>
      <c r="I386" s="32">
        <f t="shared" si="46"/>
        <v>-7.7115999956731685E-3</v>
      </c>
      <c r="O386" s="32">
        <f t="shared" ca="1" si="41"/>
        <v>-2.7171000891254297E-2</v>
      </c>
      <c r="Q386" s="33">
        <f t="shared" si="42"/>
        <v>27608.976000000002</v>
      </c>
      <c r="AC386" s="32">
        <v>6</v>
      </c>
      <c r="AE386" s="32" t="s">
        <v>2019</v>
      </c>
      <c r="AG386" s="32" t="s">
        <v>2021</v>
      </c>
    </row>
    <row r="387" spans="1:33" s="32" customFormat="1" ht="12.75" customHeight="1" x14ac:dyDescent="0.2">
      <c r="A387" s="93" t="s">
        <v>505</v>
      </c>
      <c r="B387" s="59" t="s">
        <v>2210</v>
      </c>
      <c r="C387" s="55">
        <v>42627.478000000003</v>
      </c>
      <c r="D387" s="55" t="s">
        <v>2275</v>
      </c>
      <c r="E387" s="32">
        <f t="shared" si="39"/>
        <v>-554.00476437307123</v>
      </c>
      <c r="F387" s="32">
        <f t="shared" si="40"/>
        <v>-554</v>
      </c>
      <c r="G387" s="32">
        <f t="shared" si="44"/>
        <v>-5.7115999952657148E-3</v>
      </c>
      <c r="I387" s="32">
        <f t="shared" si="46"/>
        <v>-5.7115999952657148E-3</v>
      </c>
      <c r="O387" s="32">
        <f t="shared" ca="1" si="41"/>
        <v>-2.7171000891254297E-2</v>
      </c>
      <c r="Q387" s="33">
        <f t="shared" si="42"/>
        <v>27608.978000000003</v>
      </c>
    </row>
    <row r="388" spans="1:33" s="32" customFormat="1" ht="12.75" customHeight="1" x14ac:dyDescent="0.2">
      <c r="A388" s="95" t="s">
        <v>2072</v>
      </c>
      <c r="B388" s="38"/>
      <c r="C388" s="15">
        <v>42633.457999999999</v>
      </c>
      <c r="D388" s="15"/>
      <c r="E388" s="32">
        <f t="shared" si="39"/>
        <v>-549.01650346934525</v>
      </c>
      <c r="F388" s="32">
        <f t="shared" si="40"/>
        <v>-549</v>
      </c>
      <c r="G388" s="32">
        <f t="shared" ref="G388:G410" si="47">+C388-(C$7+F388*C$8)</f>
        <v>-1.9784600001003128E-2</v>
      </c>
      <c r="I388" s="32">
        <f t="shared" si="46"/>
        <v>-1.9784600001003128E-2</v>
      </c>
      <c r="O388" s="32">
        <f t="shared" ca="1" si="41"/>
        <v>-2.7146318270709978E-2</v>
      </c>
      <c r="Q388" s="33">
        <f t="shared" si="42"/>
        <v>27614.957999999999</v>
      </c>
      <c r="AC388" s="32">
        <v>7</v>
      </c>
      <c r="AE388" s="32" t="s">
        <v>2024</v>
      </c>
      <c r="AG388" s="32" t="s">
        <v>2021</v>
      </c>
    </row>
    <row r="389" spans="1:33" s="32" customFormat="1" ht="12.75" customHeight="1" x14ac:dyDescent="0.2">
      <c r="A389" s="95" t="s">
        <v>2072</v>
      </c>
      <c r="B389" s="38"/>
      <c r="C389" s="15">
        <v>42633.474000000002</v>
      </c>
      <c r="D389" s="15"/>
      <c r="E389" s="32">
        <f t="shared" si="39"/>
        <v>-549.0031569518743</v>
      </c>
      <c r="F389" s="32">
        <f t="shared" si="40"/>
        <v>-549</v>
      </c>
      <c r="G389" s="32">
        <f t="shared" si="47"/>
        <v>-3.7845999977434985E-3</v>
      </c>
      <c r="I389" s="32">
        <f t="shared" si="46"/>
        <v>-3.7845999977434985E-3</v>
      </c>
      <c r="O389" s="32">
        <f t="shared" ca="1" si="41"/>
        <v>-2.7146318270709978E-2</v>
      </c>
      <c r="Q389" s="33">
        <f t="shared" si="42"/>
        <v>27614.974000000002</v>
      </c>
      <c r="AC389" s="32">
        <v>11</v>
      </c>
      <c r="AE389" s="32" t="s">
        <v>2030</v>
      </c>
      <c r="AG389" s="32" t="s">
        <v>2021</v>
      </c>
    </row>
    <row r="390" spans="1:33" s="32" customFormat="1" ht="12.75" customHeight="1" x14ac:dyDescent="0.2">
      <c r="A390" s="93" t="s">
        <v>549</v>
      </c>
      <c r="B390" s="59" t="s">
        <v>2210</v>
      </c>
      <c r="C390" s="55">
        <v>42633.5</v>
      </c>
      <c r="D390" s="55" t="s">
        <v>2275</v>
      </c>
      <c r="E390" s="32">
        <f t="shared" si="39"/>
        <v>-548.98146886099016</v>
      </c>
      <c r="F390" s="32">
        <f t="shared" si="40"/>
        <v>-549</v>
      </c>
      <c r="G390" s="32">
        <f t="shared" si="47"/>
        <v>2.2215400000277441E-2</v>
      </c>
      <c r="I390" s="32">
        <f t="shared" si="46"/>
        <v>2.2215400000277441E-2</v>
      </c>
      <c r="O390" s="32">
        <f t="shared" ca="1" si="41"/>
        <v>-2.7146318270709978E-2</v>
      </c>
      <c r="Q390" s="33">
        <f t="shared" si="42"/>
        <v>27615</v>
      </c>
    </row>
    <row r="391" spans="1:33" s="32" customFormat="1" ht="12.75" customHeight="1" x14ac:dyDescent="0.2">
      <c r="A391" s="93" t="s">
        <v>549</v>
      </c>
      <c r="B391" s="59" t="s">
        <v>2210</v>
      </c>
      <c r="C391" s="55">
        <v>42651.461000000003</v>
      </c>
      <c r="D391" s="55" t="s">
        <v>2275</v>
      </c>
      <c r="E391" s="32">
        <f t="shared" si="39"/>
        <v>-533.99916884562253</v>
      </c>
      <c r="F391" s="32">
        <f t="shared" si="40"/>
        <v>-534</v>
      </c>
      <c r="G391" s="32">
        <f t="shared" si="47"/>
        <v>9.9640000553335994E-4</v>
      </c>
      <c r="I391" s="32">
        <f t="shared" si="46"/>
        <v>9.9640000553335994E-4</v>
      </c>
      <c r="O391" s="32">
        <f t="shared" ca="1" si="41"/>
        <v>-2.7072270409077025E-2</v>
      </c>
      <c r="Q391" s="33">
        <f t="shared" si="42"/>
        <v>27632.961000000003</v>
      </c>
    </row>
    <row r="392" spans="1:33" s="32" customFormat="1" ht="12.75" customHeight="1" x14ac:dyDescent="0.2">
      <c r="A392" s="93" t="s">
        <v>527</v>
      </c>
      <c r="B392" s="59" t="s">
        <v>2210</v>
      </c>
      <c r="C392" s="55">
        <v>42664.650999999998</v>
      </c>
      <c r="D392" s="55" t="s">
        <v>2275</v>
      </c>
      <c r="E392" s="32">
        <f t="shared" si="39"/>
        <v>-522.99663350780213</v>
      </c>
      <c r="F392" s="32">
        <f t="shared" si="40"/>
        <v>-523</v>
      </c>
      <c r="G392" s="32">
        <f t="shared" si="47"/>
        <v>4.0357999969273806E-3</v>
      </c>
      <c r="I392" s="32">
        <f t="shared" si="46"/>
        <v>4.0357999969273806E-3</v>
      </c>
      <c r="O392" s="32">
        <f t="shared" ca="1" si="41"/>
        <v>-2.7017968643879522E-2</v>
      </c>
      <c r="Q392" s="33">
        <f t="shared" si="42"/>
        <v>27646.150999999998</v>
      </c>
    </row>
    <row r="393" spans="1:33" s="32" customFormat="1" ht="12.75" customHeight="1" x14ac:dyDescent="0.2">
      <c r="A393" s="93" t="s">
        <v>558</v>
      </c>
      <c r="B393" s="59" t="s">
        <v>2210</v>
      </c>
      <c r="C393" s="55">
        <v>42668.243000000002</v>
      </c>
      <c r="D393" s="55" t="s">
        <v>2275</v>
      </c>
      <c r="E393" s="32">
        <f t="shared" si="39"/>
        <v>-520.00034033619397</v>
      </c>
      <c r="F393" s="32">
        <f t="shared" si="40"/>
        <v>-520</v>
      </c>
      <c r="G393" s="32">
        <f t="shared" si="47"/>
        <v>-4.0799999987939373E-4</v>
      </c>
      <c r="I393" s="32">
        <f t="shared" si="46"/>
        <v>-4.0799999987939373E-4</v>
      </c>
      <c r="O393" s="32">
        <f t="shared" ca="1" si="41"/>
        <v>-2.7003159071552933E-2</v>
      </c>
      <c r="Q393" s="33">
        <f t="shared" si="42"/>
        <v>27649.743000000002</v>
      </c>
    </row>
    <row r="394" spans="1:33" s="32" customFormat="1" ht="12.75" customHeight="1" x14ac:dyDescent="0.2">
      <c r="A394" s="95" t="s">
        <v>2073</v>
      </c>
      <c r="B394" s="38"/>
      <c r="C394" s="15">
        <v>42669.434999999998</v>
      </c>
      <c r="D394" s="15"/>
      <c r="E394" s="32">
        <f t="shared" si="39"/>
        <v>-519.00602478481892</v>
      </c>
      <c r="F394" s="32">
        <f t="shared" si="40"/>
        <v>-519</v>
      </c>
      <c r="G394" s="32">
        <f t="shared" si="47"/>
        <v>-7.2226000047521666E-3</v>
      </c>
      <c r="I394" s="32">
        <f t="shared" si="46"/>
        <v>-7.2226000047521666E-3</v>
      </c>
      <c r="O394" s="32">
        <f t="shared" ca="1" si="41"/>
        <v>-2.6998222547444068E-2</v>
      </c>
      <c r="Q394" s="33">
        <f t="shared" si="42"/>
        <v>27650.934999999998</v>
      </c>
      <c r="AC394" s="32">
        <v>9</v>
      </c>
      <c r="AE394" s="32" t="s">
        <v>2030</v>
      </c>
      <c r="AG394" s="32" t="s">
        <v>2021</v>
      </c>
    </row>
    <row r="395" spans="1:33" s="32" customFormat="1" ht="12.75" customHeight="1" x14ac:dyDescent="0.2">
      <c r="A395" s="93" t="s">
        <v>558</v>
      </c>
      <c r="B395" s="59" t="s">
        <v>2210</v>
      </c>
      <c r="C395" s="55">
        <v>42674.241999999998</v>
      </c>
      <c r="D395" s="55" t="s">
        <v>2275</v>
      </c>
      <c r="E395" s="32">
        <f t="shared" si="39"/>
        <v>-514.99623044297425</v>
      </c>
      <c r="F395" s="32">
        <f t="shared" si="40"/>
        <v>-515</v>
      </c>
      <c r="G395" s="32">
        <f t="shared" si="47"/>
        <v>4.5189999946160242E-3</v>
      </c>
      <c r="I395" s="32">
        <f t="shared" si="46"/>
        <v>4.5189999946160242E-3</v>
      </c>
      <c r="O395" s="32">
        <f t="shared" ca="1" si="41"/>
        <v>-2.6978476451008614E-2</v>
      </c>
      <c r="Q395" s="33">
        <f t="shared" si="42"/>
        <v>27655.741999999998</v>
      </c>
    </row>
    <row r="396" spans="1:33" s="32" customFormat="1" ht="12.75" customHeight="1" x14ac:dyDescent="0.2">
      <c r="A396" s="93" t="s">
        <v>505</v>
      </c>
      <c r="B396" s="59" t="s">
        <v>2210</v>
      </c>
      <c r="C396" s="55">
        <v>42675.43</v>
      </c>
      <c r="D396" s="55" t="s">
        <v>2275</v>
      </c>
      <c r="E396" s="32">
        <f t="shared" si="39"/>
        <v>-514.00525152096088</v>
      </c>
      <c r="F396" s="32">
        <f t="shared" si="40"/>
        <v>-514</v>
      </c>
      <c r="G396" s="32">
        <f t="shared" si="47"/>
        <v>-6.2955999965197407E-3</v>
      </c>
      <c r="I396" s="32">
        <f t="shared" si="46"/>
        <v>-6.2955999965197407E-3</v>
      </c>
      <c r="O396" s="32">
        <f t="shared" ca="1" si="41"/>
        <v>-2.6973539926899749E-2</v>
      </c>
      <c r="Q396" s="33">
        <f t="shared" si="42"/>
        <v>27656.93</v>
      </c>
    </row>
    <row r="397" spans="1:33" s="32" customFormat="1" ht="12.75" customHeight="1" x14ac:dyDescent="0.2">
      <c r="A397" s="93" t="s">
        <v>512</v>
      </c>
      <c r="B397" s="59" t="s">
        <v>2210</v>
      </c>
      <c r="C397" s="55">
        <v>42682.635999999999</v>
      </c>
      <c r="D397" s="55" t="s">
        <v>2275</v>
      </c>
      <c r="E397" s="32">
        <f t="shared" si="39"/>
        <v>-507.99431371623422</v>
      </c>
      <c r="F397" s="32">
        <f t="shared" si="40"/>
        <v>-508</v>
      </c>
      <c r="G397" s="32">
        <f t="shared" si="47"/>
        <v>6.8167999997967854E-3</v>
      </c>
      <c r="I397" s="32">
        <f t="shared" si="46"/>
        <v>6.8167999997967854E-3</v>
      </c>
      <c r="O397" s="32">
        <f t="shared" ca="1" si="41"/>
        <v>-2.6943920782246569E-2</v>
      </c>
      <c r="Q397" s="33">
        <f t="shared" si="42"/>
        <v>27664.135999999999</v>
      </c>
    </row>
    <row r="398" spans="1:33" s="32" customFormat="1" ht="12.75" customHeight="1" x14ac:dyDescent="0.2">
      <c r="A398" s="93" t="s">
        <v>505</v>
      </c>
      <c r="B398" s="59" t="s">
        <v>2210</v>
      </c>
      <c r="C398" s="55">
        <v>42687.417999999998</v>
      </c>
      <c r="D398" s="55" t="s">
        <v>2275</v>
      </c>
      <c r="E398" s="32">
        <f t="shared" si="39"/>
        <v>-504.00537330793486</v>
      </c>
      <c r="F398" s="32">
        <f t="shared" si="40"/>
        <v>-504</v>
      </c>
      <c r="G398" s="32">
        <f t="shared" si="47"/>
        <v>-6.4416000022902153E-3</v>
      </c>
      <c r="I398" s="32">
        <f t="shared" si="46"/>
        <v>-6.4416000022902153E-3</v>
      </c>
      <c r="O398" s="32">
        <f t="shared" ca="1" si="41"/>
        <v>-2.6924174685811111E-2</v>
      </c>
      <c r="Q398" s="33">
        <f t="shared" si="42"/>
        <v>27668.917999999998</v>
      </c>
    </row>
    <row r="399" spans="1:33" s="32" customFormat="1" ht="12.75" customHeight="1" x14ac:dyDescent="0.2">
      <c r="A399" s="93" t="s">
        <v>512</v>
      </c>
      <c r="B399" s="59" t="s">
        <v>2210</v>
      </c>
      <c r="C399" s="55">
        <v>42694.622000000003</v>
      </c>
      <c r="D399" s="55" t="s">
        <v>2275</v>
      </c>
      <c r="E399" s="32">
        <f t="shared" si="39"/>
        <v>-497.99610381788597</v>
      </c>
      <c r="F399" s="32">
        <f t="shared" si="40"/>
        <v>-498</v>
      </c>
      <c r="G399" s="32">
        <f t="shared" si="47"/>
        <v>4.6708000008948147E-3</v>
      </c>
      <c r="I399" s="32">
        <f t="shared" si="46"/>
        <v>4.6708000008948147E-3</v>
      </c>
      <c r="O399" s="32">
        <f t="shared" ca="1" si="41"/>
        <v>-2.6894555541157932E-2</v>
      </c>
      <c r="Q399" s="33">
        <f t="shared" si="42"/>
        <v>27676.122000000003</v>
      </c>
    </row>
    <row r="400" spans="1:33" s="32" customFormat="1" ht="12.75" customHeight="1" x14ac:dyDescent="0.2">
      <c r="A400" s="93" t="s">
        <v>576</v>
      </c>
      <c r="B400" s="59" t="s">
        <v>2210</v>
      </c>
      <c r="C400" s="55">
        <v>42839.686000000002</v>
      </c>
      <c r="D400" s="55" t="s">
        <v>2275</v>
      </c>
      <c r="E400" s="32">
        <f t="shared" si="39"/>
        <v>-376.98990319270297</v>
      </c>
      <c r="F400" s="32">
        <f t="shared" si="40"/>
        <v>-377</v>
      </c>
      <c r="G400" s="32">
        <f t="shared" si="47"/>
        <v>1.2104200002795551E-2</v>
      </c>
      <c r="I400" s="32">
        <f t="shared" si="46"/>
        <v>1.2104200002795551E-2</v>
      </c>
      <c r="O400" s="32">
        <f t="shared" ca="1" si="41"/>
        <v>-2.6297236123985424E-2</v>
      </c>
      <c r="Q400" s="33">
        <f t="shared" si="42"/>
        <v>27821.186000000002</v>
      </c>
    </row>
    <row r="401" spans="1:33" s="32" customFormat="1" ht="12.75" customHeight="1" x14ac:dyDescent="0.2">
      <c r="A401" s="93" t="s">
        <v>558</v>
      </c>
      <c r="B401" s="59" t="s">
        <v>2210</v>
      </c>
      <c r="C401" s="55">
        <v>42848.06</v>
      </c>
      <c r="D401" s="55" t="s">
        <v>2275</v>
      </c>
      <c r="E401" s="32">
        <f t="shared" si="39"/>
        <v>-370.00466961280148</v>
      </c>
      <c r="F401" s="32">
        <f t="shared" si="40"/>
        <v>-370</v>
      </c>
      <c r="G401" s="32">
        <f t="shared" si="47"/>
        <v>-5.5980000033741817E-3</v>
      </c>
      <c r="I401" s="32">
        <f t="shared" si="46"/>
        <v>-5.5980000033741817E-3</v>
      </c>
      <c r="O401" s="32">
        <f t="shared" ca="1" si="41"/>
        <v>-2.626268045522338E-2</v>
      </c>
      <c r="Q401" s="33">
        <f t="shared" si="42"/>
        <v>27829.559999999998</v>
      </c>
    </row>
    <row r="402" spans="1:33" s="32" customFormat="1" ht="12.75" customHeight="1" x14ac:dyDescent="0.2">
      <c r="A402" s="93" t="s">
        <v>558</v>
      </c>
      <c r="B402" s="59" t="s">
        <v>2210</v>
      </c>
      <c r="C402" s="55">
        <v>42861.250999999997</v>
      </c>
      <c r="D402" s="55" t="s">
        <v>2275</v>
      </c>
      <c r="E402" s="32">
        <f t="shared" si="39"/>
        <v>-359.00130011763611</v>
      </c>
      <c r="F402" s="32">
        <f t="shared" si="40"/>
        <v>-359</v>
      </c>
      <c r="G402" s="32">
        <f t="shared" si="47"/>
        <v>-1.5586000008624978E-3</v>
      </c>
      <c r="I402" s="32">
        <f t="shared" si="46"/>
        <v>-1.5586000008624978E-3</v>
      </c>
      <c r="O402" s="32">
        <f t="shared" ca="1" si="41"/>
        <v>-2.6208378690025878E-2</v>
      </c>
      <c r="Q402" s="33">
        <f t="shared" si="42"/>
        <v>27842.750999999997</v>
      </c>
    </row>
    <row r="403" spans="1:33" s="32" customFormat="1" ht="12.75" customHeight="1" x14ac:dyDescent="0.2">
      <c r="A403" s="93" t="s">
        <v>505</v>
      </c>
      <c r="B403" s="59" t="s">
        <v>2210</v>
      </c>
      <c r="C403" s="55">
        <v>42874.434000000001</v>
      </c>
      <c r="D403" s="55" t="s">
        <v>2275</v>
      </c>
      <c r="E403" s="32">
        <f t="shared" si="39"/>
        <v>-348.00460388120007</v>
      </c>
      <c r="F403" s="32">
        <f t="shared" si="40"/>
        <v>-348</v>
      </c>
      <c r="G403" s="32">
        <f t="shared" si="47"/>
        <v>-5.5191999999806285E-3</v>
      </c>
      <c r="I403" s="32">
        <f t="shared" si="46"/>
        <v>-5.5191999999806285E-3</v>
      </c>
      <c r="O403" s="32">
        <f t="shared" ca="1" si="41"/>
        <v>-2.6154076924828379E-2</v>
      </c>
      <c r="Q403" s="33">
        <f t="shared" si="42"/>
        <v>27855.934000000001</v>
      </c>
    </row>
    <row r="404" spans="1:33" s="32" customFormat="1" ht="12.75" customHeight="1" x14ac:dyDescent="0.2">
      <c r="A404" s="95" t="s">
        <v>2074</v>
      </c>
      <c r="B404" s="38"/>
      <c r="C404" s="15">
        <v>42874.438999999998</v>
      </c>
      <c r="D404" s="15"/>
      <c r="E404" s="32">
        <f t="shared" si="39"/>
        <v>-348.00043309449347</v>
      </c>
      <c r="F404" s="32">
        <f t="shared" si="40"/>
        <v>-348</v>
      </c>
      <c r="G404" s="32">
        <f t="shared" si="47"/>
        <v>-5.1920000259997323E-4</v>
      </c>
      <c r="I404" s="32">
        <f t="shared" si="46"/>
        <v>-5.1920000259997323E-4</v>
      </c>
      <c r="O404" s="32">
        <f t="shared" ca="1" si="41"/>
        <v>-2.6154076924828379E-2</v>
      </c>
      <c r="Q404" s="33">
        <f t="shared" si="42"/>
        <v>27855.938999999998</v>
      </c>
      <c r="AC404" s="32">
        <v>12</v>
      </c>
      <c r="AE404" s="32" t="s">
        <v>2019</v>
      </c>
      <c r="AG404" s="32" t="s">
        <v>2021</v>
      </c>
    </row>
    <row r="405" spans="1:33" s="32" customFormat="1" ht="12.75" customHeight="1" x14ac:dyDescent="0.2">
      <c r="A405" s="95" t="s">
        <v>2074</v>
      </c>
      <c r="B405" s="38"/>
      <c r="C405" s="15">
        <v>42880.42</v>
      </c>
      <c r="D405" s="15"/>
      <c r="E405" s="32">
        <f t="shared" ref="E405:E468" si="48">+(C405-C$7)/C$8</f>
        <v>-343.01133803342248</v>
      </c>
      <c r="F405" s="32">
        <f t="shared" ref="F405:F468" si="49">ROUND(2*E405,0)/2</f>
        <v>-343</v>
      </c>
      <c r="G405" s="32">
        <f t="shared" si="47"/>
        <v>-1.359220000449568E-2</v>
      </c>
      <c r="I405" s="32">
        <f t="shared" si="46"/>
        <v>-1.359220000449568E-2</v>
      </c>
      <c r="O405" s="32">
        <f t="shared" ref="O405:O468" ca="1" si="50">+C$11+C$12*F405</f>
        <v>-2.612939430428406E-2</v>
      </c>
      <c r="Q405" s="33">
        <f t="shared" ref="Q405:Q468" si="51">+C405-15018.5</f>
        <v>27861.919999999998</v>
      </c>
      <c r="AC405" s="32">
        <v>9</v>
      </c>
      <c r="AE405" s="32" t="s">
        <v>2030</v>
      </c>
      <c r="AG405" s="32" t="s">
        <v>2021</v>
      </c>
    </row>
    <row r="406" spans="1:33" s="32" customFormat="1" ht="12.75" customHeight="1" x14ac:dyDescent="0.2">
      <c r="A406" s="96" t="s">
        <v>2261</v>
      </c>
      <c r="B406" s="41" t="s">
        <v>2260</v>
      </c>
      <c r="C406" s="14">
        <v>42880.433499999999</v>
      </c>
      <c r="D406" s="14"/>
      <c r="E406" s="32">
        <f t="shared" si="48"/>
        <v>-343.00007690930795</v>
      </c>
      <c r="F406" s="32">
        <f t="shared" si="49"/>
        <v>-343</v>
      </c>
      <c r="G406" s="32">
        <f t="shared" si="47"/>
        <v>-9.2200003564357758E-5</v>
      </c>
      <c r="J406" s="32">
        <f>G406</f>
        <v>-9.2200003564357758E-5</v>
      </c>
      <c r="O406" s="32">
        <f t="shared" ca="1" si="50"/>
        <v>-2.612939430428406E-2</v>
      </c>
      <c r="Q406" s="33">
        <f t="shared" si="51"/>
        <v>27861.933499999999</v>
      </c>
    </row>
    <row r="407" spans="1:33" s="32" customFormat="1" ht="12.75" customHeight="1" x14ac:dyDescent="0.2">
      <c r="A407" s="93" t="s">
        <v>505</v>
      </c>
      <c r="B407" s="59" t="s">
        <v>2210</v>
      </c>
      <c r="C407" s="55">
        <v>42880.446000000004</v>
      </c>
      <c r="D407" s="55" t="s">
        <v>2275</v>
      </c>
      <c r="E407" s="32">
        <f t="shared" si="48"/>
        <v>-342.98964994253231</v>
      </c>
      <c r="F407" s="32">
        <f t="shared" si="49"/>
        <v>-343</v>
      </c>
      <c r="G407" s="32">
        <f t="shared" si="47"/>
        <v>1.2407800000801217E-2</v>
      </c>
      <c r="I407" s="32">
        <f t="shared" ref="I407:I414" si="52">G407</f>
        <v>1.2407800000801217E-2</v>
      </c>
      <c r="O407" s="32">
        <f t="shared" ca="1" si="50"/>
        <v>-2.612939430428406E-2</v>
      </c>
      <c r="Q407" s="33">
        <f t="shared" si="51"/>
        <v>27861.946000000004</v>
      </c>
    </row>
    <row r="408" spans="1:33" s="32" customFormat="1" ht="12.75" customHeight="1" x14ac:dyDescent="0.2">
      <c r="A408" s="95" t="s">
        <v>2069</v>
      </c>
      <c r="B408" s="38"/>
      <c r="C408" s="15">
        <v>42881.631999999998</v>
      </c>
      <c r="D408" s="15"/>
      <c r="E408" s="32">
        <f t="shared" si="48"/>
        <v>-342.00033933520882</v>
      </c>
      <c r="F408" s="32">
        <f t="shared" si="49"/>
        <v>-342</v>
      </c>
      <c r="G408" s="32">
        <f t="shared" si="47"/>
        <v>-4.0680000529391691E-4</v>
      </c>
      <c r="I408" s="32">
        <f t="shared" si="52"/>
        <v>-4.0680000529391691E-4</v>
      </c>
      <c r="O408" s="32">
        <f t="shared" ca="1" si="50"/>
        <v>-2.6124457780175196E-2</v>
      </c>
      <c r="Q408" s="33">
        <f t="shared" si="51"/>
        <v>27863.131999999998</v>
      </c>
      <c r="AB408" s="32" t="s">
        <v>2075</v>
      </c>
      <c r="AC408" s="32">
        <v>11</v>
      </c>
      <c r="AE408" s="32" t="s">
        <v>2076</v>
      </c>
      <c r="AG408" s="32" t="s">
        <v>2070</v>
      </c>
    </row>
    <row r="409" spans="1:33" s="32" customFormat="1" ht="12.75" customHeight="1" x14ac:dyDescent="0.2">
      <c r="A409" s="93" t="s">
        <v>558</v>
      </c>
      <c r="B409" s="59" t="s">
        <v>2210</v>
      </c>
      <c r="C409" s="55">
        <v>42885.231</v>
      </c>
      <c r="D409" s="55" t="s">
        <v>2275</v>
      </c>
      <c r="E409" s="32">
        <f t="shared" si="48"/>
        <v>-338.99820706221016</v>
      </c>
      <c r="F409" s="32">
        <f t="shared" si="49"/>
        <v>-339</v>
      </c>
      <c r="G409" s="32">
        <f t="shared" si="47"/>
        <v>2.1493999956874177E-3</v>
      </c>
      <c r="I409" s="32">
        <f t="shared" si="52"/>
        <v>2.1493999956874177E-3</v>
      </c>
      <c r="O409" s="32">
        <f t="shared" ca="1" si="50"/>
        <v>-2.6109648207848606E-2</v>
      </c>
      <c r="Q409" s="33">
        <f t="shared" si="51"/>
        <v>27866.731</v>
      </c>
    </row>
    <row r="410" spans="1:33" s="32" customFormat="1" ht="12.75" customHeight="1" x14ac:dyDescent="0.2">
      <c r="A410" s="95" t="s">
        <v>2074</v>
      </c>
      <c r="B410" s="38"/>
      <c r="C410" s="15">
        <v>42886.421000000002</v>
      </c>
      <c r="D410" s="15"/>
      <c r="E410" s="32">
        <f t="shared" si="48"/>
        <v>-338.00555982551293</v>
      </c>
      <c r="F410" s="32">
        <f t="shared" si="49"/>
        <v>-338</v>
      </c>
      <c r="G410" s="32">
        <f t="shared" si="47"/>
        <v>-6.6651999950408936E-3</v>
      </c>
      <c r="I410" s="32">
        <f t="shared" si="52"/>
        <v>-6.6651999950408936E-3</v>
      </c>
      <c r="O410" s="32">
        <f t="shared" ca="1" si="50"/>
        <v>-2.6104711683739741E-2</v>
      </c>
      <c r="Q410" s="33">
        <f t="shared" si="51"/>
        <v>27867.921000000002</v>
      </c>
      <c r="AC410" s="32">
        <v>8</v>
      </c>
      <c r="AE410" s="32" t="s">
        <v>2030</v>
      </c>
      <c r="AG410" s="32" t="s">
        <v>2021</v>
      </c>
    </row>
    <row r="411" spans="1:33" s="32" customFormat="1" ht="12.75" customHeight="1" x14ac:dyDescent="0.2">
      <c r="A411" s="95" t="s">
        <v>2078</v>
      </c>
      <c r="B411" s="38"/>
      <c r="C411" s="15">
        <v>42903.533000000003</v>
      </c>
      <c r="D411" s="15"/>
      <c r="E411" s="32">
        <f t="shared" si="48"/>
        <v>-323.7314593933018</v>
      </c>
      <c r="F411" s="32">
        <f t="shared" si="49"/>
        <v>-323.5</v>
      </c>
      <c r="I411" s="32">
        <f t="shared" si="52"/>
        <v>0</v>
      </c>
      <c r="J411" s="35"/>
      <c r="O411" s="32">
        <f t="shared" ca="1" si="50"/>
        <v>-2.6033132084161217E-2</v>
      </c>
      <c r="Q411" s="33">
        <f t="shared" si="51"/>
        <v>27885.033000000003</v>
      </c>
      <c r="AC411" s="32">
        <v>20</v>
      </c>
      <c r="AE411" s="32" t="s">
        <v>2077</v>
      </c>
      <c r="AG411" s="32" t="s">
        <v>2021</v>
      </c>
    </row>
    <row r="412" spans="1:33" s="32" customFormat="1" ht="12.75" customHeight="1" x14ac:dyDescent="0.2">
      <c r="A412" s="95" t="s">
        <v>2079</v>
      </c>
      <c r="B412" s="38"/>
      <c r="C412" s="15">
        <v>42904.396000000001</v>
      </c>
      <c r="D412" s="15"/>
      <c r="E412" s="32">
        <f t="shared" si="48"/>
        <v>-323.01158160736429</v>
      </c>
      <c r="F412" s="32">
        <f t="shared" si="49"/>
        <v>-323</v>
      </c>
      <c r="G412" s="32">
        <f t="shared" ref="G412:G450" si="53">+C412-(C$7+F412*C$8)</f>
        <v>-1.3884200001484714E-2</v>
      </c>
      <c r="I412" s="32">
        <f t="shared" si="52"/>
        <v>-1.3884200001484714E-2</v>
      </c>
      <c r="O412" s="32">
        <f t="shared" ca="1" si="50"/>
        <v>-2.6030663822106784E-2</v>
      </c>
      <c r="Q412" s="33">
        <f t="shared" si="51"/>
        <v>27885.896000000001</v>
      </c>
      <c r="AC412" s="32">
        <v>5</v>
      </c>
      <c r="AE412" s="32" t="s">
        <v>2030</v>
      </c>
      <c r="AG412" s="32" t="s">
        <v>2021</v>
      </c>
    </row>
    <row r="413" spans="1:33" s="32" customFormat="1" ht="12.75" customHeight="1" x14ac:dyDescent="0.2">
      <c r="A413" s="95" t="s">
        <v>2079</v>
      </c>
      <c r="B413" s="38"/>
      <c r="C413" s="15">
        <v>42916.377</v>
      </c>
      <c r="D413" s="15"/>
      <c r="E413" s="32">
        <f t="shared" si="48"/>
        <v>-313.01754249572872</v>
      </c>
      <c r="F413" s="32">
        <f t="shared" si="49"/>
        <v>-313</v>
      </c>
      <c r="G413" s="32">
        <f t="shared" si="53"/>
        <v>-2.103019999776734E-2</v>
      </c>
      <c r="I413" s="32">
        <f t="shared" si="52"/>
        <v>-2.103019999776734E-2</v>
      </c>
      <c r="O413" s="32">
        <f t="shared" ca="1" si="50"/>
        <v>-2.5981298581018147E-2</v>
      </c>
      <c r="Q413" s="33">
        <f t="shared" si="51"/>
        <v>27897.877</v>
      </c>
      <c r="AC413" s="32">
        <v>7</v>
      </c>
      <c r="AE413" s="32" t="s">
        <v>2030</v>
      </c>
      <c r="AG413" s="32" t="s">
        <v>2021</v>
      </c>
    </row>
    <row r="414" spans="1:33" s="32" customFormat="1" ht="12.75" customHeight="1" x14ac:dyDescent="0.2">
      <c r="A414" s="95" t="s">
        <v>2069</v>
      </c>
      <c r="B414" s="38"/>
      <c r="C414" s="15">
        <v>42948.764000000003</v>
      </c>
      <c r="D414" s="15"/>
      <c r="E414" s="32">
        <f t="shared" si="48"/>
        <v>-286.00168866812061</v>
      </c>
      <c r="F414" s="32">
        <f t="shared" si="49"/>
        <v>-286</v>
      </c>
      <c r="G414" s="32">
        <f t="shared" si="53"/>
        <v>-2.0243999970261939E-3</v>
      </c>
      <c r="I414" s="32">
        <f t="shared" si="52"/>
        <v>-2.0243999970261939E-3</v>
      </c>
      <c r="O414" s="32">
        <f t="shared" ca="1" si="50"/>
        <v>-2.584801243007883E-2</v>
      </c>
      <c r="Q414" s="33">
        <f t="shared" si="51"/>
        <v>27930.264000000003</v>
      </c>
      <c r="AB414" s="32" t="s">
        <v>2075</v>
      </c>
      <c r="AC414" s="32">
        <v>17</v>
      </c>
      <c r="AE414" s="32" t="s">
        <v>2080</v>
      </c>
      <c r="AG414" s="32" t="s">
        <v>2070</v>
      </c>
    </row>
    <row r="415" spans="1:33" s="32" customFormat="1" ht="12.75" customHeight="1" x14ac:dyDescent="0.2">
      <c r="A415" s="93" t="s">
        <v>611</v>
      </c>
      <c r="B415" s="59" t="s">
        <v>2210</v>
      </c>
      <c r="C415" s="55">
        <v>42954.756800000003</v>
      </c>
      <c r="D415" s="55" t="s">
        <v>2275</v>
      </c>
      <c r="E415" s="32">
        <f t="shared" si="48"/>
        <v>-281.00275055041669</v>
      </c>
      <c r="F415" s="32">
        <f t="shared" si="49"/>
        <v>-281</v>
      </c>
      <c r="G415" s="32">
        <f t="shared" si="53"/>
        <v>-3.2973999987007119E-3</v>
      </c>
      <c r="J415" s="32">
        <f>G415</f>
        <v>-3.2973999987007119E-3</v>
      </c>
      <c r="O415" s="32">
        <f t="shared" ca="1" si="50"/>
        <v>-2.5823329809534511E-2</v>
      </c>
      <c r="Q415" s="33">
        <f t="shared" si="51"/>
        <v>27936.256800000003</v>
      </c>
    </row>
    <row r="416" spans="1:33" s="32" customFormat="1" ht="12.75" customHeight="1" x14ac:dyDescent="0.2">
      <c r="A416" s="95" t="s">
        <v>2069</v>
      </c>
      <c r="B416" s="38"/>
      <c r="C416" s="15">
        <v>42954.758999999998</v>
      </c>
      <c r="D416" s="15"/>
      <c r="E416" s="32">
        <f t="shared" si="48"/>
        <v>-281.00091540426871</v>
      </c>
      <c r="F416" s="32">
        <f t="shared" si="49"/>
        <v>-281</v>
      </c>
      <c r="G416" s="32">
        <f t="shared" si="53"/>
        <v>-1.0974000033456832E-3</v>
      </c>
      <c r="I416" s="32">
        <f t="shared" ref="I416:I427" si="54">G416</f>
        <v>-1.0974000033456832E-3</v>
      </c>
      <c r="O416" s="32">
        <f t="shared" ca="1" si="50"/>
        <v>-2.5823329809534511E-2</v>
      </c>
      <c r="Q416" s="33">
        <f t="shared" si="51"/>
        <v>27936.258999999998</v>
      </c>
      <c r="AB416" s="32" t="s">
        <v>2081</v>
      </c>
      <c r="AC416" s="32">
        <v>12</v>
      </c>
      <c r="AE416" s="32" t="s">
        <v>2082</v>
      </c>
      <c r="AG416" s="32" t="s">
        <v>2070</v>
      </c>
    </row>
    <row r="417" spans="1:33" s="32" customFormat="1" ht="12.75" customHeight="1" x14ac:dyDescent="0.2">
      <c r="A417" s="95" t="s">
        <v>2069</v>
      </c>
      <c r="B417" s="38"/>
      <c r="C417" s="15">
        <v>42960.760999999999</v>
      </c>
      <c r="D417" s="15"/>
      <c r="E417" s="32">
        <f t="shared" si="48"/>
        <v>-275.99430303902022</v>
      </c>
      <c r="F417" s="32">
        <f t="shared" si="49"/>
        <v>-276</v>
      </c>
      <c r="G417" s="32">
        <f t="shared" si="53"/>
        <v>6.829599995398894E-3</v>
      </c>
      <c r="I417" s="32">
        <f t="shared" si="54"/>
        <v>6.829599995398894E-3</v>
      </c>
      <c r="O417" s="32">
        <f t="shared" ca="1" si="50"/>
        <v>-2.5798647188990192E-2</v>
      </c>
      <c r="Q417" s="33">
        <f t="shared" si="51"/>
        <v>27942.260999999999</v>
      </c>
      <c r="AB417" s="32" t="s">
        <v>2075</v>
      </c>
      <c r="AC417" s="32">
        <v>13</v>
      </c>
      <c r="AE417" s="32" t="s">
        <v>2076</v>
      </c>
      <c r="AG417" s="32" t="s">
        <v>2070</v>
      </c>
    </row>
    <row r="418" spans="1:33" s="32" customFormat="1" ht="12.75" customHeight="1" x14ac:dyDescent="0.2">
      <c r="A418" s="95" t="s">
        <v>2069</v>
      </c>
      <c r="B418" s="38"/>
      <c r="C418" s="15">
        <v>42977.531999999999</v>
      </c>
      <c r="D418" s="15"/>
      <c r="E418" s="32">
        <f t="shared" si="48"/>
        <v>-262.00465026034982</v>
      </c>
      <c r="F418" s="32">
        <f t="shared" si="49"/>
        <v>-262</v>
      </c>
      <c r="G418" s="32">
        <f t="shared" si="53"/>
        <v>-5.5748000013409182E-3</v>
      </c>
      <c r="I418" s="32">
        <f t="shared" si="54"/>
        <v>-5.5748000013409182E-3</v>
      </c>
      <c r="O418" s="32">
        <f t="shared" ca="1" si="50"/>
        <v>-2.57295358514661E-2</v>
      </c>
      <c r="Q418" s="33">
        <f t="shared" si="51"/>
        <v>27959.031999999999</v>
      </c>
      <c r="AB418" s="32" t="s">
        <v>2075</v>
      </c>
      <c r="AC418" s="32">
        <v>14</v>
      </c>
      <c r="AE418" s="32" t="s">
        <v>2083</v>
      </c>
      <c r="AG418" s="32" t="s">
        <v>2070</v>
      </c>
    </row>
    <row r="419" spans="1:33" s="32" customFormat="1" ht="12.75" customHeight="1" x14ac:dyDescent="0.2">
      <c r="A419" s="93" t="s">
        <v>576</v>
      </c>
      <c r="B419" s="59" t="s">
        <v>2210</v>
      </c>
      <c r="C419" s="55">
        <v>42977.538</v>
      </c>
      <c r="D419" s="55" t="s">
        <v>2275</v>
      </c>
      <c r="E419" s="32">
        <f t="shared" si="48"/>
        <v>-261.99964531629826</v>
      </c>
      <c r="F419" s="32">
        <f t="shared" si="49"/>
        <v>-262</v>
      </c>
      <c r="G419" s="32">
        <f t="shared" si="53"/>
        <v>4.2519999988144264E-4</v>
      </c>
      <c r="I419" s="32">
        <f t="shared" si="54"/>
        <v>4.2519999988144264E-4</v>
      </c>
      <c r="O419" s="32">
        <f t="shared" ca="1" si="50"/>
        <v>-2.57295358514661E-2</v>
      </c>
      <c r="Q419" s="33">
        <f t="shared" si="51"/>
        <v>27959.038</v>
      </c>
    </row>
    <row r="420" spans="1:33" s="32" customFormat="1" ht="12.75" customHeight="1" x14ac:dyDescent="0.2">
      <c r="A420" s="93" t="s">
        <v>625</v>
      </c>
      <c r="B420" s="59" t="s">
        <v>2210</v>
      </c>
      <c r="C420" s="55">
        <v>42983.533000000003</v>
      </c>
      <c r="D420" s="55" t="s">
        <v>2275</v>
      </c>
      <c r="E420" s="32">
        <f t="shared" si="48"/>
        <v>-256.99887205244022</v>
      </c>
      <c r="F420" s="32">
        <f t="shared" si="49"/>
        <v>-257</v>
      </c>
      <c r="G420" s="32">
        <f t="shared" si="53"/>
        <v>1.3522000008379109E-3</v>
      </c>
      <c r="I420" s="32">
        <f t="shared" si="54"/>
        <v>1.3522000008379109E-3</v>
      </c>
      <c r="O420" s="32">
        <f t="shared" ca="1" si="50"/>
        <v>-2.5704853230921781E-2</v>
      </c>
      <c r="Q420" s="33">
        <f t="shared" si="51"/>
        <v>27965.033000000003</v>
      </c>
    </row>
    <row r="421" spans="1:33" s="32" customFormat="1" ht="12.75" customHeight="1" x14ac:dyDescent="0.2">
      <c r="A421" s="95" t="s">
        <v>2069</v>
      </c>
      <c r="B421" s="38"/>
      <c r="C421" s="15">
        <v>42984.724000000002</v>
      </c>
      <c r="D421" s="15"/>
      <c r="E421" s="32">
        <f t="shared" si="48"/>
        <v>-256.00539065840411</v>
      </c>
      <c r="F421" s="32">
        <f t="shared" si="49"/>
        <v>-256</v>
      </c>
      <c r="G421" s="32">
        <f t="shared" si="53"/>
        <v>-6.4624000006006099E-3</v>
      </c>
      <c r="I421" s="32">
        <f t="shared" si="54"/>
        <v>-6.4624000006006099E-3</v>
      </c>
      <c r="O421" s="32">
        <f t="shared" ca="1" si="50"/>
        <v>-2.5699916706812917E-2</v>
      </c>
      <c r="Q421" s="33">
        <f t="shared" si="51"/>
        <v>27966.224000000002</v>
      </c>
      <c r="AB421" s="32" t="s">
        <v>2081</v>
      </c>
      <c r="AC421" s="32">
        <v>21</v>
      </c>
      <c r="AE421" s="32" t="s">
        <v>2082</v>
      </c>
      <c r="AG421" s="32" t="s">
        <v>2070</v>
      </c>
    </row>
    <row r="422" spans="1:33" s="32" customFormat="1" ht="12.75" customHeight="1" x14ac:dyDescent="0.2">
      <c r="A422" s="95" t="s">
        <v>2069</v>
      </c>
      <c r="B422" s="38"/>
      <c r="C422" s="15">
        <v>42984.733</v>
      </c>
      <c r="D422" s="15"/>
      <c r="E422" s="32">
        <f t="shared" si="48"/>
        <v>-255.99788324232975</v>
      </c>
      <c r="F422" s="32">
        <f t="shared" si="49"/>
        <v>-256</v>
      </c>
      <c r="G422" s="32">
        <f t="shared" si="53"/>
        <v>2.5375999975949526E-3</v>
      </c>
      <c r="I422" s="32">
        <f t="shared" si="54"/>
        <v>2.5375999975949526E-3</v>
      </c>
      <c r="O422" s="32">
        <f t="shared" ca="1" si="50"/>
        <v>-2.5699916706812917E-2</v>
      </c>
      <c r="Q422" s="33">
        <f t="shared" si="51"/>
        <v>27966.233</v>
      </c>
      <c r="AB422" s="32" t="s">
        <v>2084</v>
      </c>
      <c r="AC422" s="32">
        <v>26</v>
      </c>
      <c r="AE422" s="32" t="s">
        <v>2085</v>
      </c>
      <c r="AG422" s="32" t="s">
        <v>2070</v>
      </c>
    </row>
    <row r="423" spans="1:33" s="32" customFormat="1" ht="12.75" customHeight="1" x14ac:dyDescent="0.2">
      <c r="A423" s="95" t="s">
        <v>2069</v>
      </c>
      <c r="B423" s="38"/>
      <c r="C423" s="15">
        <v>42984.739000000001</v>
      </c>
      <c r="D423" s="15"/>
      <c r="E423" s="32">
        <f t="shared" si="48"/>
        <v>-255.99287829827816</v>
      </c>
      <c r="F423" s="32">
        <f t="shared" si="49"/>
        <v>-256</v>
      </c>
      <c r="G423" s="32">
        <f t="shared" si="53"/>
        <v>8.5375999988173135E-3</v>
      </c>
      <c r="I423" s="32">
        <f t="shared" si="54"/>
        <v>8.5375999988173135E-3</v>
      </c>
      <c r="O423" s="32">
        <f t="shared" ca="1" si="50"/>
        <v>-2.5699916706812917E-2</v>
      </c>
      <c r="Q423" s="33">
        <f t="shared" si="51"/>
        <v>27966.239000000001</v>
      </c>
      <c r="AB423" s="32" t="s">
        <v>2086</v>
      </c>
      <c r="AC423" s="32">
        <v>26</v>
      </c>
      <c r="AE423" s="32" t="s">
        <v>2085</v>
      </c>
      <c r="AG423" s="32" t="s">
        <v>2070</v>
      </c>
    </row>
    <row r="424" spans="1:33" s="32" customFormat="1" ht="12.75" customHeight="1" x14ac:dyDescent="0.2">
      <c r="A424" s="93" t="s">
        <v>505</v>
      </c>
      <c r="B424" s="59" t="s">
        <v>2210</v>
      </c>
      <c r="C424" s="55">
        <v>42989.514000000003</v>
      </c>
      <c r="D424" s="55" t="s">
        <v>2275</v>
      </c>
      <c r="E424" s="32">
        <f t="shared" si="48"/>
        <v>-252.00977699136928</v>
      </c>
      <c r="F424" s="32">
        <f t="shared" si="49"/>
        <v>-252</v>
      </c>
      <c r="G424" s="32">
        <f t="shared" si="53"/>
        <v>-1.1720800001057796E-2</v>
      </c>
      <c r="I424" s="32">
        <f t="shared" si="54"/>
        <v>-1.1720800001057796E-2</v>
      </c>
      <c r="O424" s="32">
        <f t="shared" ca="1" si="50"/>
        <v>-2.5680170610377463E-2</v>
      </c>
      <c r="Q424" s="33">
        <f t="shared" si="51"/>
        <v>27971.014000000003</v>
      </c>
    </row>
    <row r="425" spans="1:33" s="32" customFormat="1" ht="12.75" customHeight="1" x14ac:dyDescent="0.2">
      <c r="A425" s="95" t="s">
        <v>2087</v>
      </c>
      <c r="B425" s="38"/>
      <c r="C425" s="15">
        <v>42989.525000000001</v>
      </c>
      <c r="D425" s="15"/>
      <c r="E425" s="32">
        <f t="shared" si="48"/>
        <v>-252.00060126061106</v>
      </c>
      <c r="F425" s="32">
        <f t="shared" si="49"/>
        <v>-252</v>
      </c>
      <c r="G425" s="32">
        <f t="shared" si="53"/>
        <v>-7.2080000245478004E-4</v>
      </c>
      <c r="I425" s="32">
        <f t="shared" si="54"/>
        <v>-7.2080000245478004E-4</v>
      </c>
      <c r="O425" s="32">
        <f t="shared" ca="1" si="50"/>
        <v>-2.5680170610377463E-2</v>
      </c>
      <c r="Q425" s="33">
        <f t="shared" si="51"/>
        <v>27971.025000000001</v>
      </c>
      <c r="AC425" s="32">
        <v>10</v>
      </c>
      <c r="AE425" s="32" t="s">
        <v>2019</v>
      </c>
      <c r="AG425" s="32" t="s">
        <v>2021</v>
      </c>
    </row>
    <row r="426" spans="1:33" s="32" customFormat="1" ht="12.75" customHeight="1" x14ac:dyDescent="0.2">
      <c r="A426" s="95" t="s">
        <v>2078</v>
      </c>
      <c r="B426" s="38"/>
      <c r="C426" s="15">
        <v>42989.527000000002</v>
      </c>
      <c r="D426" s="15"/>
      <c r="E426" s="32">
        <f t="shared" si="48"/>
        <v>-251.99893294592721</v>
      </c>
      <c r="F426" s="32">
        <f t="shared" si="49"/>
        <v>-252</v>
      </c>
      <c r="G426" s="32">
        <f t="shared" si="53"/>
        <v>1.2791999979526736E-3</v>
      </c>
      <c r="I426" s="32">
        <f t="shared" si="54"/>
        <v>1.2791999979526736E-3</v>
      </c>
      <c r="O426" s="32">
        <f t="shared" ca="1" si="50"/>
        <v>-2.5680170610377463E-2</v>
      </c>
      <c r="Q426" s="33">
        <f t="shared" si="51"/>
        <v>27971.027000000002</v>
      </c>
      <c r="AC426" s="32">
        <v>17</v>
      </c>
      <c r="AE426" s="32" t="s">
        <v>2077</v>
      </c>
      <c r="AG426" s="32" t="s">
        <v>2021</v>
      </c>
    </row>
    <row r="427" spans="1:33" s="32" customFormat="1" ht="12.75" customHeight="1" x14ac:dyDescent="0.2">
      <c r="A427" s="95" t="s">
        <v>2069</v>
      </c>
      <c r="B427" s="38"/>
      <c r="C427" s="15">
        <v>42990.722999999998</v>
      </c>
      <c r="D427" s="15"/>
      <c r="E427" s="32">
        <f t="shared" si="48"/>
        <v>-251.00128076518445</v>
      </c>
      <c r="F427" s="32">
        <f t="shared" si="49"/>
        <v>-251</v>
      </c>
      <c r="G427" s="32">
        <f t="shared" si="53"/>
        <v>-1.5353999988292344E-3</v>
      </c>
      <c r="I427" s="32">
        <f t="shared" si="54"/>
        <v>-1.5353999988292344E-3</v>
      </c>
      <c r="O427" s="32">
        <f t="shared" ca="1" si="50"/>
        <v>-2.5675234086268598E-2</v>
      </c>
      <c r="Q427" s="33">
        <f t="shared" si="51"/>
        <v>27972.222999999998</v>
      </c>
      <c r="AB427" s="32" t="s">
        <v>2084</v>
      </c>
      <c r="AC427" s="32">
        <v>21</v>
      </c>
      <c r="AE427" s="32" t="s">
        <v>2088</v>
      </c>
      <c r="AG427" s="32" t="s">
        <v>2070</v>
      </c>
    </row>
    <row r="428" spans="1:33" s="32" customFormat="1" ht="12.75" customHeight="1" x14ac:dyDescent="0.2">
      <c r="A428" s="93" t="s">
        <v>611</v>
      </c>
      <c r="B428" s="59" t="s">
        <v>2210</v>
      </c>
      <c r="C428" s="55">
        <v>42990.7232</v>
      </c>
      <c r="D428" s="55" t="s">
        <v>2275</v>
      </c>
      <c r="E428" s="32">
        <f t="shared" si="48"/>
        <v>-251.00111393371424</v>
      </c>
      <c r="F428" s="32">
        <f t="shared" si="49"/>
        <v>-251</v>
      </c>
      <c r="G428" s="32">
        <f t="shared" si="53"/>
        <v>-1.3353999966057017E-3</v>
      </c>
      <c r="J428" s="32">
        <f>G428</f>
        <v>-1.3353999966057017E-3</v>
      </c>
      <c r="O428" s="32">
        <f t="shared" ca="1" si="50"/>
        <v>-2.5675234086268598E-2</v>
      </c>
      <c r="Q428" s="33">
        <f t="shared" si="51"/>
        <v>27972.2232</v>
      </c>
    </row>
    <row r="429" spans="1:33" s="32" customFormat="1" ht="12.75" customHeight="1" x14ac:dyDescent="0.2">
      <c r="A429" s="95" t="s">
        <v>2069</v>
      </c>
      <c r="B429" s="38"/>
      <c r="C429" s="15">
        <v>42990.724999999999</v>
      </c>
      <c r="D429" s="15"/>
      <c r="E429" s="32">
        <f t="shared" si="48"/>
        <v>-250.99961245050059</v>
      </c>
      <c r="F429" s="32">
        <f t="shared" si="49"/>
        <v>-251</v>
      </c>
      <c r="G429" s="32">
        <f t="shared" si="53"/>
        <v>4.6460000157821923E-4</v>
      </c>
      <c r="I429" s="32">
        <f>G429</f>
        <v>4.6460000157821923E-4</v>
      </c>
      <c r="O429" s="32">
        <f t="shared" ca="1" si="50"/>
        <v>-2.5675234086268598E-2</v>
      </c>
      <c r="Q429" s="33">
        <f t="shared" si="51"/>
        <v>27972.224999999999</v>
      </c>
      <c r="AB429" s="32" t="s">
        <v>2081</v>
      </c>
      <c r="AC429" s="32">
        <v>20</v>
      </c>
      <c r="AE429" s="32" t="s">
        <v>2082</v>
      </c>
      <c r="AG429" s="32" t="s">
        <v>2070</v>
      </c>
    </row>
    <row r="430" spans="1:33" s="32" customFormat="1" ht="12.75" customHeight="1" x14ac:dyDescent="0.2">
      <c r="A430" s="95" t="s">
        <v>2069</v>
      </c>
      <c r="B430" s="38"/>
      <c r="C430" s="15">
        <v>42990.726000000002</v>
      </c>
      <c r="D430" s="15"/>
      <c r="E430" s="32">
        <f t="shared" si="48"/>
        <v>-250.99877829315562</v>
      </c>
      <c r="F430" s="32">
        <f t="shared" si="49"/>
        <v>-251</v>
      </c>
      <c r="G430" s="32">
        <f t="shared" si="53"/>
        <v>1.4646000054199249E-3</v>
      </c>
      <c r="I430" s="32">
        <f>G430</f>
        <v>1.4646000054199249E-3</v>
      </c>
      <c r="O430" s="32">
        <f t="shared" ca="1" si="50"/>
        <v>-2.5675234086268598E-2</v>
      </c>
      <c r="Q430" s="33">
        <f t="shared" si="51"/>
        <v>27972.226000000002</v>
      </c>
      <c r="AB430" s="32" t="s">
        <v>2086</v>
      </c>
      <c r="AC430" s="32">
        <v>21</v>
      </c>
      <c r="AE430" s="32" t="s">
        <v>2088</v>
      </c>
      <c r="AG430" s="32" t="s">
        <v>2070</v>
      </c>
    </row>
    <row r="431" spans="1:33" s="32" customFormat="1" ht="12.75" customHeight="1" x14ac:dyDescent="0.2">
      <c r="A431" s="95" t="s">
        <v>2078</v>
      </c>
      <c r="B431" s="38"/>
      <c r="C431" s="15">
        <v>42995.516000000003</v>
      </c>
      <c r="D431" s="15"/>
      <c r="E431" s="32">
        <f t="shared" si="48"/>
        <v>-247.00316462612079</v>
      </c>
      <c r="F431" s="32">
        <f t="shared" si="49"/>
        <v>-247</v>
      </c>
      <c r="G431" s="32">
        <f t="shared" si="53"/>
        <v>-3.7937999950372614E-3</v>
      </c>
      <c r="I431" s="32">
        <f>G431</f>
        <v>-3.7937999950372614E-3</v>
      </c>
      <c r="O431" s="32">
        <f t="shared" ca="1" si="50"/>
        <v>-2.5655487989833144E-2</v>
      </c>
      <c r="Q431" s="33">
        <f t="shared" si="51"/>
        <v>27977.016000000003</v>
      </c>
      <c r="AC431" s="32">
        <v>16</v>
      </c>
      <c r="AE431" s="32" t="s">
        <v>2077</v>
      </c>
      <c r="AG431" s="32" t="s">
        <v>2021</v>
      </c>
    </row>
    <row r="432" spans="1:33" s="32" customFormat="1" ht="12.75" customHeight="1" x14ac:dyDescent="0.2">
      <c r="A432" s="93" t="s">
        <v>576</v>
      </c>
      <c r="B432" s="59" t="s">
        <v>2210</v>
      </c>
      <c r="C432" s="55">
        <v>43013.51</v>
      </c>
      <c r="D432" s="55" t="s">
        <v>2275</v>
      </c>
      <c r="E432" s="32">
        <f t="shared" si="48"/>
        <v>-231.99333741847855</v>
      </c>
      <c r="F432" s="32">
        <f t="shared" si="49"/>
        <v>-232</v>
      </c>
      <c r="G432" s="32">
        <f t="shared" si="53"/>
        <v>7.9871999987517484E-3</v>
      </c>
      <c r="I432" s="32">
        <f>G432</f>
        <v>7.9871999987517484E-3</v>
      </c>
      <c r="O432" s="32">
        <f t="shared" ca="1" si="50"/>
        <v>-2.558144012820019E-2</v>
      </c>
      <c r="Q432" s="33">
        <f t="shared" si="51"/>
        <v>27995.010000000002</v>
      </c>
    </row>
    <row r="433" spans="1:33" s="32" customFormat="1" ht="12.75" customHeight="1" x14ac:dyDescent="0.2">
      <c r="A433" s="93" t="s">
        <v>527</v>
      </c>
      <c r="B433" s="59" t="s">
        <v>2210</v>
      </c>
      <c r="C433" s="55">
        <v>43020.692000000003</v>
      </c>
      <c r="D433" s="55" t="s">
        <v>2275</v>
      </c>
      <c r="E433" s="32">
        <f t="shared" si="48"/>
        <v>-226.00241938995211</v>
      </c>
      <c r="F433" s="32">
        <f t="shared" si="49"/>
        <v>-226</v>
      </c>
      <c r="G433" s="32">
        <f t="shared" si="53"/>
        <v>-2.9003999952692538E-3</v>
      </c>
      <c r="I433" s="32">
        <f>G433</f>
        <v>-2.9003999952692538E-3</v>
      </c>
      <c r="O433" s="32">
        <f t="shared" ca="1" si="50"/>
        <v>-2.5551820983547007E-2</v>
      </c>
      <c r="Q433" s="33">
        <f t="shared" si="51"/>
        <v>28002.192000000003</v>
      </c>
    </row>
    <row r="434" spans="1:33" s="32" customFormat="1" ht="12.75" customHeight="1" x14ac:dyDescent="0.2">
      <c r="A434" s="93" t="s">
        <v>576</v>
      </c>
      <c r="B434" s="59" t="s">
        <v>2210</v>
      </c>
      <c r="C434" s="55">
        <v>43025.472999999998</v>
      </c>
      <c r="D434" s="55" t="s">
        <v>2275</v>
      </c>
      <c r="E434" s="32">
        <f t="shared" si="48"/>
        <v>-222.01431313899769</v>
      </c>
      <c r="F434" s="32">
        <f t="shared" si="49"/>
        <v>-222</v>
      </c>
      <c r="G434" s="32">
        <f t="shared" si="53"/>
        <v>-1.715880000119796E-2</v>
      </c>
      <c r="J434" s="32">
        <f>G434</f>
        <v>-1.715880000119796E-2</v>
      </c>
      <c r="O434" s="32">
        <f t="shared" ca="1" si="50"/>
        <v>-2.5532074887111553E-2</v>
      </c>
      <c r="Q434" s="33">
        <f t="shared" si="51"/>
        <v>28006.972999999998</v>
      </c>
    </row>
    <row r="435" spans="1:33" s="32" customFormat="1" ht="12.75" customHeight="1" x14ac:dyDescent="0.2">
      <c r="A435" s="95" t="s">
        <v>2069</v>
      </c>
      <c r="B435" s="38"/>
      <c r="C435" s="15">
        <v>43050.67</v>
      </c>
      <c r="D435" s="15"/>
      <c r="E435" s="32">
        <f t="shared" si="48"/>
        <v>-200.99605059865149</v>
      </c>
      <c r="F435" s="32">
        <f t="shared" si="49"/>
        <v>-201</v>
      </c>
      <c r="G435" s="32">
        <f t="shared" si="53"/>
        <v>4.7345999992103316E-3</v>
      </c>
      <c r="I435" s="32">
        <f>G435</f>
        <v>4.7345999992103316E-3</v>
      </c>
      <c r="O435" s="32">
        <f t="shared" ca="1" si="50"/>
        <v>-2.5428407880825416E-2</v>
      </c>
      <c r="Q435" s="33">
        <f t="shared" si="51"/>
        <v>28032.17</v>
      </c>
      <c r="AB435" s="32" t="s">
        <v>2075</v>
      </c>
      <c r="AC435" s="32">
        <v>12</v>
      </c>
      <c r="AE435" s="32" t="s">
        <v>2076</v>
      </c>
      <c r="AG435" s="32" t="s">
        <v>2070</v>
      </c>
    </row>
    <row r="436" spans="1:33" s="32" customFormat="1" ht="12.75" customHeight="1" x14ac:dyDescent="0.2">
      <c r="A436" s="95" t="s">
        <v>2078</v>
      </c>
      <c r="B436" s="38"/>
      <c r="C436" s="15">
        <v>43061.434000000001</v>
      </c>
      <c r="D436" s="15"/>
      <c r="E436" s="32">
        <f t="shared" si="48"/>
        <v>-192.0171809719362</v>
      </c>
      <c r="F436" s="32">
        <f t="shared" si="49"/>
        <v>-192</v>
      </c>
      <c r="G436" s="32">
        <f t="shared" si="53"/>
        <v>-2.0596800000930671E-2</v>
      </c>
      <c r="I436" s="32">
        <f>G436</f>
        <v>-2.0596800000930671E-2</v>
      </c>
      <c r="O436" s="32">
        <f t="shared" ca="1" si="50"/>
        <v>-2.5383979163845643E-2</v>
      </c>
      <c r="Q436" s="33">
        <f t="shared" si="51"/>
        <v>28042.934000000001</v>
      </c>
      <c r="AC436" s="32">
        <v>13</v>
      </c>
      <c r="AE436" s="32" t="s">
        <v>2089</v>
      </c>
      <c r="AG436" s="32" t="s">
        <v>2021</v>
      </c>
    </row>
    <row r="437" spans="1:33" s="32" customFormat="1" ht="12.75" customHeight="1" x14ac:dyDescent="0.2">
      <c r="A437" s="95" t="s">
        <v>2090</v>
      </c>
      <c r="B437" s="38"/>
      <c r="C437" s="15">
        <v>43177.73</v>
      </c>
      <c r="D437" s="15"/>
      <c r="E437" s="32">
        <f t="shared" si="48"/>
        <v>-95.008018754524016</v>
      </c>
      <c r="F437" s="32">
        <f t="shared" si="49"/>
        <v>-95</v>
      </c>
      <c r="G437" s="32">
        <f t="shared" si="53"/>
        <v>-9.6129999947152101E-3</v>
      </c>
      <c r="I437" s="32">
        <f>G437</f>
        <v>-9.6129999947152101E-3</v>
      </c>
      <c r="O437" s="32">
        <f t="shared" ca="1" si="50"/>
        <v>-2.4905136325285866E-2</v>
      </c>
      <c r="Q437" s="33">
        <f t="shared" si="51"/>
        <v>28159.230000000003</v>
      </c>
      <c r="AC437" s="32">
        <v>6</v>
      </c>
      <c r="AE437" s="32" t="s">
        <v>2019</v>
      </c>
      <c r="AG437" s="32" t="s">
        <v>2021</v>
      </c>
    </row>
    <row r="438" spans="1:33" s="32" customFormat="1" ht="12.75" customHeight="1" x14ac:dyDescent="0.2">
      <c r="A438" s="95" t="s">
        <v>2090</v>
      </c>
      <c r="B438" s="38"/>
      <c r="C438" s="15">
        <v>43200.504999999997</v>
      </c>
      <c r="D438" s="15"/>
      <c r="E438" s="32">
        <f t="shared" si="48"/>
        <v>-76.010085295927354</v>
      </c>
      <c r="F438" s="32">
        <f t="shared" si="49"/>
        <v>-76</v>
      </c>
      <c r="G438" s="32">
        <f t="shared" si="53"/>
        <v>-1.2090399999578949E-2</v>
      </c>
      <c r="I438" s="32">
        <f>G438</f>
        <v>-1.2090399999578949E-2</v>
      </c>
      <c r="O438" s="32">
        <f t="shared" ca="1" si="50"/>
        <v>-2.4811342367217454E-2</v>
      </c>
      <c r="Q438" s="33">
        <f t="shared" si="51"/>
        <v>28182.004999999997</v>
      </c>
      <c r="AC438" s="32">
        <v>20</v>
      </c>
      <c r="AE438" s="32" t="s">
        <v>2091</v>
      </c>
      <c r="AG438" s="32" t="s">
        <v>2021</v>
      </c>
    </row>
    <row r="439" spans="1:33" s="32" customFormat="1" ht="12.75" customHeight="1" x14ac:dyDescent="0.2">
      <c r="A439" s="93" t="s">
        <v>664</v>
      </c>
      <c r="B439" s="59" t="s">
        <v>2210</v>
      </c>
      <c r="C439" s="55">
        <v>43200.508000000002</v>
      </c>
      <c r="D439" s="55" t="s">
        <v>2275</v>
      </c>
      <c r="E439" s="32">
        <f t="shared" si="48"/>
        <v>-76.007582823898531</v>
      </c>
      <c r="F439" s="32">
        <f t="shared" si="49"/>
        <v>-76</v>
      </c>
      <c r="G439" s="32">
        <f t="shared" si="53"/>
        <v>-9.0903999953297898E-3</v>
      </c>
      <c r="I439" s="32">
        <f>G439</f>
        <v>-9.0903999953297898E-3</v>
      </c>
      <c r="O439" s="32">
        <f t="shared" ca="1" si="50"/>
        <v>-2.4811342367217454E-2</v>
      </c>
      <c r="Q439" s="33">
        <f t="shared" si="51"/>
        <v>28182.008000000002</v>
      </c>
    </row>
    <row r="440" spans="1:33" s="32" customFormat="1" ht="12.75" customHeight="1" x14ac:dyDescent="0.2">
      <c r="A440" s="96" t="s">
        <v>2262</v>
      </c>
      <c r="B440" s="41" t="s">
        <v>2210</v>
      </c>
      <c r="C440" s="14">
        <v>43242.474900000001</v>
      </c>
      <c r="D440" s="14" t="s">
        <v>2282</v>
      </c>
      <c r="E440" s="13">
        <f t="shared" si="48"/>
        <v>-41.000585077958959</v>
      </c>
      <c r="F440" s="13">
        <f t="shared" si="49"/>
        <v>-41</v>
      </c>
      <c r="G440" s="32">
        <f t="shared" si="53"/>
        <v>-7.0140000025276095E-4</v>
      </c>
      <c r="J440" s="32">
        <f>G440</f>
        <v>-7.0140000025276095E-4</v>
      </c>
      <c r="O440" s="32">
        <f t="shared" ca="1" si="50"/>
        <v>-2.4638564023407226E-2</v>
      </c>
      <c r="Q440" s="33">
        <f t="shared" si="51"/>
        <v>28223.974900000001</v>
      </c>
    </row>
    <row r="441" spans="1:33" s="32" customFormat="1" ht="12.75" customHeight="1" x14ac:dyDescent="0.2">
      <c r="A441" s="95" t="s">
        <v>2069</v>
      </c>
      <c r="B441" s="38"/>
      <c r="C441" s="15">
        <v>43243.684999999998</v>
      </c>
      <c r="D441" s="15"/>
      <c r="E441" s="32">
        <f t="shared" si="48"/>
        <v>-39.991171278697088</v>
      </c>
      <c r="F441" s="32">
        <f t="shared" si="49"/>
        <v>-40</v>
      </c>
      <c r="G441" s="32">
        <f t="shared" si="53"/>
        <v>1.0583999996015336E-2</v>
      </c>
      <c r="I441" s="32">
        <f t="shared" ref="I441:I447" si="55">G441</f>
        <v>1.0583999996015336E-2</v>
      </c>
      <c r="O441" s="32">
        <f t="shared" ca="1" si="50"/>
        <v>-2.4633627499298361E-2</v>
      </c>
      <c r="Q441" s="33">
        <f t="shared" si="51"/>
        <v>28225.184999999998</v>
      </c>
      <c r="AB441" s="32" t="s">
        <v>2075</v>
      </c>
      <c r="AC441" s="32">
        <v>12</v>
      </c>
      <c r="AE441" s="32" t="s">
        <v>2092</v>
      </c>
      <c r="AG441" s="32" t="s">
        <v>2070</v>
      </c>
    </row>
    <row r="442" spans="1:33" s="32" customFormat="1" ht="12.75" customHeight="1" x14ac:dyDescent="0.2">
      <c r="A442" s="95" t="s">
        <v>2093</v>
      </c>
      <c r="B442" s="38"/>
      <c r="C442" s="15">
        <v>43248.468999999997</v>
      </c>
      <c r="D442" s="15"/>
      <c r="E442" s="32">
        <f t="shared" si="48"/>
        <v>-36.000562555713856</v>
      </c>
      <c r="F442" s="32">
        <f t="shared" si="49"/>
        <v>-36</v>
      </c>
      <c r="G442" s="32">
        <f t="shared" si="53"/>
        <v>-6.7440000566421077E-4</v>
      </c>
      <c r="I442" s="32">
        <f t="shared" si="55"/>
        <v>-6.7440000566421077E-4</v>
      </c>
      <c r="O442" s="32">
        <f t="shared" ca="1" si="50"/>
        <v>-2.4613881402862907E-2</v>
      </c>
      <c r="Q442" s="33">
        <f t="shared" si="51"/>
        <v>28229.968999999997</v>
      </c>
      <c r="AC442" s="32">
        <v>13</v>
      </c>
      <c r="AE442" s="32" t="s">
        <v>2091</v>
      </c>
      <c r="AG442" s="32" t="s">
        <v>2021</v>
      </c>
    </row>
    <row r="443" spans="1:33" s="32" customFormat="1" ht="12.75" customHeight="1" x14ac:dyDescent="0.2">
      <c r="A443" s="95" t="s">
        <v>2095</v>
      </c>
      <c r="B443" s="38"/>
      <c r="C443" s="15">
        <v>43248.474000000002</v>
      </c>
      <c r="D443" s="15"/>
      <c r="E443" s="32">
        <f t="shared" si="48"/>
        <v>-35.996391769001171</v>
      </c>
      <c r="F443" s="32">
        <f t="shared" si="49"/>
        <v>-36</v>
      </c>
      <c r="G443" s="32">
        <f t="shared" si="53"/>
        <v>4.3255999989924021E-3</v>
      </c>
      <c r="I443" s="32">
        <f t="shared" si="55"/>
        <v>4.3255999989924021E-3</v>
      </c>
      <c r="O443" s="32">
        <f t="shared" ca="1" si="50"/>
        <v>-2.4613881402862907E-2</v>
      </c>
      <c r="Q443" s="33">
        <f t="shared" si="51"/>
        <v>28229.974000000002</v>
      </c>
      <c r="AC443" s="32">
        <v>33</v>
      </c>
      <c r="AE443" s="32" t="s">
        <v>2094</v>
      </c>
      <c r="AG443" s="32" t="s">
        <v>2021</v>
      </c>
    </row>
    <row r="444" spans="1:33" s="32" customFormat="1" ht="12.75" customHeight="1" x14ac:dyDescent="0.2">
      <c r="A444" s="96" t="s">
        <v>2263</v>
      </c>
      <c r="B444" s="41"/>
      <c r="C444" s="14">
        <v>43273.642999999996</v>
      </c>
      <c r="D444" s="14">
        <v>2E-3</v>
      </c>
      <c r="E444" s="32">
        <f t="shared" si="48"/>
        <v>-15.001485634229027</v>
      </c>
      <c r="F444" s="32">
        <f t="shared" si="49"/>
        <v>-15</v>
      </c>
      <c r="G444" s="32">
        <f t="shared" si="53"/>
        <v>-1.7810000063036568E-3</v>
      </c>
      <c r="I444" s="32">
        <f t="shared" si="55"/>
        <v>-1.7810000063036568E-3</v>
      </c>
      <c r="O444" s="32">
        <f t="shared" ca="1" si="50"/>
        <v>-2.451021439657677E-2</v>
      </c>
      <c r="Q444" s="33">
        <f t="shared" si="51"/>
        <v>28255.142999999996</v>
      </c>
    </row>
    <row r="445" spans="1:33" s="32" customFormat="1" ht="12.75" customHeight="1" x14ac:dyDescent="0.2">
      <c r="A445" s="93" t="s">
        <v>679</v>
      </c>
      <c r="B445" s="59" t="s">
        <v>2210</v>
      </c>
      <c r="C445" s="55">
        <v>43290.417999999998</v>
      </c>
      <c r="D445" s="55" t="s">
        <v>2275</v>
      </c>
      <c r="E445" s="32">
        <f t="shared" si="48"/>
        <v>-1.0084962261909065</v>
      </c>
      <c r="F445" s="32">
        <f t="shared" si="49"/>
        <v>-1</v>
      </c>
      <c r="G445" s="32">
        <f t="shared" si="53"/>
        <v>-1.0185400002228562E-2</v>
      </c>
      <c r="I445" s="32">
        <f t="shared" si="55"/>
        <v>-1.0185400002228562E-2</v>
      </c>
      <c r="O445" s="32">
        <f t="shared" ca="1" si="50"/>
        <v>-2.4441103059052678E-2</v>
      </c>
      <c r="Q445" s="33">
        <f t="shared" si="51"/>
        <v>28271.917999999998</v>
      </c>
    </row>
    <row r="446" spans="1:33" s="32" customFormat="1" ht="12.75" customHeight="1" x14ac:dyDescent="0.2">
      <c r="A446" s="93" t="s">
        <v>520</v>
      </c>
      <c r="B446" s="59" t="s">
        <v>2210</v>
      </c>
      <c r="C446" s="55">
        <v>43291.624000000003</v>
      </c>
      <c r="D446" s="55" t="s">
        <v>2275</v>
      </c>
      <c r="E446" s="32">
        <f t="shared" si="48"/>
        <v>-2.502472022757482E-3</v>
      </c>
      <c r="F446" s="32">
        <f t="shared" si="49"/>
        <v>0</v>
      </c>
      <c r="G446" s="32">
        <f t="shared" si="53"/>
        <v>-2.9999999969732016E-3</v>
      </c>
      <c r="I446" s="32">
        <f t="shared" si="55"/>
        <v>-2.9999999969732016E-3</v>
      </c>
      <c r="O446" s="32">
        <f t="shared" ca="1" si="50"/>
        <v>-2.4436166534943814E-2</v>
      </c>
      <c r="Q446" s="33">
        <f t="shared" si="51"/>
        <v>28273.124000000003</v>
      </c>
    </row>
    <row r="447" spans="1:33" s="32" customFormat="1" ht="12.75" customHeight="1" x14ac:dyDescent="0.2">
      <c r="A447" s="96" t="s">
        <v>2263</v>
      </c>
      <c r="B447" s="41"/>
      <c r="C447" s="14">
        <v>43291.625</v>
      </c>
      <c r="D447" s="14">
        <v>2E-3</v>
      </c>
      <c r="E447" s="32">
        <f t="shared" si="48"/>
        <v>-1.6683146838614193E-3</v>
      </c>
      <c r="F447" s="32">
        <f t="shared" si="49"/>
        <v>0</v>
      </c>
      <c r="G447" s="32">
        <f t="shared" si="53"/>
        <v>-2.0000000004074536E-3</v>
      </c>
      <c r="I447" s="32">
        <f t="shared" si="55"/>
        <v>-2.0000000004074536E-3</v>
      </c>
      <c r="O447" s="32">
        <f t="shared" ca="1" si="50"/>
        <v>-2.4436166534943814E-2</v>
      </c>
      <c r="Q447" s="33">
        <f t="shared" si="51"/>
        <v>28273.125</v>
      </c>
    </row>
    <row r="448" spans="1:33" s="32" customFormat="1" ht="12.75" customHeight="1" x14ac:dyDescent="0.2">
      <c r="A448" s="96" t="s">
        <v>2285</v>
      </c>
      <c r="B448" s="41" t="s">
        <v>2225</v>
      </c>
      <c r="C448" s="14">
        <v>43291.625099999997</v>
      </c>
      <c r="D448" s="14" t="s">
        <v>2282</v>
      </c>
      <c r="E448" s="13">
        <f t="shared" si="48"/>
        <v>-1.5848989517926008E-3</v>
      </c>
      <c r="F448" s="13">
        <f t="shared" si="49"/>
        <v>0</v>
      </c>
      <c r="G448" s="32">
        <f t="shared" si="53"/>
        <v>-1.9000000029336661E-3</v>
      </c>
      <c r="J448" s="32">
        <f>G448</f>
        <v>-1.9000000029336661E-3</v>
      </c>
      <c r="O448" s="32">
        <f t="shared" ca="1" si="50"/>
        <v>-2.4436166534943814E-2</v>
      </c>
      <c r="Q448" s="33">
        <f t="shared" si="51"/>
        <v>28273.125099999997</v>
      </c>
    </row>
    <row r="449" spans="1:33" s="32" customFormat="1" ht="12.75" customHeight="1" x14ac:dyDescent="0.2">
      <c r="A449" s="96" t="s">
        <v>2285</v>
      </c>
      <c r="B449" s="41" t="s">
        <v>2225</v>
      </c>
      <c r="C449" s="14">
        <v>43291.6253</v>
      </c>
      <c r="D449" s="14" t="s">
        <v>2282</v>
      </c>
      <c r="E449" s="13">
        <f t="shared" si="48"/>
        <v>-1.4180674815856709E-3</v>
      </c>
      <c r="F449" s="13">
        <f t="shared" si="49"/>
        <v>0</v>
      </c>
      <c r="G449" s="32">
        <f t="shared" si="53"/>
        <v>-1.7000000007101335E-3</v>
      </c>
      <c r="J449" s="32">
        <f>G449</f>
        <v>-1.7000000007101335E-3</v>
      </c>
      <c r="O449" s="32">
        <f t="shared" ca="1" si="50"/>
        <v>-2.4436166534943814E-2</v>
      </c>
      <c r="Q449" s="33">
        <f t="shared" si="51"/>
        <v>28273.1253</v>
      </c>
    </row>
    <row r="450" spans="1:33" s="32" customFormat="1" ht="12.75" customHeight="1" x14ac:dyDescent="0.2">
      <c r="A450" s="95" t="s">
        <v>2223</v>
      </c>
      <c r="B450" s="38"/>
      <c r="C450" s="15">
        <v>43291.627</v>
      </c>
      <c r="D450" s="15" t="s">
        <v>2225</v>
      </c>
      <c r="E450" s="32">
        <f t="shared" si="48"/>
        <v>0</v>
      </c>
      <c r="F450" s="32">
        <f t="shared" si="49"/>
        <v>0</v>
      </c>
      <c r="G450" s="32">
        <f t="shared" si="53"/>
        <v>0</v>
      </c>
      <c r="H450" s="32">
        <f>+G450</f>
        <v>0</v>
      </c>
      <c r="I450" s="32">
        <f t="shared" ref="I450:I467" si="56">G450</f>
        <v>0</v>
      </c>
      <c r="O450" s="32">
        <f t="shared" ca="1" si="50"/>
        <v>-2.4436166534943814E-2</v>
      </c>
      <c r="Q450" s="33">
        <f t="shared" si="51"/>
        <v>28273.127</v>
      </c>
    </row>
    <row r="451" spans="1:33" s="32" customFormat="1" ht="12.75" customHeight="1" x14ac:dyDescent="0.2">
      <c r="A451" s="95" t="s">
        <v>2095</v>
      </c>
      <c r="B451" s="38"/>
      <c r="C451" s="15">
        <v>43298.417999999998</v>
      </c>
      <c r="D451" s="15"/>
      <c r="E451" s="32">
        <f t="shared" si="48"/>
        <v>5.6647625078952482</v>
      </c>
      <c r="F451" s="32">
        <f t="shared" si="49"/>
        <v>5.5</v>
      </c>
      <c r="I451" s="32">
        <f t="shared" si="56"/>
        <v>0</v>
      </c>
      <c r="J451" s="35"/>
      <c r="O451" s="32">
        <f t="shared" ca="1" si="50"/>
        <v>-2.4409015652345063E-2</v>
      </c>
      <c r="Q451" s="33">
        <f t="shared" si="51"/>
        <v>28279.917999999998</v>
      </c>
      <c r="AC451" s="32">
        <v>6</v>
      </c>
      <c r="AE451" s="32" t="s">
        <v>2096</v>
      </c>
      <c r="AG451" s="32" t="s">
        <v>2021</v>
      </c>
    </row>
    <row r="452" spans="1:33" s="32" customFormat="1" ht="12.75" customHeight="1" x14ac:dyDescent="0.2">
      <c r="A452" s="95" t="s">
        <v>2069</v>
      </c>
      <c r="B452" s="38"/>
      <c r="C452" s="15">
        <v>43304.809000000001</v>
      </c>
      <c r="D452" s="15"/>
      <c r="E452" s="32">
        <f t="shared" si="48"/>
        <v>10.995862079091044</v>
      </c>
      <c r="F452" s="32">
        <f t="shared" si="49"/>
        <v>11</v>
      </c>
      <c r="G452" s="32">
        <f t="shared" ref="G452:G483" si="57">+C452-(C$7+F452*C$8)</f>
        <v>-4.9605999956838787E-3</v>
      </c>
      <c r="I452" s="32">
        <f t="shared" si="56"/>
        <v>-4.9605999956838787E-3</v>
      </c>
      <c r="O452" s="32">
        <f t="shared" ca="1" si="50"/>
        <v>-2.4381864769746311E-2</v>
      </c>
      <c r="Q452" s="33">
        <f t="shared" si="51"/>
        <v>28286.309000000001</v>
      </c>
      <c r="AB452" s="32" t="s">
        <v>2075</v>
      </c>
      <c r="AC452" s="32">
        <v>18</v>
      </c>
      <c r="AE452" s="32" t="s">
        <v>2076</v>
      </c>
      <c r="AG452" s="32" t="s">
        <v>2070</v>
      </c>
    </row>
    <row r="453" spans="1:33" s="32" customFormat="1" ht="12.75" customHeight="1" x14ac:dyDescent="0.2">
      <c r="A453" s="95" t="s">
        <v>2097</v>
      </c>
      <c r="B453" s="38"/>
      <c r="C453" s="15">
        <v>43308.41</v>
      </c>
      <c r="D453" s="15"/>
      <c r="E453" s="32">
        <f t="shared" si="48"/>
        <v>13.999662666773565</v>
      </c>
      <c r="F453" s="32">
        <f t="shared" si="49"/>
        <v>14</v>
      </c>
      <c r="G453" s="32">
        <f t="shared" si="57"/>
        <v>-4.0439999429509044E-4</v>
      </c>
      <c r="I453" s="32">
        <f t="shared" si="56"/>
        <v>-4.0439999429509044E-4</v>
      </c>
      <c r="O453" s="32">
        <f t="shared" ca="1" si="50"/>
        <v>-2.4367055197419722E-2</v>
      </c>
      <c r="Q453" s="33">
        <f t="shared" si="51"/>
        <v>28289.910000000003</v>
      </c>
      <c r="AC453" s="32">
        <v>19</v>
      </c>
      <c r="AE453" s="32" t="s">
        <v>2094</v>
      </c>
      <c r="AG453" s="32" t="s">
        <v>2021</v>
      </c>
    </row>
    <row r="454" spans="1:33" s="32" customFormat="1" ht="12.75" customHeight="1" x14ac:dyDescent="0.2">
      <c r="A454" s="95" t="s">
        <v>2093</v>
      </c>
      <c r="B454" s="38"/>
      <c r="C454" s="15">
        <v>43308.411999999997</v>
      </c>
      <c r="D454" s="15"/>
      <c r="E454" s="32">
        <f t="shared" si="48"/>
        <v>14.001330981451359</v>
      </c>
      <c r="F454" s="32">
        <f t="shared" si="49"/>
        <v>14</v>
      </c>
      <c r="G454" s="32">
        <f t="shared" si="57"/>
        <v>1.5955999988364056E-3</v>
      </c>
      <c r="I454" s="32">
        <f t="shared" si="56"/>
        <v>1.5955999988364056E-3</v>
      </c>
      <c r="O454" s="32">
        <f t="shared" ca="1" si="50"/>
        <v>-2.4367055197419722E-2</v>
      </c>
      <c r="Q454" s="33">
        <f t="shared" si="51"/>
        <v>28289.911999999997</v>
      </c>
      <c r="AC454" s="32">
        <v>11</v>
      </c>
      <c r="AE454" s="32" t="s">
        <v>2091</v>
      </c>
      <c r="AG454" s="32" t="s">
        <v>2021</v>
      </c>
    </row>
    <row r="455" spans="1:33" s="32" customFormat="1" ht="12.75" customHeight="1" x14ac:dyDescent="0.2">
      <c r="A455" s="95" t="s">
        <v>2093</v>
      </c>
      <c r="B455" s="38"/>
      <c r="C455" s="15">
        <v>43314.406000000003</v>
      </c>
      <c r="D455" s="15"/>
      <c r="E455" s="32">
        <f t="shared" si="48"/>
        <v>19.001270087970461</v>
      </c>
      <c r="F455" s="32">
        <f t="shared" si="49"/>
        <v>19</v>
      </c>
      <c r="G455" s="32">
        <f t="shared" si="57"/>
        <v>1.5226000032271259E-3</v>
      </c>
      <c r="I455" s="32">
        <f t="shared" si="56"/>
        <v>1.5226000032271259E-3</v>
      </c>
      <c r="O455" s="32">
        <f t="shared" ca="1" si="50"/>
        <v>-2.4342372576875403E-2</v>
      </c>
      <c r="Q455" s="33">
        <f t="shared" si="51"/>
        <v>28295.906000000003</v>
      </c>
      <c r="AC455" s="32">
        <v>16</v>
      </c>
      <c r="AE455" s="32" t="s">
        <v>2091</v>
      </c>
      <c r="AG455" s="32" t="s">
        <v>2021</v>
      </c>
    </row>
    <row r="456" spans="1:33" s="32" customFormat="1" ht="12.75" customHeight="1" x14ac:dyDescent="0.2">
      <c r="A456" s="95" t="s">
        <v>2097</v>
      </c>
      <c r="B456" s="38"/>
      <c r="C456" s="15">
        <v>43314.408000000003</v>
      </c>
      <c r="D456" s="15"/>
      <c r="E456" s="32">
        <f t="shared" si="48"/>
        <v>19.002938402654319</v>
      </c>
      <c r="F456" s="32">
        <f t="shared" si="49"/>
        <v>19</v>
      </c>
      <c r="G456" s="32">
        <f t="shared" si="57"/>
        <v>3.5226000036345795E-3</v>
      </c>
      <c r="I456" s="32">
        <f t="shared" si="56"/>
        <v>3.5226000036345795E-3</v>
      </c>
      <c r="O456" s="32">
        <f t="shared" ca="1" si="50"/>
        <v>-2.4342372576875403E-2</v>
      </c>
      <c r="Q456" s="33">
        <f t="shared" si="51"/>
        <v>28295.908000000003</v>
      </c>
      <c r="AC456" s="32">
        <v>14</v>
      </c>
      <c r="AE456" s="32" t="s">
        <v>2094</v>
      </c>
      <c r="AG456" s="32" t="s">
        <v>2021</v>
      </c>
    </row>
    <row r="457" spans="1:33" s="32" customFormat="1" ht="12.75" customHeight="1" x14ac:dyDescent="0.2">
      <c r="A457" s="95" t="s">
        <v>2095</v>
      </c>
      <c r="B457" s="38"/>
      <c r="C457" s="15">
        <v>43326.387999999999</v>
      </c>
      <c r="D457" s="15"/>
      <c r="E457" s="32">
        <f t="shared" si="48"/>
        <v>28.996143356944938</v>
      </c>
      <c r="F457" s="32">
        <f t="shared" si="49"/>
        <v>29</v>
      </c>
      <c r="G457" s="32">
        <f t="shared" si="57"/>
        <v>-4.6234000037657097E-3</v>
      </c>
      <c r="I457" s="32">
        <f t="shared" si="56"/>
        <v>-4.6234000037657097E-3</v>
      </c>
      <c r="O457" s="32">
        <f t="shared" ca="1" si="50"/>
        <v>-2.4293007335786768E-2</v>
      </c>
      <c r="Q457" s="33">
        <f t="shared" si="51"/>
        <v>28307.887999999999</v>
      </c>
      <c r="AC457" s="32">
        <v>9</v>
      </c>
      <c r="AE457" s="32" t="s">
        <v>2030</v>
      </c>
      <c r="AG457" s="32" t="s">
        <v>2021</v>
      </c>
    </row>
    <row r="458" spans="1:33" s="32" customFormat="1" ht="12.75" customHeight="1" x14ac:dyDescent="0.2">
      <c r="A458" s="95" t="s">
        <v>2095</v>
      </c>
      <c r="B458" s="38"/>
      <c r="C458" s="15">
        <v>43344.375</v>
      </c>
      <c r="D458" s="15"/>
      <c r="E458" s="32">
        <f t="shared" si="48"/>
        <v>44.000131463196723</v>
      </c>
      <c r="F458" s="32">
        <f t="shared" si="49"/>
        <v>44</v>
      </c>
      <c r="G458" s="32">
        <f t="shared" si="57"/>
        <v>1.5759999951114878E-4</v>
      </c>
      <c r="I458" s="32">
        <f t="shared" si="56"/>
        <v>1.5759999951114878E-4</v>
      </c>
      <c r="O458" s="32">
        <f t="shared" ca="1" si="50"/>
        <v>-2.4218959474153812E-2</v>
      </c>
      <c r="Q458" s="33">
        <f t="shared" si="51"/>
        <v>28325.875</v>
      </c>
      <c r="AC458" s="32">
        <v>13</v>
      </c>
      <c r="AE458" s="32" t="s">
        <v>2091</v>
      </c>
      <c r="AG458" s="32" t="s">
        <v>2021</v>
      </c>
    </row>
    <row r="459" spans="1:33" s="32" customFormat="1" ht="12.75" customHeight="1" x14ac:dyDescent="0.2">
      <c r="A459" s="95" t="s">
        <v>2097</v>
      </c>
      <c r="B459" s="38"/>
      <c r="C459" s="15">
        <v>43344.377</v>
      </c>
      <c r="D459" s="15"/>
      <c r="E459" s="32">
        <f t="shared" si="48"/>
        <v>44.001799777880585</v>
      </c>
      <c r="F459" s="32">
        <f t="shared" si="49"/>
        <v>44</v>
      </c>
      <c r="G459" s="32">
        <f t="shared" si="57"/>
        <v>2.1575999999186024E-3</v>
      </c>
      <c r="I459" s="32">
        <f t="shared" si="56"/>
        <v>2.1575999999186024E-3</v>
      </c>
      <c r="O459" s="32">
        <f t="shared" ca="1" si="50"/>
        <v>-2.4218959474153812E-2</v>
      </c>
      <c r="Q459" s="33">
        <f t="shared" si="51"/>
        <v>28325.877</v>
      </c>
      <c r="AC459" s="32">
        <v>17</v>
      </c>
      <c r="AE459" s="32" t="s">
        <v>2094</v>
      </c>
      <c r="AG459" s="32" t="s">
        <v>2021</v>
      </c>
    </row>
    <row r="460" spans="1:33" s="32" customFormat="1" ht="12.75" customHeight="1" x14ac:dyDescent="0.2">
      <c r="A460" s="95" t="s">
        <v>2095</v>
      </c>
      <c r="B460" s="38"/>
      <c r="C460" s="15">
        <v>43357.546999999999</v>
      </c>
      <c r="D460" s="15"/>
      <c r="E460" s="32">
        <f t="shared" si="48"/>
        <v>54.987651968868462</v>
      </c>
      <c r="F460" s="32">
        <f t="shared" si="49"/>
        <v>55</v>
      </c>
      <c r="G460" s="32">
        <f t="shared" si="57"/>
        <v>-1.4802999998209998E-2</v>
      </c>
      <c r="I460" s="32">
        <f t="shared" si="56"/>
        <v>-1.4802999998209998E-2</v>
      </c>
      <c r="O460" s="32">
        <f t="shared" ca="1" si="50"/>
        <v>-2.4164657708956309E-2</v>
      </c>
      <c r="Q460" s="33">
        <f t="shared" si="51"/>
        <v>28339.046999999999</v>
      </c>
      <c r="AC460" s="32">
        <v>27</v>
      </c>
      <c r="AE460" s="32" t="s">
        <v>2098</v>
      </c>
      <c r="AG460" s="32" t="s">
        <v>2021</v>
      </c>
    </row>
    <row r="461" spans="1:33" s="32" customFormat="1" ht="12.75" customHeight="1" x14ac:dyDescent="0.2">
      <c r="A461" s="95" t="s">
        <v>2097</v>
      </c>
      <c r="B461" s="38"/>
      <c r="C461" s="15">
        <v>43363.552000000003</v>
      </c>
      <c r="D461" s="15"/>
      <c r="E461" s="32">
        <f t="shared" si="48"/>
        <v>59.996766806145764</v>
      </c>
      <c r="F461" s="32">
        <f t="shared" si="49"/>
        <v>60</v>
      </c>
      <c r="G461" s="32">
        <f t="shared" si="57"/>
        <v>-3.8759999952162616E-3</v>
      </c>
      <c r="I461" s="32">
        <f t="shared" si="56"/>
        <v>-3.8759999952162616E-3</v>
      </c>
      <c r="O461" s="32">
        <f t="shared" ca="1" si="50"/>
        <v>-2.4139975088411994E-2</v>
      </c>
      <c r="Q461" s="33">
        <f t="shared" si="51"/>
        <v>28345.052000000003</v>
      </c>
      <c r="AC461" s="32">
        <v>11</v>
      </c>
      <c r="AE461" s="32" t="s">
        <v>2077</v>
      </c>
      <c r="AG461" s="32" t="s">
        <v>2021</v>
      </c>
    </row>
    <row r="462" spans="1:33" s="32" customFormat="1" ht="12.75" customHeight="1" x14ac:dyDescent="0.2">
      <c r="A462" s="95" t="s">
        <v>2095</v>
      </c>
      <c r="B462" s="38"/>
      <c r="C462" s="15">
        <v>43369.536</v>
      </c>
      <c r="D462" s="15"/>
      <c r="E462" s="32">
        <f t="shared" si="48"/>
        <v>64.988364339239496</v>
      </c>
      <c r="F462" s="32">
        <f t="shared" si="49"/>
        <v>65</v>
      </c>
      <c r="G462" s="32">
        <f t="shared" si="57"/>
        <v>-1.3949000000138767E-2</v>
      </c>
      <c r="I462" s="32">
        <f t="shared" si="56"/>
        <v>-1.3949000000138767E-2</v>
      </c>
      <c r="O462" s="32">
        <f t="shared" ca="1" si="50"/>
        <v>-2.4115292467867675E-2</v>
      </c>
      <c r="Q462" s="33">
        <f t="shared" si="51"/>
        <v>28351.036</v>
      </c>
      <c r="AC462" s="32">
        <v>13</v>
      </c>
      <c r="AE462" s="32" t="s">
        <v>2096</v>
      </c>
      <c r="AG462" s="32" t="s">
        <v>2021</v>
      </c>
    </row>
    <row r="463" spans="1:33" s="32" customFormat="1" ht="12.75" customHeight="1" x14ac:dyDescent="0.2">
      <c r="A463" s="95" t="s">
        <v>2095</v>
      </c>
      <c r="B463" s="38"/>
      <c r="C463" s="15">
        <v>43369.544999999998</v>
      </c>
      <c r="D463" s="15"/>
      <c r="E463" s="32">
        <f t="shared" si="48"/>
        <v>64.995871755313829</v>
      </c>
      <c r="F463" s="32">
        <f t="shared" si="49"/>
        <v>65</v>
      </c>
      <c r="G463" s="32">
        <f t="shared" si="57"/>
        <v>-4.9490000019432046E-3</v>
      </c>
      <c r="I463" s="32">
        <f t="shared" si="56"/>
        <v>-4.9490000019432046E-3</v>
      </c>
      <c r="O463" s="32">
        <f t="shared" ca="1" si="50"/>
        <v>-2.4115292467867675E-2</v>
      </c>
      <c r="Q463" s="33">
        <f t="shared" si="51"/>
        <v>28351.044999999998</v>
      </c>
      <c r="AC463" s="32">
        <v>20</v>
      </c>
      <c r="AE463" s="32" t="s">
        <v>2099</v>
      </c>
      <c r="AG463" s="32" t="s">
        <v>2021</v>
      </c>
    </row>
    <row r="464" spans="1:33" s="32" customFormat="1" ht="12.75" customHeight="1" x14ac:dyDescent="0.2">
      <c r="A464" s="95" t="s">
        <v>2095</v>
      </c>
      <c r="B464" s="38"/>
      <c r="C464" s="15">
        <v>43369.552000000003</v>
      </c>
      <c r="D464" s="15"/>
      <c r="E464" s="32">
        <f t="shared" si="48"/>
        <v>65.001710856710375</v>
      </c>
      <c r="F464" s="32">
        <f t="shared" si="49"/>
        <v>65</v>
      </c>
      <c r="G464" s="32">
        <f t="shared" si="57"/>
        <v>2.0510000031208619E-3</v>
      </c>
      <c r="I464" s="32">
        <f t="shared" si="56"/>
        <v>2.0510000031208619E-3</v>
      </c>
      <c r="O464" s="32">
        <f t="shared" ca="1" si="50"/>
        <v>-2.4115292467867675E-2</v>
      </c>
      <c r="Q464" s="33">
        <f t="shared" si="51"/>
        <v>28351.052000000003</v>
      </c>
      <c r="AC464" s="32">
        <v>13</v>
      </c>
      <c r="AE464" s="32" t="s">
        <v>2089</v>
      </c>
      <c r="AG464" s="32" t="s">
        <v>2021</v>
      </c>
    </row>
    <row r="465" spans="1:33" s="32" customFormat="1" ht="12.75" customHeight="1" x14ac:dyDescent="0.2">
      <c r="A465" s="95" t="s">
        <v>2097</v>
      </c>
      <c r="B465" s="38"/>
      <c r="C465" s="15">
        <v>43369.553999999996</v>
      </c>
      <c r="D465" s="15"/>
      <c r="E465" s="32">
        <f t="shared" si="48"/>
        <v>65.003379171388175</v>
      </c>
      <c r="F465" s="32">
        <f t="shared" si="49"/>
        <v>65</v>
      </c>
      <c r="G465" s="32">
        <f t="shared" si="57"/>
        <v>4.050999996252358E-3</v>
      </c>
      <c r="I465" s="32">
        <f t="shared" si="56"/>
        <v>4.050999996252358E-3</v>
      </c>
      <c r="O465" s="32">
        <f t="shared" ca="1" si="50"/>
        <v>-2.4115292467867675E-2</v>
      </c>
      <c r="Q465" s="33">
        <f t="shared" si="51"/>
        <v>28351.053999999996</v>
      </c>
      <c r="AC465" s="32">
        <v>25</v>
      </c>
      <c r="AE465" s="32" t="s">
        <v>2077</v>
      </c>
      <c r="AG465" s="32" t="s">
        <v>2021</v>
      </c>
    </row>
    <row r="466" spans="1:33" s="32" customFormat="1" ht="12.75" customHeight="1" x14ac:dyDescent="0.2">
      <c r="A466" s="95" t="s">
        <v>2097</v>
      </c>
      <c r="B466" s="38"/>
      <c r="C466" s="15">
        <v>43369.555</v>
      </c>
      <c r="D466" s="15"/>
      <c r="E466" s="32">
        <f t="shared" si="48"/>
        <v>65.004213328733144</v>
      </c>
      <c r="F466" s="32">
        <f t="shared" si="49"/>
        <v>65</v>
      </c>
      <c r="G466" s="32">
        <f t="shared" si="57"/>
        <v>5.0510000000940636E-3</v>
      </c>
      <c r="I466" s="32">
        <f t="shared" si="56"/>
        <v>5.0510000000940636E-3</v>
      </c>
      <c r="O466" s="32">
        <f t="shared" ca="1" si="50"/>
        <v>-2.4115292467867675E-2</v>
      </c>
      <c r="Q466" s="33">
        <f t="shared" si="51"/>
        <v>28351.055</v>
      </c>
      <c r="AC466" s="32">
        <v>11</v>
      </c>
      <c r="AE466" s="32" t="s">
        <v>2100</v>
      </c>
      <c r="AG466" s="32" t="s">
        <v>2021</v>
      </c>
    </row>
    <row r="467" spans="1:33" s="32" customFormat="1" ht="12.75" customHeight="1" x14ac:dyDescent="0.2">
      <c r="A467" s="95" t="s">
        <v>2095</v>
      </c>
      <c r="B467" s="38"/>
      <c r="C467" s="15">
        <v>43377.334999999999</v>
      </c>
      <c r="D467" s="15"/>
      <c r="E467" s="32">
        <f t="shared" si="48"/>
        <v>71.493957447630947</v>
      </c>
      <c r="F467" s="32">
        <f t="shared" si="49"/>
        <v>71.5</v>
      </c>
      <c r="G467" s="32">
        <f t="shared" si="57"/>
        <v>-7.2438999995938502E-3</v>
      </c>
      <c r="I467" s="32">
        <f t="shared" si="56"/>
        <v>-7.2438999995938502E-3</v>
      </c>
      <c r="O467" s="32">
        <f t="shared" ca="1" si="50"/>
        <v>-2.408320506116006E-2</v>
      </c>
      <c r="Q467" s="33">
        <f t="shared" si="51"/>
        <v>28358.834999999999</v>
      </c>
      <c r="AC467" s="32">
        <v>10</v>
      </c>
      <c r="AE467" s="32" t="s">
        <v>2091</v>
      </c>
      <c r="AG467" s="32" t="s">
        <v>2021</v>
      </c>
    </row>
    <row r="468" spans="1:33" s="32" customFormat="1" ht="12.75" customHeight="1" x14ac:dyDescent="0.2">
      <c r="A468" s="96" t="s">
        <v>2262</v>
      </c>
      <c r="B468" s="41" t="s">
        <v>2260</v>
      </c>
      <c r="C468" s="14">
        <v>43386.333500000001</v>
      </c>
      <c r="D468" s="14"/>
      <c r="E468" s="32">
        <f t="shared" si="48"/>
        <v>79.000122287466496</v>
      </c>
      <c r="F468" s="32">
        <f t="shared" si="49"/>
        <v>79</v>
      </c>
      <c r="G468" s="32">
        <f t="shared" si="57"/>
        <v>1.4660000306321308E-4</v>
      </c>
      <c r="J468" s="32">
        <f>G468</f>
        <v>1.4660000306321308E-4</v>
      </c>
      <c r="O468" s="32">
        <f t="shared" ca="1" si="50"/>
        <v>-2.4046181130343583E-2</v>
      </c>
      <c r="Q468" s="33">
        <f t="shared" si="51"/>
        <v>28367.833500000001</v>
      </c>
    </row>
    <row r="469" spans="1:33" s="32" customFormat="1" ht="12.75" customHeight="1" x14ac:dyDescent="0.2">
      <c r="A469" s="95" t="s">
        <v>2097</v>
      </c>
      <c r="B469" s="38"/>
      <c r="C469" s="15">
        <v>43392.315000000002</v>
      </c>
      <c r="D469" s="15"/>
      <c r="E469" s="32">
        <f t="shared" ref="E469:E532" si="58">+(C469-C$7)/C$8</f>
        <v>83.98963442720995</v>
      </c>
      <c r="F469" s="32">
        <f t="shared" ref="F469:F532" si="59">ROUND(2*E469,0)/2</f>
        <v>84</v>
      </c>
      <c r="G469" s="32">
        <f t="shared" si="57"/>
        <v>-1.2426399996911641E-2</v>
      </c>
      <c r="I469" s="32">
        <f t="shared" ref="I469:I490" si="60">G469</f>
        <v>-1.2426399996911641E-2</v>
      </c>
      <c r="O469" s="32">
        <f t="shared" ref="O469:O532" ca="1" si="61">+C$11+C$12*F469</f>
        <v>-2.4021498509799264E-2</v>
      </c>
      <c r="Q469" s="33">
        <f t="shared" ref="Q469:Q532" si="62">+C469-15018.5</f>
        <v>28373.815000000002</v>
      </c>
      <c r="AC469" s="32">
        <v>8</v>
      </c>
      <c r="AE469" s="32" t="s">
        <v>2030</v>
      </c>
      <c r="AG469" s="32" t="s">
        <v>2021</v>
      </c>
    </row>
    <row r="470" spans="1:33" s="32" customFormat="1" ht="12.75" customHeight="1" x14ac:dyDescent="0.2">
      <c r="A470" s="95" t="s">
        <v>2097</v>
      </c>
      <c r="B470" s="38"/>
      <c r="C470" s="15">
        <v>43392.328000000001</v>
      </c>
      <c r="D470" s="15"/>
      <c r="E470" s="32">
        <f t="shared" si="58"/>
        <v>84.00047847265202</v>
      </c>
      <c r="F470" s="32">
        <f t="shared" si="59"/>
        <v>84</v>
      </c>
      <c r="G470" s="32">
        <f t="shared" si="57"/>
        <v>5.7360000209882855E-4</v>
      </c>
      <c r="I470" s="32">
        <f t="shared" si="60"/>
        <v>5.7360000209882855E-4</v>
      </c>
      <c r="O470" s="32">
        <f t="shared" ca="1" si="61"/>
        <v>-2.4021498509799264E-2</v>
      </c>
      <c r="Q470" s="33">
        <f t="shared" si="62"/>
        <v>28373.828000000001</v>
      </c>
      <c r="AC470" s="32">
        <v>12</v>
      </c>
      <c r="AE470" s="32" t="s">
        <v>2091</v>
      </c>
      <c r="AG470" s="32" t="s">
        <v>2021</v>
      </c>
    </row>
    <row r="471" spans="1:33" s="32" customFormat="1" ht="12.75" customHeight="1" x14ac:dyDescent="0.2">
      <c r="A471" s="95" t="s">
        <v>2097</v>
      </c>
      <c r="B471" s="38"/>
      <c r="C471" s="15">
        <v>43392.334000000003</v>
      </c>
      <c r="D471" s="15"/>
      <c r="E471" s="32">
        <f t="shared" si="58"/>
        <v>84.005483416703598</v>
      </c>
      <c r="F471" s="32">
        <f t="shared" si="59"/>
        <v>84</v>
      </c>
      <c r="G471" s="32">
        <f t="shared" si="57"/>
        <v>6.5736000033211894E-3</v>
      </c>
      <c r="I471" s="32">
        <f t="shared" si="60"/>
        <v>6.5736000033211894E-3</v>
      </c>
      <c r="O471" s="32">
        <f t="shared" ca="1" si="61"/>
        <v>-2.4021498509799264E-2</v>
      </c>
      <c r="Q471" s="33">
        <f t="shared" si="62"/>
        <v>28373.834000000003</v>
      </c>
      <c r="AC471" s="32">
        <v>9</v>
      </c>
      <c r="AE471" s="32" t="s">
        <v>2100</v>
      </c>
      <c r="AG471" s="32" t="s">
        <v>2021</v>
      </c>
    </row>
    <row r="472" spans="1:33" s="32" customFormat="1" ht="12.75" customHeight="1" x14ac:dyDescent="0.2">
      <c r="A472" s="95" t="s">
        <v>2101</v>
      </c>
      <c r="B472" s="38"/>
      <c r="C472" s="15">
        <v>43392.337</v>
      </c>
      <c r="D472" s="15"/>
      <c r="E472" s="32">
        <f t="shared" si="58"/>
        <v>84.007985888726353</v>
      </c>
      <c r="F472" s="32">
        <f t="shared" si="59"/>
        <v>84</v>
      </c>
      <c r="G472" s="32">
        <f t="shared" si="57"/>
        <v>9.5736000002943911E-3</v>
      </c>
      <c r="I472" s="32">
        <f t="shared" si="60"/>
        <v>9.5736000002943911E-3</v>
      </c>
      <c r="O472" s="32">
        <f t="shared" ca="1" si="61"/>
        <v>-2.4021498509799264E-2</v>
      </c>
      <c r="Q472" s="33">
        <f t="shared" si="62"/>
        <v>28373.837</v>
      </c>
      <c r="AC472" s="32">
        <v>12</v>
      </c>
      <c r="AE472" s="32" t="s">
        <v>2094</v>
      </c>
      <c r="AG472" s="32" t="s">
        <v>2021</v>
      </c>
    </row>
    <row r="473" spans="1:33" s="32" customFormat="1" ht="12.75" customHeight="1" x14ac:dyDescent="0.2">
      <c r="A473" s="95" t="s">
        <v>2097</v>
      </c>
      <c r="B473" s="38"/>
      <c r="C473" s="15">
        <v>43398.307999999997</v>
      </c>
      <c r="D473" s="15"/>
      <c r="E473" s="32">
        <f t="shared" si="58"/>
        <v>88.988739376378021</v>
      </c>
      <c r="F473" s="32">
        <f t="shared" si="59"/>
        <v>89</v>
      </c>
      <c r="G473" s="32">
        <f t="shared" si="57"/>
        <v>-1.3499400003638584E-2</v>
      </c>
      <c r="I473" s="32">
        <f t="shared" si="60"/>
        <v>-1.3499400003638584E-2</v>
      </c>
      <c r="O473" s="32">
        <f t="shared" ca="1" si="61"/>
        <v>-2.3996815889254945E-2</v>
      </c>
      <c r="Q473" s="33">
        <f t="shared" si="62"/>
        <v>28379.807999999997</v>
      </c>
      <c r="AC473" s="32">
        <v>6</v>
      </c>
      <c r="AE473" s="32" t="s">
        <v>2030</v>
      </c>
      <c r="AG473" s="32" t="s">
        <v>2021</v>
      </c>
    </row>
    <row r="474" spans="1:33" s="32" customFormat="1" ht="12.75" customHeight="1" x14ac:dyDescent="0.2">
      <c r="A474" s="95" t="s">
        <v>2097</v>
      </c>
      <c r="B474" s="38"/>
      <c r="C474" s="15">
        <v>43398.322</v>
      </c>
      <c r="D474" s="15"/>
      <c r="E474" s="32">
        <f t="shared" si="58"/>
        <v>89.000417579165045</v>
      </c>
      <c r="F474" s="32">
        <f t="shared" si="59"/>
        <v>89</v>
      </c>
      <c r="G474" s="32">
        <f t="shared" si="57"/>
        <v>5.0059999921359122E-4</v>
      </c>
      <c r="I474" s="32">
        <f t="shared" si="60"/>
        <v>5.0059999921359122E-4</v>
      </c>
      <c r="O474" s="32">
        <f t="shared" ca="1" si="61"/>
        <v>-2.3996815889254945E-2</v>
      </c>
      <c r="Q474" s="33">
        <f t="shared" si="62"/>
        <v>28379.822</v>
      </c>
      <c r="AC474" s="32">
        <v>7</v>
      </c>
      <c r="AE474" s="32" t="s">
        <v>2096</v>
      </c>
      <c r="AG474" s="32" t="s">
        <v>2021</v>
      </c>
    </row>
    <row r="475" spans="1:33" s="32" customFormat="1" ht="12.75" customHeight="1" x14ac:dyDescent="0.2">
      <c r="A475" s="95" t="s">
        <v>2101</v>
      </c>
      <c r="B475" s="38"/>
      <c r="C475" s="15">
        <v>43398.322999999997</v>
      </c>
      <c r="D475" s="15"/>
      <c r="E475" s="32">
        <f t="shared" si="58"/>
        <v>89.001251736503946</v>
      </c>
      <c r="F475" s="32">
        <f t="shared" si="59"/>
        <v>89</v>
      </c>
      <c r="G475" s="32">
        <f t="shared" si="57"/>
        <v>1.5005999957793392E-3</v>
      </c>
      <c r="I475" s="32">
        <f t="shared" si="60"/>
        <v>1.5005999957793392E-3</v>
      </c>
      <c r="O475" s="32">
        <f t="shared" ca="1" si="61"/>
        <v>-2.3996815889254945E-2</v>
      </c>
      <c r="Q475" s="33">
        <f t="shared" si="62"/>
        <v>28379.822999999997</v>
      </c>
      <c r="AC475" s="32">
        <v>11</v>
      </c>
      <c r="AE475" s="32" t="s">
        <v>2094</v>
      </c>
      <c r="AG475" s="32" t="s">
        <v>2021</v>
      </c>
    </row>
    <row r="476" spans="1:33" s="32" customFormat="1" ht="12.75" customHeight="1" x14ac:dyDescent="0.2">
      <c r="A476" s="93" t="s">
        <v>576</v>
      </c>
      <c r="B476" s="59" t="s">
        <v>2210</v>
      </c>
      <c r="C476" s="55">
        <v>43399.517999999996</v>
      </c>
      <c r="D476" s="55" t="s">
        <v>2275</v>
      </c>
      <c r="E476" s="32">
        <f t="shared" si="58"/>
        <v>89.998069759907821</v>
      </c>
      <c r="F476" s="32">
        <f t="shared" si="59"/>
        <v>90</v>
      </c>
      <c r="G476" s="32">
        <f t="shared" si="57"/>
        <v>-2.3140000048442744E-3</v>
      </c>
      <c r="I476" s="32">
        <f t="shared" si="60"/>
        <v>-2.3140000048442744E-3</v>
      </c>
      <c r="O476" s="32">
        <f t="shared" ca="1" si="61"/>
        <v>-2.3991879365146081E-2</v>
      </c>
      <c r="Q476" s="33">
        <f t="shared" si="62"/>
        <v>28381.017999999996</v>
      </c>
    </row>
    <row r="477" spans="1:33" s="32" customFormat="1" ht="12.75" customHeight="1" x14ac:dyDescent="0.2">
      <c r="A477" s="95" t="s">
        <v>2097</v>
      </c>
      <c r="B477" s="38"/>
      <c r="C477" s="15">
        <v>43404.321000000004</v>
      </c>
      <c r="D477" s="15"/>
      <c r="E477" s="32">
        <f t="shared" si="58"/>
        <v>94.004527472390762</v>
      </c>
      <c r="F477" s="32">
        <f t="shared" si="59"/>
        <v>94</v>
      </c>
      <c r="G477" s="32">
        <f t="shared" si="57"/>
        <v>5.4276000009849668E-3</v>
      </c>
      <c r="I477" s="32">
        <f t="shared" si="60"/>
        <v>5.4276000009849668E-3</v>
      </c>
      <c r="O477" s="32">
        <f t="shared" ca="1" si="61"/>
        <v>-2.3972133268710626E-2</v>
      </c>
      <c r="Q477" s="33">
        <f t="shared" si="62"/>
        <v>28385.821000000004</v>
      </c>
      <c r="AC477" s="32">
        <v>11</v>
      </c>
      <c r="AE477" s="32" t="s">
        <v>2089</v>
      </c>
      <c r="AG477" s="32" t="s">
        <v>2021</v>
      </c>
    </row>
    <row r="478" spans="1:33" s="32" customFormat="1" ht="12.75" customHeight="1" x14ac:dyDescent="0.2">
      <c r="A478" s="95" t="s">
        <v>2097</v>
      </c>
      <c r="B478" s="38"/>
      <c r="C478" s="15">
        <v>43410.309000000001</v>
      </c>
      <c r="D478" s="15"/>
      <c r="E478" s="32">
        <f t="shared" si="58"/>
        <v>98.99946163485221</v>
      </c>
      <c r="F478" s="32">
        <f t="shared" si="59"/>
        <v>99</v>
      </c>
      <c r="G478" s="32">
        <f t="shared" si="57"/>
        <v>-6.4539999584667385E-4</v>
      </c>
      <c r="I478" s="32">
        <f t="shared" si="60"/>
        <v>-6.4539999584667385E-4</v>
      </c>
      <c r="O478" s="32">
        <f t="shared" ca="1" si="61"/>
        <v>-2.3947450648166307E-2</v>
      </c>
      <c r="Q478" s="33">
        <f t="shared" si="62"/>
        <v>28391.809000000001</v>
      </c>
      <c r="AC478" s="32">
        <v>12</v>
      </c>
      <c r="AE478" s="32" t="s">
        <v>2091</v>
      </c>
      <c r="AG478" s="32" t="s">
        <v>2021</v>
      </c>
    </row>
    <row r="479" spans="1:33" s="32" customFormat="1" ht="12.75" customHeight="1" x14ac:dyDescent="0.2">
      <c r="A479" s="95" t="s">
        <v>2102</v>
      </c>
      <c r="B479" s="38"/>
      <c r="C479" s="15">
        <v>43416.322</v>
      </c>
      <c r="D479" s="15"/>
      <c r="E479" s="32">
        <f t="shared" si="58"/>
        <v>104.0152497308589</v>
      </c>
      <c r="F479" s="32">
        <f t="shared" si="59"/>
        <v>104</v>
      </c>
      <c r="G479" s="32">
        <f t="shared" si="57"/>
        <v>1.8281600001500919E-2</v>
      </c>
      <c r="I479" s="32">
        <f t="shared" si="60"/>
        <v>1.8281600001500919E-2</v>
      </c>
      <c r="O479" s="32">
        <f t="shared" ca="1" si="61"/>
        <v>-2.3922768027621989E-2</v>
      </c>
      <c r="Q479" s="33">
        <f t="shared" si="62"/>
        <v>28397.822</v>
      </c>
      <c r="AC479" s="32">
        <v>14</v>
      </c>
      <c r="AE479" s="32" t="s">
        <v>2077</v>
      </c>
      <c r="AG479" s="32" t="s">
        <v>2021</v>
      </c>
    </row>
    <row r="480" spans="1:33" s="32" customFormat="1" ht="12.75" customHeight="1" x14ac:dyDescent="0.2">
      <c r="A480" s="95" t="s">
        <v>2097</v>
      </c>
      <c r="B480" s="38"/>
      <c r="C480" s="15">
        <v>43428.285000000003</v>
      </c>
      <c r="D480" s="15"/>
      <c r="E480" s="32">
        <f t="shared" si="58"/>
        <v>113.99427401034579</v>
      </c>
      <c r="F480" s="32">
        <f t="shared" si="59"/>
        <v>114</v>
      </c>
      <c r="G480" s="32">
        <f t="shared" si="57"/>
        <v>-6.8643999984487891E-3</v>
      </c>
      <c r="I480" s="32">
        <f t="shared" si="60"/>
        <v>-6.8643999984487891E-3</v>
      </c>
      <c r="O480" s="32">
        <f t="shared" ca="1" si="61"/>
        <v>-2.3873402786533354E-2</v>
      </c>
      <c r="Q480" s="33">
        <f t="shared" si="62"/>
        <v>28409.785000000003</v>
      </c>
      <c r="AC480" s="32">
        <v>9</v>
      </c>
      <c r="AE480" s="32" t="s">
        <v>2096</v>
      </c>
      <c r="AG480" s="32" t="s">
        <v>2021</v>
      </c>
    </row>
    <row r="481" spans="1:33" s="32" customFormat="1" ht="12.75" customHeight="1" x14ac:dyDescent="0.2">
      <c r="A481" s="95" t="s">
        <v>2097</v>
      </c>
      <c r="B481" s="38"/>
      <c r="C481" s="15">
        <v>43434.296000000002</v>
      </c>
      <c r="D481" s="15"/>
      <c r="E481" s="32">
        <f t="shared" si="58"/>
        <v>119.00839379166861</v>
      </c>
      <c r="F481" s="32">
        <f t="shared" si="59"/>
        <v>119</v>
      </c>
      <c r="G481" s="32">
        <f t="shared" si="57"/>
        <v>1.0062599998491351E-2</v>
      </c>
      <c r="I481" s="32">
        <f t="shared" si="60"/>
        <v>1.0062599998491351E-2</v>
      </c>
      <c r="O481" s="32">
        <f t="shared" ca="1" si="61"/>
        <v>-2.3848720165989035E-2</v>
      </c>
      <c r="Q481" s="33">
        <f t="shared" si="62"/>
        <v>28415.796000000002</v>
      </c>
      <c r="AC481" s="32">
        <v>10</v>
      </c>
      <c r="AE481" s="32" t="s">
        <v>2096</v>
      </c>
      <c r="AG481" s="32" t="s">
        <v>2021</v>
      </c>
    </row>
    <row r="482" spans="1:33" s="32" customFormat="1" ht="12.75" customHeight="1" x14ac:dyDescent="0.2">
      <c r="A482" s="95" t="s">
        <v>2069</v>
      </c>
      <c r="B482" s="38"/>
      <c r="C482" s="15">
        <v>43436.671999999999</v>
      </c>
      <c r="D482" s="15"/>
      <c r="E482" s="32">
        <f t="shared" si="58"/>
        <v>120.99035163568934</v>
      </c>
      <c r="F482" s="32">
        <f t="shared" si="59"/>
        <v>121</v>
      </c>
      <c r="G482" s="32">
        <f t="shared" si="57"/>
        <v>-1.1566599998332094E-2</v>
      </c>
      <c r="I482" s="32">
        <f t="shared" si="60"/>
        <v>-1.1566599998332094E-2</v>
      </c>
      <c r="O482" s="32">
        <f t="shared" ca="1" si="61"/>
        <v>-2.3838847117771306E-2</v>
      </c>
      <c r="Q482" s="33">
        <f t="shared" si="62"/>
        <v>28418.171999999999</v>
      </c>
      <c r="AB482" s="32" t="s">
        <v>2075</v>
      </c>
      <c r="AC482" s="32">
        <v>13</v>
      </c>
      <c r="AE482" s="32" t="s">
        <v>2076</v>
      </c>
      <c r="AG482" s="32" t="s">
        <v>2070</v>
      </c>
    </row>
    <row r="483" spans="1:33" s="32" customFormat="1" ht="12.75" customHeight="1" x14ac:dyDescent="0.2">
      <c r="A483" s="95" t="s">
        <v>2102</v>
      </c>
      <c r="B483" s="38"/>
      <c r="C483" s="15">
        <v>43446.273999999998</v>
      </c>
      <c r="D483" s="15"/>
      <c r="E483" s="32">
        <f t="shared" si="58"/>
        <v>128.99993043127537</v>
      </c>
      <c r="F483" s="32">
        <f t="shared" si="59"/>
        <v>129</v>
      </c>
      <c r="G483" s="32">
        <f t="shared" si="57"/>
        <v>-8.3400002040434629E-5</v>
      </c>
      <c r="I483" s="32">
        <f t="shared" si="60"/>
        <v>-8.3400002040434629E-5</v>
      </c>
      <c r="O483" s="32">
        <f t="shared" ca="1" si="61"/>
        <v>-2.3799354924900398E-2</v>
      </c>
      <c r="Q483" s="33">
        <f t="shared" si="62"/>
        <v>28427.773999999998</v>
      </c>
      <c r="AC483" s="32">
        <v>9</v>
      </c>
      <c r="AE483" s="32" t="s">
        <v>2089</v>
      </c>
      <c r="AG483" s="32" t="s">
        <v>2021</v>
      </c>
    </row>
    <row r="484" spans="1:33" s="32" customFormat="1" ht="12.75" customHeight="1" x14ac:dyDescent="0.2">
      <c r="A484" s="95" t="s">
        <v>2097</v>
      </c>
      <c r="B484" s="38"/>
      <c r="C484" s="15">
        <v>43452.271000000001</v>
      </c>
      <c r="D484" s="15"/>
      <c r="E484" s="32">
        <f t="shared" si="58"/>
        <v>134.00237200981724</v>
      </c>
      <c r="F484" s="32">
        <f t="shared" si="59"/>
        <v>134</v>
      </c>
      <c r="G484" s="32">
        <f t="shared" ref="G484:G515" si="63">+C484-(C$7+F484*C$8)</f>
        <v>2.8435999993234873E-3</v>
      </c>
      <c r="I484" s="32">
        <f t="shared" si="60"/>
        <v>2.8435999993234873E-3</v>
      </c>
      <c r="O484" s="32">
        <f t="shared" ca="1" si="61"/>
        <v>-2.3774672304356079E-2</v>
      </c>
      <c r="Q484" s="33">
        <f t="shared" si="62"/>
        <v>28433.771000000001</v>
      </c>
      <c r="AC484" s="32">
        <v>14</v>
      </c>
      <c r="AE484" s="32" t="s">
        <v>2103</v>
      </c>
      <c r="AG484" s="32" t="s">
        <v>2021</v>
      </c>
    </row>
    <row r="485" spans="1:33" s="32" customFormat="1" ht="12.75" customHeight="1" x14ac:dyDescent="0.2">
      <c r="A485" s="95" t="s">
        <v>2097</v>
      </c>
      <c r="B485" s="38"/>
      <c r="C485" s="15">
        <v>43458.256000000001</v>
      </c>
      <c r="D485" s="15"/>
      <c r="E485" s="32">
        <f t="shared" si="58"/>
        <v>138.99480370025591</v>
      </c>
      <c r="F485" s="32">
        <f t="shared" si="59"/>
        <v>139</v>
      </c>
      <c r="G485" s="32">
        <f t="shared" si="63"/>
        <v>-6.2294000017573126E-3</v>
      </c>
      <c r="I485" s="32">
        <f t="shared" si="60"/>
        <v>-6.2294000017573126E-3</v>
      </c>
      <c r="O485" s="32">
        <f t="shared" ca="1" si="61"/>
        <v>-2.374998968381176E-2</v>
      </c>
      <c r="Q485" s="33">
        <f t="shared" si="62"/>
        <v>28439.756000000001</v>
      </c>
      <c r="AC485" s="32">
        <v>16</v>
      </c>
      <c r="AE485" s="32" t="s">
        <v>2103</v>
      </c>
      <c r="AG485" s="32" t="s">
        <v>2021</v>
      </c>
    </row>
    <row r="486" spans="1:33" s="32" customFormat="1" ht="12.75" customHeight="1" x14ac:dyDescent="0.2">
      <c r="A486" s="95" t="s">
        <v>2102</v>
      </c>
      <c r="B486" s="38"/>
      <c r="C486" s="15">
        <v>43458.266000000003</v>
      </c>
      <c r="D486" s="15"/>
      <c r="E486" s="32">
        <f t="shared" si="58"/>
        <v>139.00314527367522</v>
      </c>
      <c r="F486" s="32">
        <f t="shared" si="59"/>
        <v>139</v>
      </c>
      <c r="G486" s="32">
        <f t="shared" si="63"/>
        <v>3.7706000002799556E-3</v>
      </c>
      <c r="I486" s="32">
        <f t="shared" si="60"/>
        <v>3.7706000002799556E-3</v>
      </c>
      <c r="O486" s="32">
        <f t="shared" ca="1" si="61"/>
        <v>-2.374998968381176E-2</v>
      </c>
      <c r="Q486" s="33">
        <f t="shared" si="62"/>
        <v>28439.766000000003</v>
      </c>
      <c r="AC486" s="32">
        <v>6</v>
      </c>
      <c r="AE486" s="32" t="s">
        <v>2089</v>
      </c>
      <c r="AG486" s="32" t="s">
        <v>2021</v>
      </c>
    </row>
    <row r="487" spans="1:33" s="32" customFormat="1" ht="12.75" customHeight="1" x14ac:dyDescent="0.2">
      <c r="A487" s="95" t="s">
        <v>2102</v>
      </c>
      <c r="B487" s="38"/>
      <c r="C487" s="15">
        <v>43482.239999999998</v>
      </c>
      <c r="D487" s="15"/>
      <c r="E487" s="32">
        <f t="shared" si="58"/>
        <v>159.00123338504349</v>
      </c>
      <c r="F487" s="32">
        <f t="shared" si="59"/>
        <v>159</v>
      </c>
      <c r="G487" s="32">
        <f t="shared" si="63"/>
        <v>1.4785999956075102E-3</v>
      </c>
      <c r="I487" s="32">
        <f t="shared" si="60"/>
        <v>1.4785999956075102E-3</v>
      </c>
      <c r="O487" s="32">
        <f t="shared" ca="1" si="61"/>
        <v>-2.3651259201634488E-2</v>
      </c>
      <c r="Q487" s="33">
        <f t="shared" si="62"/>
        <v>28463.739999999998</v>
      </c>
      <c r="AC487" s="32">
        <v>16</v>
      </c>
      <c r="AE487" s="32" t="s">
        <v>2098</v>
      </c>
      <c r="AG487" s="32" t="s">
        <v>2021</v>
      </c>
    </row>
    <row r="488" spans="1:33" s="32" customFormat="1" ht="12.75" customHeight="1" x14ac:dyDescent="0.2">
      <c r="A488" s="95" t="s">
        <v>2102</v>
      </c>
      <c r="B488" s="38"/>
      <c r="C488" s="15">
        <v>43482.25</v>
      </c>
      <c r="D488" s="15"/>
      <c r="E488" s="32">
        <f t="shared" si="58"/>
        <v>159.00957495846279</v>
      </c>
      <c r="F488" s="32">
        <f t="shared" si="59"/>
        <v>159</v>
      </c>
      <c r="G488" s="32">
        <f t="shared" si="63"/>
        <v>1.1478599997644778E-2</v>
      </c>
      <c r="I488" s="32">
        <f t="shared" si="60"/>
        <v>1.1478599997644778E-2</v>
      </c>
      <c r="O488" s="32">
        <f t="shared" ca="1" si="61"/>
        <v>-2.3651259201634488E-2</v>
      </c>
      <c r="Q488" s="33">
        <f t="shared" si="62"/>
        <v>28463.75</v>
      </c>
      <c r="AC488" s="32">
        <v>7</v>
      </c>
      <c r="AE488" s="32" t="s">
        <v>2096</v>
      </c>
      <c r="AG488" s="32" t="s">
        <v>2021</v>
      </c>
    </row>
    <row r="489" spans="1:33" s="32" customFormat="1" ht="12.75" customHeight="1" x14ac:dyDescent="0.2">
      <c r="A489" s="95" t="s">
        <v>2102</v>
      </c>
      <c r="B489" s="38"/>
      <c r="C489" s="15">
        <v>43500.224000000002</v>
      </c>
      <c r="D489" s="15"/>
      <c r="E489" s="32">
        <f t="shared" si="58"/>
        <v>174.00271901927252</v>
      </c>
      <c r="F489" s="32">
        <f t="shared" si="59"/>
        <v>174</v>
      </c>
      <c r="G489" s="32">
        <f t="shared" si="63"/>
        <v>3.2596000019111671E-3</v>
      </c>
      <c r="I489" s="32">
        <f t="shared" si="60"/>
        <v>3.2596000019111671E-3</v>
      </c>
      <c r="O489" s="32">
        <f t="shared" ca="1" si="61"/>
        <v>-2.3577211340001531E-2</v>
      </c>
      <c r="Q489" s="33">
        <f t="shared" si="62"/>
        <v>28481.724000000002</v>
      </c>
      <c r="AC489" s="32">
        <v>7</v>
      </c>
      <c r="AE489" s="32" t="s">
        <v>2019</v>
      </c>
      <c r="AG489" s="32" t="s">
        <v>2021</v>
      </c>
    </row>
    <row r="490" spans="1:33" s="32" customFormat="1" ht="12.75" customHeight="1" x14ac:dyDescent="0.2">
      <c r="A490" s="95" t="s">
        <v>2104</v>
      </c>
      <c r="B490" s="38"/>
      <c r="C490" s="15">
        <v>43658.466999999997</v>
      </c>
      <c r="D490" s="15"/>
      <c r="E490" s="32">
        <f t="shared" si="58"/>
        <v>306.00227925151773</v>
      </c>
      <c r="F490" s="32">
        <f t="shared" si="59"/>
        <v>306</v>
      </c>
      <c r="G490" s="32">
        <f t="shared" si="63"/>
        <v>2.7323999966029078E-3</v>
      </c>
      <c r="I490" s="32">
        <f t="shared" si="60"/>
        <v>2.7323999966029078E-3</v>
      </c>
      <c r="O490" s="32">
        <f t="shared" ca="1" si="61"/>
        <v>-2.2925590157631525E-2</v>
      </c>
      <c r="Q490" s="33">
        <f t="shared" si="62"/>
        <v>28639.966999999997</v>
      </c>
      <c r="AC490" s="32">
        <v>19</v>
      </c>
      <c r="AE490" s="32" t="s">
        <v>2077</v>
      </c>
      <c r="AG490" s="32" t="s">
        <v>2021</v>
      </c>
    </row>
    <row r="491" spans="1:33" s="32" customFormat="1" ht="12.75" customHeight="1" x14ac:dyDescent="0.2">
      <c r="A491" s="96" t="s">
        <v>2264</v>
      </c>
      <c r="B491" s="41" t="s">
        <v>2210</v>
      </c>
      <c r="C491" s="14">
        <v>43659.660600000003</v>
      </c>
      <c r="D491" s="14">
        <v>2.0000000000000001E-4</v>
      </c>
      <c r="E491" s="32">
        <f t="shared" si="58"/>
        <v>306.99792945464839</v>
      </c>
      <c r="F491" s="32">
        <f t="shared" si="59"/>
        <v>307</v>
      </c>
      <c r="G491" s="32">
        <f t="shared" si="63"/>
        <v>-2.4821999977575615E-3</v>
      </c>
      <c r="J491" s="32">
        <f>G491</f>
        <v>-2.4821999977575615E-3</v>
      </c>
      <c r="O491" s="32">
        <f t="shared" ca="1" si="61"/>
        <v>-2.2920653633522661E-2</v>
      </c>
      <c r="Q491" s="33">
        <f t="shared" si="62"/>
        <v>28641.160600000003</v>
      </c>
    </row>
    <row r="492" spans="1:33" s="32" customFormat="1" ht="12.75" customHeight="1" x14ac:dyDescent="0.2">
      <c r="A492" s="95" t="s">
        <v>2101</v>
      </c>
      <c r="B492" s="38"/>
      <c r="C492" s="15">
        <v>43664.463000000003</v>
      </c>
      <c r="D492" s="15"/>
      <c r="E492" s="32">
        <f t="shared" si="58"/>
        <v>311.00388667272068</v>
      </c>
      <c r="F492" s="32">
        <f t="shared" si="59"/>
        <v>311</v>
      </c>
      <c r="G492" s="32">
        <f t="shared" si="63"/>
        <v>4.6594000014010817E-3</v>
      </c>
      <c r="I492" s="32">
        <f t="shared" ref="I492:I514" si="64">G492</f>
        <v>4.6594000014010817E-3</v>
      </c>
      <c r="O492" s="32">
        <f t="shared" ca="1" si="61"/>
        <v>-2.2900907537087206E-2</v>
      </c>
      <c r="Q492" s="33">
        <f t="shared" si="62"/>
        <v>28645.963000000003</v>
      </c>
      <c r="AC492" s="32">
        <v>12</v>
      </c>
      <c r="AE492" s="32" t="s">
        <v>2091</v>
      </c>
      <c r="AG492" s="32" t="s">
        <v>2021</v>
      </c>
    </row>
    <row r="493" spans="1:33" s="32" customFormat="1" ht="12.75" customHeight="1" x14ac:dyDescent="0.2">
      <c r="A493" s="95" t="s">
        <v>2104</v>
      </c>
      <c r="B493" s="38"/>
      <c r="C493" s="15">
        <v>43688.436000000002</v>
      </c>
      <c r="D493" s="15"/>
      <c r="E493" s="32">
        <f t="shared" si="58"/>
        <v>331.00114062675004</v>
      </c>
      <c r="F493" s="32">
        <f t="shared" si="59"/>
        <v>331</v>
      </c>
      <c r="G493" s="32">
        <f t="shared" si="63"/>
        <v>1.3674000001628883E-3</v>
      </c>
      <c r="I493" s="32">
        <f t="shared" si="64"/>
        <v>1.3674000001628883E-3</v>
      </c>
      <c r="O493" s="32">
        <f t="shared" ca="1" si="61"/>
        <v>-2.2802177054909934E-2</v>
      </c>
      <c r="Q493" s="33">
        <f t="shared" si="62"/>
        <v>28669.936000000002</v>
      </c>
      <c r="AC493" s="32">
        <v>21</v>
      </c>
      <c r="AE493" s="32" t="s">
        <v>2077</v>
      </c>
      <c r="AG493" s="32" t="s">
        <v>2021</v>
      </c>
    </row>
    <row r="494" spans="1:33" s="32" customFormat="1" ht="12.75" customHeight="1" x14ac:dyDescent="0.2">
      <c r="A494" s="95" t="s">
        <v>2069</v>
      </c>
      <c r="B494" s="38"/>
      <c r="C494" s="15">
        <v>43689.625999999997</v>
      </c>
      <c r="D494" s="15"/>
      <c r="E494" s="32">
        <f t="shared" si="58"/>
        <v>331.99378786344124</v>
      </c>
      <c r="F494" s="32">
        <f t="shared" si="59"/>
        <v>332</v>
      </c>
      <c r="G494" s="32">
        <f t="shared" si="63"/>
        <v>-7.4472000051173382E-3</v>
      </c>
      <c r="I494" s="32">
        <f t="shared" si="64"/>
        <v>-7.4472000051173382E-3</v>
      </c>
      <c r="O494" s="32">
        <f t="shared" ca="1" si="61"/>
        <v>-2.279724053080107E-2</v>
      </c>
      <c r="Q494" s="33">
        <f t="shared" si="62"/>
        <v>28671.125999999997</v>
      </c>
      <c r="AB494" s="32" t="s">
        <v>2075</v>
      </c>
      <c r="AC494" s="32">
        <v>8</v>
      </c>
      <c r="AE494" s="32" t="s">
        <v>2092</v>
      </c>
      <c r="AG494" s="32" t="s">
        <v>2070</v>
      </c>
    </row>
    <row r="495" spans="1:33" s="32" customFormat="1" ht="12.75" customHeight="1" x14ac:dyDescent="0.2">
      <c r="A495" s="96" t="s">
        <v>2263</v>
      </c>
      <c r="B495" s="41"/>
      <c r="C495" s="14">
        <v>43701.614999999998</v>
      </c>
      <c r="D495" s="14">
        <v>2E-3</v>
      </c>
      <c r="E495" s="32">
        <f t="shared" si="58"/>
        <v>341.99450023381229</v>
      </c>
      <c r="F495" s="32">
        <f t="shared" si="59"/>
        <v>342</v>
      </c>
      <c r="G495" s="32">
        <f t="shared" si="63"/>
        <v>-6.5931999997701496E-3</v>
      </c>
      <c r="I495" s="32">
        <f t="shared" si="64"/>
        <v>-6.5931999997701496E-3</v>
      </c>
      <c r="O495" s="32">
        <f t="shared" ca="1" si="61"/>
        <v>-2.2747875289712432E-2</v>
      </c>
      <c r="Q495" s="33">
        <f t="shared" si="62"/>
        <v>28683.114999999998</v>
      </c>
    </row>
    <row r="496" spans="1:33" s="32" customFormat="1" ht="12.75" customHeight="1" x14ac:dyDescent="0.2">
      <c r="A496" s="95" t="s">
        <v>2104</v>
      </c>
      <c r="B496" s="38"/>
      <c r="C496" s="15">
        <v>43706.417999999998</v>
      </c>
      <c r="D496" s="15"/>
      <c r="E496" s="32">
        <f t="shared" si="58"/>
        <v>346.00095794628913</v>
      </c>
      <c r="F496" s="32">
        <f t="shared" si="59"/>
        <v>346</v>
      </c>
      <c r="G496" s="32">
        <f t="shared" si="63"/>
        <v>1.1483999987831339E-3</v>
      </c>
      <c r="I496" s="32">
        <f t="shared" si="64"/>
        <v>1.1483999987831339E-3</v>
      </c>
      <c r="O496" s="32">
        <f t="shared" ca="1" si="61"/>
        <v>-2.2728129193276977E-2</v>
      </c>
      <c r="Q496" s="33">
        <f t="shared" si="62"/>
        <v>28687.917999999998</v>
      </c>
      <c r="AC496" s="32">
        <v>12</v>
      </c>
      <c r="AE496" s="32" t="s">
        <v>2091</v>
      </c>
      <c r="AG496" s="32" t="s">
        <v>2021</v>
      </c>
    </row>
    <row r="497" spans="1:33" s="32" customFormat="1" ht="12.75" customHeight="1" x14ac:dyDescent="0.2">
      <c r="A497" s="95" t="s">
        <v>2104</v>
      </c>
      <c r="B497" s="38"/>
      <c r="C497" s="15">
        <v>43712.41</v>
      </c>
      <c r="D497" s="15"/>
      <c r="E497" s="32">
        <f t="shared" si="58"/>
        <v>350.99922873812437</v>
      </c>
      <c r="F497" s="32">
        <f t="shared" si="59"/>
        <v>351</v>
      </c>
      <c r="G497" s="32">
        <f t="shared" si="63"/>
        <v>-9.2459999723359942E-4</v>
      </c>
      <c r="I497" s="32">
        <f t="shared" si="64"/>
        <v>-9.2459999723359942E-4</v>
      </c>
      <c r="O497" s="32">
        <f t="shared" ca="1" si="61"/>
        <v>-2.2703446572732659E-2</v>
      </c>
      <c r="Q497" s="33">
        <f t="shared" si="62"/>
        <v>28693.910000000003</v>
      </c>
      <c r="AC497" s="32">
        <v>13</v>
      </c>
      <c r="AE497" s="32" t="s">
        <v>2091</v>
      </c>
      <c r="AG497" s="32" t="s">
        <v>2021</v>
      </c>
    </row>
    <row r="498" spans="1:33" s="32" customFormat="1" ht="12.75" customHeight="1" x14ac:dyDescent="0.2">
      <c r="A498" s="95" t="s">
        <v>2105</v>
      </c>
      <c r="B498" s="38"/>
      <c r="C498" s="15">
        <v>43718.402999999998</v>
      </c>
      <c r="D498" s="15"/>
      <c r="E498" s="32">
        <f t="shared" si="58"/>
        <v>355.99833368729247</v>
      </c>
      <c r="F498" s="32">
        <f t="shared" si="59"/>
        <v>356</v>
      </c>
      <c r="G498" s="32">
        <f t="shared" si="63"/>
        <v>-1.9976000039605424E-3</v>
      </c>
      <c r="I498" s="32">
        <f t="shared" si="64"/>
        <v>-1.9976000039605424E-3</v>
      </c>
      <c r="O498" s="32">
        <f t="shared" ca="1" si="61"/>
        <v>-2.267876395218834E-2</v>
      </c>
      <c r="Q498" s="33">
        <f t="shared" si="62"/>
        <v>28699.902999999998</v>
      </c>
      <c r="AC498" s="32">
        <v>11</v>
      </c>
      <c r="AE498" s="32" t="s">
        <v>2089</v>
      </c>
      <c r="AG498" s="32" t="s">
        <v>2021</v>
      </c>
    </row>
    <row r="499" spans="1:33" s="32" customFormat="1" ht="12.75" customHeight="1" x14ac:dyDescent="0.2">
      <c r="A499" s="95" t="s">
        <v>2104</v>
      </c>
      <c r="B499" s="38"/>
      <c r="C499" s="15">
        <v>43718.404999999999</v>
      </c>
      <c r="D499" s="15"/>
      <c r="E499" s="32">
        <f t="shared" si="58"/>
        <v>356.00000200197633</v>
      </c>
      <c r="F499" s="32">
        <f t="shared" si="59"/>
        <v>356</v>
      </c>
      <c r="G499" s="32">
        <f t="shared" si="63"/>
        <v>2.3999964469112456E-6</v>
      </c>
      <c r="I499" s="32">
        <f t="shared" si="64"/>
        <v>2.3999964469112456E-6</v>
      </c>
      <c r="O499" s="32">
        <f t="shared" ca="1" si="61"/>
        <v>-2.267876395218834E-2</v>
      </c>
      <c r="Q499" s="33">
        <f t="shared" si="62"/>
        <v>28699.904999999999</v>
      </c>
      <c r="AC499" s="32">
        <v>11</v>
      </c>
      <c r="AE499" s="32" t="s">
        <v>2019</v>
      </c>
      <c r="AG499" s="32" t="s">
        <v>2021</v>
      </c>
    </row>
    <row r="500" spans="1:33" s="32" customFormat="1" ht="12.75" customHeight="1" x14ac:dyDescent="0.2">
      <c r="A500" s="95" t="s">
        <v>2104</v>
      </c>
      <c r="B500" s="38"/>
      <c r="C500" s="15">
        <v>43718.409</v>
      </c>
      <c r="D500" s="15"/>
      <c r="E500" s="32">
        <f t="shared" si="58"/>
        <v>356.00333863134404</v>
      </c>
      <c r="F500" s="32">
        <f t="shared" si="59"/>
        <v>356</v>
      </c>
      <c r="G500" s="32">
        <f t="shared" si="63"/>
        <v>4.0023999972618185E-3</v>
      </c>
      <c r="I500" s="32">
        <f t="shared" si="64"/>
        <v>4.0023999972618185E-3</v>
      </c>
      <c r="O500" s="32">
        <f t="shared" ca="1" si="61"/>
        <v>-2.267876395218834E-2</v>
      </c>
      <c r="Q500" s="33">
        <f t="shared" si="62"/>
        <v>28699.909</v>
      </c>
      <c r="AC500" s="32">
        <v>13</v>
      </c>
      <c r="AE500" s="32" t="s">
        <v>2091</v>
      </c>
      <c r="AG500" s="32" t="s">
        <v>2021</v>
      </c>
    </row>
    <row r="501" spans="1:33" s="32" customFormat="1" ht="12.75" customHeight="1" x14ac:dyDescent="0.2">
      <c r="A501" s="95" t="s">
        <v>2105</v>
      </c>
      <c r="B501" s="38"/>
      <c r="C501" s="15">
        <v>43718.41</v>
      </c>
      <c r="D501" s="15"/>
      <c r="E501" s="32">
        <f t="shared" si="58"/>
        <v>356.004172788689</v>
      </c>
      <c r="F501" s="32">
        <f t="shared" si="59"/>
        <v>356</v>
      </c>
      <c r="G501" s="32">
        <f t="shared" si="63"/>
        <v>5.0024000011035241E-3</v>
      </c>
      <c r="I501" s="32">
        <f t="shared" si="64"/>
        <v>5.0024000011035241E-3</v>
      </c>
      <c r="O501" s="32">
        <f t="shared" ca="1" si="61"/>
        <v>-2.267876395218834E-2</v>
      </c>
      <c r="Q501" s="33">
        <f t="shared" si="62"/>
        <v>28699.910000000003</v>
      </c>
      <c r="AC501" s="32">
        <v>19</v>
      </c>
      <c r="AE501" s="32" t="s">
        <v>2077</v>
      </c>
      <c r="AG501" s="32" t="s">
        <v>2021</v>
      </c>
    </row>
    <row r="502" spans="1:33" s="32" customFormat="1" ht="12.75" customHeight="1" x14ac:dyDescent="0.2">
      <c r="A502" s="95" t="s">
        <v>2104</v>
      </c>
      <c r="B502" s="38"/>
      <c r="C502" s="15">
        <v>43718.411</v>
      </c>
      <c r="D502" s="15"/>
      <c r="E502" s="32">
        <f t="shared" si="58"/>
        <v>356.00500694602789</v>
      </c>
      <c r="F502" s="32">
        <f t="shared" si="59"/>
        <v>356</v>
      </c>
      <c r="G502" s="32">
        <f t="shared" si="63"/>
        <v>6.0023999976692721E-3</v>
      </c>
      <c r="I502" s="32">
        <f t="shared" si="64"/>
        <v>6.0023999976692721E-3</v>
      </c>
      <c r="O502" s="32">
        <f t="shared" ca="1" si="61"/>
        <v>-2.267876395218834E-2</v>
      </c>
      <c r="Q502" s="33">
        <f t="shared" si="62"/>
        <v>28699.911</v>
      </c>
      <c r="AC502" s="32">
        <v>0</v>
      </c>
      <c r="AE502" s="32" t="s">
        <v>2094</v>
      </c>
      <c r="AG502" s="32" t="s">
        <v>2021</v>
      </c>
    </row>
    <row r="503" spans="1:33" s="32" customFormat="1" ht="12.75" customHeight="1" x14ac:dyDescent="0.2">
      <c r="A503" s="95" t="s">
        <v>2105</v>
      </c>
      <c r="B503" s="38"/>
      <c r="C503" s="15">
        <v>43725.586000000003</v>
      </c>
      <c r="D503" s="15"/>
      <c r="E503" s="32">
        <f t="shared" si="58"/>
        <v>361.99008587316388</v>
      </c>
      <c r="F503" s="32">
        <f t="shared" si="59"/>
        <v>362</v>
      </c>
      <c r="G503" s="32">
        <f t="shared" si="63"/>
        <v>-1.1885199994139839E-2</v>
      </c>
      <c r="I503" s="32">
        <f t="shared" si="64"/>
        <v>-1.1885199994139839E-2</v>
      </c>
      <c r="O503" s="32">
        <f t="shared" ca="1" si="61"/>
        <v>-2.264914480753516E-2</v>
      </c>
      <c r="Q503" s="33">
        <f t="shared" si="62"/>
        <v>28707.086000000003</v>
      </c>
      <c r="AC503" s="32">
        <v>12</v>
      </c>
      <c r="AE503" s="32" t="s">
        <v>2089</v>
      </c>
      <c r="AG503" s="32" t="s">
        <v>2021</v>
      </c>
    </row>
    <row r="504" spans="1:33" s="32" customFormat="1" ht="12.75" customHeight="1" x14ac:dyDescent="0.2">
      <c r="A504" s="95" t="s">
        <v>2104</v>
      </c>
      <c r="B504" s="38"/>
      <c r="C504" s="15">
        <v>43730.396999999997</v>
      </c>
      <c r="D504" s="15"/>
      <c r="E504" s="32">
        <f t="shared" si="58"/>
        <v>366.00321684437012</v>
      </c>
      <c r="F504" s="32">
        <f t="shared" si="59"/>
        <v>366</v>
      </c>
      <c r="G504" s="32">
        <f t="shared" si="63"/>
        <v>3.8563999987673014E-3</v>
      </c>
      <c r="I504" s="32">
        <f t="shared" si="64"/>
        <v>3.8563999987673014E-3</v>
      </c>
      <c r="O504" s="32">
        <f t="shared" ca="1" si="61"/>
        <v>-2.2629398711099702E-2</v>
      </c>
      <c r="Q504" s="33">
        <f t="shared" si="62"/>
        <v>28711.896999999997</v>
      </c>
      <c r="AC504" s="32">
        <v>0</v>
      </c>
      <c r="AE504" s="32" t="s">
        <v>2094</v>
      </c>
      <c r="AG504" s="32" t="s">
        <v>2021</v>
      </c>
    </row>
    <row r="505" spans="1:33" s="32" customFormat="1" ht="12.75" customHeight="1" x14ac:dyDescent="0.2">
      <c r="A505" s="95" t="s">
        <v>2104</v>
      </c>
      <c r="B505" s="38"/>
      <c r="C505" s="15">
        <v>43742.377999999997</v>
      </c>
      <c r="D505" s="15"/>
      <c r="E505" s="32">
        <f t="shared" si="58"/>
        <v>375.99725595600569</v>
      </c>
      <c r="F505" s="32">
        <f t="shared" si="59"/>
        <v>376</v>
      </c>
      <c r="G505" s="32">
        <f t="shared" si="63"/>
        <v>-3.2896000047912821E-3</v>
      </c>
      <c r="I505" s="32">
        <f t="shared" si="64"/>
        <v>-3.2896000047912821E-3</v>
      </c>
      <c r="O505" s="32">
        <f t="shared" ca="1" si="61"/>
        <v>-2.2580033470011068E-2</v>
      </c>
      <c r="Q505" s="33">
        <f t="shared" si="62"/>
        <v>28723.877999999997</v>
      </c>
      <c r="AC505" s="32">
        <v>8</v>
      </c>
      <c r="AE505" s="32" t="s">
        <v>2030</v>
      </c>
      <c r="AG505" s="32" t="s">
        <v>2021</v>
      </c>
    </row>
    <row r="506" spans="1:33" s="32" customFormat="1" ht="12.75" customHeight="1" x14ac:dyDescent="0.2">
      <c r="A506" s="93" t="s">
        <v>817</v>
      </c>
      <c r="B506" s="59" t="s">
        <v>2210</v>
      </c>
      <c r="C506" s="55">
        <v>43742.383000000002</v>
      </c>
      <c r="D506" s="55" t="s">
        <v>2275</v>
      </c>
      <c r="E506" s="32">
        <f t="shared" si="58"/>
        <v>376.00142674271837</v>
      </c>
      <c r="F506" s="32">
        <f t="shared" si="59"/>
        <v>376</v>
      </c>
      <c r="G506" s="32">
        <f t="shared" si="63"/>
        <v>1.7103999998653308E-3</v>
      </c>
      <c r="I506" s="32">
        <f t="shared" si="64"/>
        <v>1.7103999998653308E-3</v>
      </c>
      <c r="O506" s="32">
        <f t="shared" ca="1" si="61"/>
        <v>-2.2580033470011068E-2</v>
      </c>
      <c r="Q506" s="33">
        <f t="shared" si="62"/>
        <v>28723.883000000002</v>
      </c>
    </row>
    <row r="507" spans="1:33" s="32" customFormat="1" ht="12.75" customHeight="1" x14ac:dyDescent="0.2">
      <c r="A507" s="93" t="s">
        <v>576</v>
      </c>
      <c r="B507" s="59" t="s">
        <v>2210</v>
      </c>
      <c r="C507" s="55">
        <v>43743.574999999997</v>
      </c>
      <c r="D507" s="55" t="s">
        <v>2275</v>
      </c>
      <c r="E507" s="32">
        <f t="shared" si="58"/>
        <v>376.99574229409342</v>
      </c>
      <c r="F507" s="32">
        <f t="shared" si="59"/>
        <v>377</v>
      </c>
      <c r="G507" s="32">
        <f t="shared" si="63"/>
        <v>-5.1042000050074421E-3</v>
      </c>
      <c r="I507" s="32">
        <f t="shared" si="64"/>
        <v>-5.1042000050074421E-3</v>
      </c>
      <c r="O507" s="32">
        <f t="shared" ca="1" si="61"/>
        <v>-2.2575096945902203E-2</v>
      </c>
      <c r="Q507" s="33">
        <f t="shared" si="62"/>
        <v>28725.074999999997</v>
      </c>
    </row>
    <row r="508" spans="1:33" s="32" customFormat="1" ht="12.75" customHeight="1" x14ac:dyDescent="0.2">
      <c r="A508" s="95" t="s">
        <v>2105</v>
      </c>
      <c r="B508" s="38"/>
      <c r="C508" s="15">
        <v>43754.364000000001</v>
      </c>
      <c r="D508" s="15"/>
      <c r="E508" s="32">
        <f t="shared" si="58"/>
        <v>385.99546585435394</v>
      </c>
      <c r="F508" s="32">
        <f t="shared" si="59"/>
        <v>386</v>
      </c>
      <c r="G508" s="32">
        <f t="shared" si="63"/>
        <v>-5.4355999964172952E-3</v>
      </c>
      <c r="I508" s="32">
        <f t="shared" si="64"/>
        <v>-5.4355999964172952E-3</v>
      </c>
      <c r="O508" s="32">
        <f t="shared" ca="1" si="61"/>
        <v>-2.253066822892243E-2</v>
      </c>
      <c r="Q508" s="33">
        <f t="shared" si="62"/>
        <v>28735.864000000001</v>
      </c>
      <c r="AC508" s="32">
        <v>11</v>
      </c>
      <c r="AE508" s="32" t="s">
        <v>2089</v>
      </c>
      <c r="AG508" s="32" t="s">
        <v>2021</v>
      </c>
    </row>
    <row r="509" spans="1:33" s="32" customFormat="1" ht="12.75" customHeight="1" x14ac:dyDescent="0.2">
      <c r="A509" s="95" t="s">
        <v>2106</v>
      </c>
      <c r="B509" s="38"/>
      <c r="C509" s="15">
        <v>43754.368000000002</v>
      </c>
      <c r="D509" s="15"/>
      <c r="E509" s="32">
        <f t="shared" si="58"/>
        <v>385.9988024837217</v>
      </c>
      <c r="F509" s="32">
        <f t="shared" si="59"/>
        <v>386</v>
      </c>
      <c r="G509" s="32">
        <f t="shared" si="63"/>
        <v>-1.4355999956023879E-3</v>
      </c>
      <c r="I509" s="32">
        <f t="shared" si="64"/>
        <v>-1.4355999956023879E-3</v>
      </c>
      <c r="O509" s="32">
        <f t="shared" ca="1" si="61"/>
        <v>-2.253066822892243E-2</v>
      </c>
      <c r="Q509" s="33">
        <f t="shared" si="62"/>
        <v>28735.868000000002</v>
      </c>
      <c r="AC509" s="32">
        <v>11</v>
      </c>
      <c r="AE509" s="32" t="s">
        <v>2091</v>
      </c>
      <c r="AG509" s="32" t="s">
        <v>2021</v>
      </c>
    </row>
    <row r="510" spans="1:33" s="32" customFormat="1" ht="12.75" customHeight="1" x14ac:dyDescent="0.2">
      <c r="A510" s="95" t="s">
        <v>2106</v>
      </c>
      <c r="B510" s="38"/>
      <c r="C510" s="15">
        <v>43772.349000000002</v>
      </c>
      <c r="D510" s="15"/>
      <c r="E510" s="32">
        <f t="shared" si="58"/>
        <v>400.99778564592191</v>
      </c>
      <c r="F510" s="32">
        <f t="shared" si="59"/>
        <v>401</v>
      </c>
      <c r="G510" s="32">
        <f t="shared" si="63"/>
        <v>-2.6546000008238479E-3</v>
      </c>
      <c r="I510" s="32">
        <f t="shared" si="64"/>
        <v>-2.6546000008238479E-3</v>
      </c>
      <c r="O510" s="32">
        <f t="shared" ca="1" si="61"/>
        <v>-2.2456620367289473E-2</v>
      </c>
      <c r="Q510" s="33">
        <f t="shared" si="62"/>
        <v>28753.849000000002</v>
      </c>
      <c r="AC510" s="32">
        <v>11</v>
      </c>
      <c r="AE510" s="32" t="s">
        <v>2091</v>
      </c>
      <c r="AG510" s="32" t="s">
        <v>2021</v>
      </c>
    </row>
    <row r="511" spans="1:33" s="32" customFormat="1" ht="12.75" customHeight="1" x14ac:dyDescent="0.2">
      <c r="A511" s="93" t="s">
        <v>576</v>
      </c>
      <c r="B511" s="59" t="s">
        <v>2210</v>
      </c>
      <c r="C511" s="55">
        <v>43772.36</v>
      </c>
      <c r="D511" s="55" t="s">
        <v>2275</v>
      </c>
      <c r="E511" s="32">
        <f t="shared" si="58"/>
        <v>401.00696137668007</v>
      </c>
      <c r="F511" s="32">
        <f t="shared" si="59"/>
        <v>401</v>
      </c>
      <c r="G511" s="32">
        <f t="shared" si="63"/>
        <v>8.3453999977791682E-3</v>
      </c>
      <c r="I511" s="32">
        <f t="shared" si="64"/>
        <v>8.3453999977791682E-3</v>
      </c>
      <c r="O511" s="32">
        <f t="shared" ca="1" si="61"/>
        <v>-2.2456620367289473E-2</v>
      </c>
      <c r="Q511" s="33">
        <f t="shared" si="62"/>
        <v>28753.86</v>
      </c>
    </row>
    <row r="512" spans="1:33" s="32" customFormat="1" ht="12.75" customHeight="1" x14ac:dyDescent="0.2">
      <c r="A512" s="95" t="s">
        <v>2105</v>
      </c>
      <c r="B512" s="38"/>
      <c r="C512" s="15">
        <v>43790.326999999997</v>
      </c>
      <c r="D512" s="15"/>
      <c r="E512" s="32">
        <f t="shared" si="58"/>
        <v>415.99426633609329</v>
      </c>
      <c r="F512" s="32">
        <f t="shared" si="59"/>
        <v>416</v>
      </c>
      <c r="G512" s="32">
        <f t="shared" si="63"/>
        <v>-6.8736000030185096E-3</v>
      </c>
      <c r="I512" s="32">
        <f t="shared" si="64"/>
        <v>-6.8736000030185096E-3</v>
      </c>
      <c r="O512" s="32">
        <f t="shared" ca="1" si="61"/>
        <v>-2.238257250565652E-2</v>
      </c>
      <c r="Q512" s="33">
        <f t="shared" si="62"/>
        <v>28771.826999999997</v>
      </c>
      <c r="AC512" s="32">
        <v>12</v>
      </c>
      <c r="AE512" s="32" t="s">
        <v>2091</v>
      </c>
      <c r="AG512" s="32" t="s">
        <v>2021</v>
      </c>
    </row>
    <row r="513" spans="1:33" s="32" customFormat="1" ht="12.75" customHeight="1" x14ac:dyDescent="0.2">
      <c r="A513" s="95" t="s">
        <v>2106</v>
      </c>
      <c r="B513" s="38"/>
      <c r="C513" s="15">
        <v>43790.330999999998</v>
      </c>
      <c r="D513" s="15"/>
      <c r="E513" s="32">
        <f t="shared" si="58"/>
        <v>415.997602965461</v>
      </c>
      <c r="F513" s="32">
        <f t="shared" si="59"/>
        <v>416</v>
      </c>
      <c r="G513" s="32">
        <f t="shared" si="63"/>
        <v>-2.8736000022036023E-3</v>
      </c>
      <c r="I513" s="32">
        <f t="shared" si="64"/>
        <v>-2.8736000022036023E-3</v>
      </c>
      <c r="O513" s="32">
        <f t="shared" ca="1" si="61"/>
        <v>-2.238257250565652E-2</v>
      </c>
      <c r="Q513" s="33">
        <f t="shared" si="62"/>
        <v>28771.830999999998</v>
      </c>
      <c r="AC513" s="32">
        <v>10</v>
      </c>
      <c r="AE513" s="32" t="s">
        <v>2094</v>
      </c>
      <c r="AG513" s="32" t="s">
        <v>2021</v>
      </c>
    </row>
    <row r="514" spans="1:33" s="32" customFormat="1" ht="12.75" customHeight="1" x14ac:dyDescent="0.2">
      <c r="A514" s="95" t="s">
        <v>2105</v>
      </c>
      <c r="B514" s="38"/>
      <c r="C514" s="15">
        <v>43796.322</v>
      </c>
      <c r="D514" s="15"/>
      <c r="E514" s="32">
        <f t="shared" si="58"/>
        <v>420.99503959995127</v>
      </c>
      <c r="F514" s="32">
        <f t="shared" si="59"/>
        <v>421</v>
      </c>
      <c r="G514" s="32">
        <f t="shared" si="63"/>
        <v>-5.9466000020620413E-3</v>
      </c>
      <c r="I514" s="32">
        <f t="shared" si="64"/>
        <v>-5.9466000020620413E-3</v>
      </c>
      <c r="O514" s="32">
        <f t="shared" ca="1" si="61"/>
        <v>-2.2357889885112201E-2</v>
      </c>
      <c r="Q514" s="33">
        <f t="shared" si="62"/>
        <v>28777.822</v>
      </c>
      <c r="AC514" s="32">
        <v>7</v>
      </c>
      <c r="AE514" s="32" t="s">
        <v>2030</v>
      </c>
      <c r="AG514" s="32" t="s">
        <v>2021</v>
      </c>
    </row>
    <row r="515" spans="1:33" s="32" customFormat="1" ht="12.75" customHeight="1" x14ac:dyDescent="0.2">
      <c r="A515" s="96" t="s">
        <v>2265</v>
      </c>
      <c r="B515" s="41" t="s">
        <v>2210</v>
      </c>
      <c r="C515" s="14">
        <v>43796.325899999996</v>
      </c>
      <c r="D515" s="14" t="s">
        <v>2282</v>
      </c>
      <c r="E515" s="13">
        <f t="shared" si="58"/>
        <v>420.99829281358086</v>
      </c>
      <c r="F515" s="13">
        <f t="shared" si="59"/>
        <v>421</v>
      </c>
      <c r="G515" s="32">
        <f t="shared" si="63"/>
        <v>-2.0466000059968792E-3</v>
      </c>
      <c r="J515" s="32">
        <f>G515</f>
        <v>-2.0466000059968792E-3</v>
      </c>
      <c r="O515" s="32">
        <f t="shared" ca="1" si="61"/>
        <v>-2.2357889885112201E-2</v>
      </c>
      <c r="Q515" s="33">
        <f t="shared" si="62"/>
        <v>28777.825899999996</v>
      </c>
    </row>
    <row r="516" spans="1:33" s="32" customFormat="1" ht="12.75" customHeight="1" x14ac:dyDescent="0.2">
      <c r="A516" s="95" t="s">
        <v>2105</v>
      </c>
      <c r="B516" s="38"/>
      <c r="C516" s="15">
        <v>43802.326999999997</v>
      </c>
      <c r="D516" s="15"/>
      <c r="E516" s="32">
        <f t="shared" si="58"/>
        <v>426.0041544372225</v>
      </c>
      <c r="F516" s="32">
        <f t="shared" si="59"/>
        <v>426</v>
      </c>
      <c r="G516" s="32">
        <f t="shared" ref="G516:G547" si="65">+C516-(C$7+F516*C$8)</f>
        <v>4.9803999936557375E-3</v>
      </c>
      <c r="I516" s="32">
        <f>G516</f>
        <v>4.9803999936557375E-3</v>
      </c>
      <c r="O516" s="32">
        <f t="shared" ca="1" si="61"/>
        <v>-2.2333207264567882E-2</v>
      </c>
      <c r="Q516" s="33">
        <f t="shared" si="62"/>
        <v>28783.826999999997</v>
      </c>
      <c r="AC516" s="32">
        <v>12</v>
      </c>
      <c r="AE516" s="32" t="s">
        <v>2091</v>
      </c>
      <c r="AG516" s="32" t="s">
        <v>2021</v>
      </c>
    </row>
    <row r="517" spans="1:33" s="32" customFormat="1" ht="12.75" customHeight="1" x14ac:dyDescent="0.2">
      <c r="A517" s="95" t="s">
        <v>2106</v>
      </c>
      <c r="B517" s="38"/>
      <c r="C517" s="15">
        <v>43832.296000000002</v>
      </c>
      <c r="D517" s="15"/>
      <c r="E517" s="32">
        <f t="shared" si="58"/>
        <v>451.00301581245481</v>
      </c>
      <c r="F517" s="32">
        <f t="shared" si="59"/>
        <v>451</v>
      </c>
      <c r="G517" s="32">
        <f t="shared" si="65"/>
        <v>3.6154000044916756E-3</v>
      </c>
      <c r="I517" s="32">
        <f>G517</f>
        <v>3.6154000044916756E-3</v>
      </c>
      <c r="O517" s="32">
        <f t="shared" ca="1" si="61"/>
        <v>-2.2209794161846291E-2</v>
      </c>
      <c r="Q517" s="33">
        <f t="shared" si="62"/>
        <v>28813.796000000002</v>
      </c>
      <c r="AC517" s="32">
        <v>8</v>
      </c>
      <c r="AE517" s="32" t="s">
        <v>2091</v>
      </c>
      <c r="AG517" s="32" t="s">
        <v>2021</v>
      </c>
    </row>
    <row r="518" spans="1:33" s="32" customFormat="1" ht="12.75" customHeight="1" x14ac:dyDescent="0.2">
      <c r="A518" s="95" t="s">
        <v>2107</v>
      </c>
      <c r="B518" s="38"/>
      <c r="C518" s="15">
        <v>43888.637999999999</v>
      </c>
      <c r="D518" s="15"/>
      <c r="E518" s="32">
        <f t="shared" si="58"/>
        <v>498.00110876193753</v>
      </c>
      <c r="F518" s="32">
        <f t="shared" si="59"/>
        <v>498</v>
      </c>
      <c r="G518" s="32">
        <f t="shared" si="65"/>
        <v>1.3292000003275461E-3</v>
      </c>
      <c r="I518" s="32">
        <f>G518</f>
        <v>1.3292000003275461E-3</v>
      </c>
      <c r="O518" s="32">
        <f t="shared" ca="1" si="61"/>
        <v>-2.1977777528729696E-2</v>
      </c>
      <c r="Q518" s="33">
        <f t="shared" si="62"/>
        <v>28870.137999999999</v>
      </c>
      <c r="AC518" s="32">
        <v>11</v>
      </c>
      <c r="AE518" s="32" t="s">
        <v>2019</v>
      </c>
      <c r="AG518" s="32" t="s">
        <v>2021</v>
      </c>
    </row>
    <row r="519" spans="1:33" s="32" customFormat="1" ht="12.75" customHeight="1" x14ac:dyDescent="0.2">
      <c r="A519" s="96" t="s">
        <v>2266</v>
      </c>
      <c r="B519" s="41" t="s">
        <v>2225</v>
      </c>
      <c r="C519" s="14">
        <v>43966.557099999998</v>
      </c>
      <c r="D519" s="14" t="s">
        <v>2282</v>
      </c>
      <c r="E519" s="13">
        <f t="shared" si="58"/>
        <v>562.99789809032836</v>
      </c>
      <c r="F519" s="13">
        <f t="shared" si="59"/>
        <v>563</v>
      </c>
      <c r="G519" s="32">
        <f t="shared" si="65"/>
        <v>-2.5198000003001653E-3</v>
      </c>
      <c r="J519" s="32">
        <f>G519</f>
        <v>-2.5198000003001653E-3</v>
      </c>
      <c r="O519" s="32">
        <f t="shared" ca="1" si="61"/>
        <v>-2.1656903461653557E-2</v>
      </c>
      <c r="Q519" s="33">
        <f t="shared" si="62"/>
        <v>28948.057099999998</v>
      </c>
    </row>
    <row r="520" spans="1:33" s="32" customFormat="1" ht="12.75" customHeight="1" x14ac:dyDescent="0.2">
      <c r="A520" s="95" t="s">
        <v>2108</v>
      </c>
      <c r="B520" s="38"/>
      <c r="C520" s="15">
        <v>43971.360999999997</v>
      </c>
      <c r="D520" s="15"/>
      <c r="E520" s="32">
        <f t="shared" si="58"/>
        <v>567.00510654441211</v>
      </c>
      <c r="F520" s="32">
        <f t="shared" si="59"/>
        <v>567</v>
      </c>
      <c r="G520" s="32">
        <f t="shared" si="65"/>
        <v>6.1217999973450787E-3</v>
      </c>
      <c r="I520" s="32">
        <f>G520</f>
        <v>6.1217999973450787E-3</v>
      </c>
      <c r="O520" s="32">
        <f t="shared" ca="1" si="61"/>
        <v>-2.1637157365218103E-2</v>
      </c>
      <c r="Q520" s="33">
        <f t="shared" si="62"/>
        <v>28952.860999999997</v>
      </c>
      <c r="AC520" s="32">
        <v>8</v>
      </c>
      <c r="AE520" s="32" t="s">
        <v>2091</v>
      </c>
      <c r="AG520" s="32" t="s">
        <v>2021</v>
      </c>
    </row>
    <row r="521" spans="1:33" s="32" customFormat="1" ht="12.75" customHeight="1" x14ac:dyDescent="0.2">
      <c r="A521" s="95" t="s">
        <v>2069</v>
      </c>
      <c r="B521" s="38"/>
      <c r="C521" s="15">
        <v>43979.741999999998</v>
      </c>
      <c r="D521" s="15"/>
      <c r="E521" s="32">
        <f t="shared" si="58"/>
        <v>573.99617922571008</v>
      </c>
      <c r="F521" s="32">
        <f t="shared" si="59"/>
        <v>574</v>
      </c>
      <c r="G521" s="32">
        <f t="shared" si="65"/>
        <v>-4.5804000037605874E-3</v>
      </c>
      <c r="I521" s="32">
        <f>G521</f>
        <v>-4.5804000037605874E-3</v>
      </c>
      <c r="O521" s="32">
        <f t="shared" ca="1" si="61"/>
        <v>-2.1602601696456055E-2</v>
      </c>
      <c r="Q521" s="33">
        <f t="shared" si="62"/>
        <v>28961.241999999998</v>
      </c>
      <c r="AB521" s="32" t="s">
        <v>2075</v>
      </c>
      <c r="AC521" s="32">
        <v>15</v>
      </c>
      <c r="AE521" s="32" t="s">
        <v>2076</v>
      </c>
      <c r="AG521" s="32" t="s">
        <v>2070</v>
      </c>
    </row>
    <row r="522" spans="1:33" s="32" customFormat="1" ht="12.75" customHeight="1" x14ac:dyDescent="0.2">
      <c r="A522" s="95" t="s">
        <v>2108</v>
      </c>
      <c r="B522" s="38"/>
      <c r="C522" s="15">
        <v>43983.345999999998</v>
      </c>
      <c r="D522" s="15"/>
      <c r="E522" s="32">
        <f t="shared" si="58"/>
        <v>577.00248228541545</v>
      </c>
      <c r="F522" s="32">
        <f t="shared" si="59"/>
        <v>577</v>
      </c>
      <c r="G522" s="32">
        <f t="shared" si="65"/>
        <v>2.9757999946014024E-3</v>
      </c>
      <c r="I522" s="32">
        <f>G522</f>
        <v>2.9757999946014024E-3</v>
      </c>
      <c r="O522" s="32">
        <f t="shared" ca="1" si="61"/>
        <v>-2.1587792124129465E-2</v>
      </c>
      <c r="Q522" s="33">
        <f t="shared" si="62"/>
        <v>28964.845999999998</v>
      </c>
      <c r="AC522" s="32">
        <v>6</v>
      </c>
      <c r="AE522" s="32" t="s">
        <v>2030</v>
      </c>
      <c r="AG522" s="32" t="s">
        <v>2021</v>
      </c>
    </row>
    <row r="523" spans="1:33" s="32" customFormat="1" ht="12.75" customHeight="1" x14ac:dyDescent="0.2">
      <c r="A523" s="95" t="s">
        <v>2108</v>
      </c>
      <c r="B523" s="38"/>
      <c r="C523" s="15">
        <v>44001.336000000003</v>
      </c>
      <c r="D523" s="15"/>
      <c r="E523" s="32">
        <f t="shared" si="58"/>
        <v>592.00897286369604</v>
      </c>
      <c r="F523" s="32">
        <f t="shared" si="59"/>
        <v>592</v>
      </c>
      <c r="G523" s="32">
        <f t="shared" si="65"/>
        <v>1.075680000212742E-2</v>
      </c>
      <c r="I523" s="32">
        <f>G523</f>
        <v>1.075680000212742E-2</v>
      </c>
      <c r="O523" s="32">
        <f t="shared" ca="1" si="61"/>
        <v>-2.1513744262496508E-2</v>
      </c>
      <c r="Q523" s="33">
        <f t="shared" si="62"/>
        <v>28982.836000000003</v>
      </c>
      <c r="AC523" s="32">
        <v>7</v>
      </c>
      <c r="AE523" s="32" t="s">
        <v>2030</v>
      </c>
      <c r="AG523" s="32" t="s">
        <v>2021</v>
      </c>
    </row>
    <row r="524" spans="1:33" s="32" customFormat="1" ht="12.75" customHeight="1" x14ac:dyDescent="0.2">
      <c r="A524" s="96" t="s">
        <v>2264</v>
      </c>
      <c r="B524" s="41" t="s">
        <v>2210</v>
      </c>
      <c r="C524" s="14">
        <v>44009.713900000002</v>
      </c>
      <c r="D524" s="14">
        <v>1E-4</v>
      </c>
      <c r="E524" s="32">
        <f t="shared" si="58"/>
        <v>598.99745965723309</v>
      </c>
      <c r="F524" s="32">
        <f t="shared" si="59"/>
        <v>599</v>
      </c>
      <c r="G524" s="32">
        <f t="shared" si="65"/>
        <v>-3.0454000007011928E-3</v>
      </c>
      <c r="J524" s="32">
        <f>G524</f>
        <v>-3.0454000007011928E-3</v>
      </c>
      <c r="O524" s="32">
        <f t="shared" ca="1" si="61"/>
        <v>-2.1479188593734464E-2</v>
      </c>
      <c r="Q524" s="33">
        <f t="shared" si="62"/>
        <v>28991.213900000002</v>
      </c>
    </row>
    <row r="525" spans="1:33" s="32" customFormat="1" ht="12.75" customHeight="1" x14ac:dyDescent="0.2">
      <c r="A525" s="96" t="s">
        <v>2264</v>
      </c>
      <c r="B525" s="41" t="s">
        <v>2210</v>
      </c>
      <c r="C525" s="14">
        <v>44015.707900000001</v>
      </c>
      <c r="D525" s="14">
        <v>1E-4</v>
      </c>
      <c r="E525" s="32">
        <f t="shared" si="58"/>
        <v>603.99739876374622</v>
      </c>
      <c r="F525" s="32">
        <f t="shared" si="59"/>
        <v>604</v>
      </c>
      <c r="G525" s="32">
        <f t="shared" si="65"/>
        <v>-3.1183999963104725E-3</v>
      </c>
      <c r="J525" s="32">
        <f>G525</f>
        <v>-3.1183999963104725E-3</v>
      </c>
      <c r="O525" s="32">
        <f t="shared" ca="1" si="61"/>
        <v>-2.1454505973190145E-2</v>
      </c>
      <c r="Q525" s="33">
        <f t="shared" si="62"/>
        <v>28997.207900000001</v>
      </c>
    </row>
    <row r="526" spans="1:33" s="32" customFormat="1" ht="12.75" customHeight="1" x14ac:dyDescent="0.2">
      <c r="A526" s="95" t="s">
        <v>2109</v>
      </c>
      <c r="B526" s="38"/>
      <c r="C526" s="15">
        <v>44044.487000000001</v>
      </c>
      <c r="D526" s="15"/>
      <c r="E526" s="32">
        <f t="shared" si="58"/>
        <v>628.00369631801334</v>
      </c>
      <c r="F526" s="32">
        <f t="shared" si="59"/>
        <v>628</v>
      </c>
      <c r="G526" s="32">
        <f t="shared" si="65"/>
        <v>4.4312000027275644E-3</v>
      </c>
      <c r="I526" s="32">
        <f t="shared" ref="I526:I539" si="66">G526</f>
        <v>4.4312000027275644E-3</v>
      </c>
      <c r="O526" s="32">
        <f t="shared" ca="1" si="61"/>
        <v>-2.1336029394577419E-2</v>
      </c>
      <c r="Q526" s="33">
        <f t="shared" si="62"/>
        <v>29025.987000000001</v>
      </c>
      <c r="AC526" s="32">
        <v>18</v>
      </c>
      <c r="AE526" s="32" t="s">
        <v>2099</v>
      </c>
      <c r="AG526" s="32" t="s">
        <v>2021</v>
      </c>
    </row>
    <row r="527" spans="1:33" s="32" customFormat="1" ht="12.75" customHeight="1" x14ac:dyDescent="0.2">
      <c r="A527" s="95" t="s">
        <v>2111</v>
      </c>
      <c r="B527" s="38"/>
      <c r="C527" s="15">
        <v>44074.430999999997</v>
      </c>
      <c r="D527" s="15"/>
      <c r="E527" s="32">
        <f t="shared" si="58"/>
        <v>652.98170375969437</v>
      </c>
      <c r="F527" s="32">
        <f t="shared" si="59"/>
        <v>653</v>
      </c>
      <c r="G527" s="32">
        <f t="shared" si="65"/>
        <v>-2.1933800002443604E-2</v>
      </c>
      <c r="I527" s="32">
        <f t="shared" si="66"/>
        <v>-2.1933800002443604E-2</v>
      </c>
      <c r="O527" s="32">
        <f t="shared" ca="1" si="61"/>
        <v>-2.1212616291855824E-2</v>
      </c>
      <c r="Q527" s="33">
        <f t="shared" si="62"/>
        <v>29055.930999999997</v>
      </c>
      <c r="AC527" s="32">
        <v>8</v>
      </c>
      <c r="AE527" s="32" t="s">
        <v>2110</v>
      </c>
      <c r="AG527" s="32" t="s">
        <v>2021</v>
      </c>
    </row>
    <row r="528" spans="1:33" s="32" customFormat="1" ht="12.75" customHeight="1" x14ac:dyDescent="0.2">
      <c r="A528" s="95" t="s">
        <v>2113</v>
      </c>
      <c r="B528" s="38"/>
      <c r="C528" s="15">
        <v>44086.45</v>
      </c>
      <c r="D528" s="15"/>
      <c r="E528" s="32">
        <f t="shared" si="58"/>
        <v>663.00744085031727</v>
      </c>
      <c r="F528" s="32">
        <f t="shared" si="59"/>
        <v>663</v>
      </c>
      <c r="G528" s="32">
        <f t="shared" si="65"/>
        <v>8.9201999944634736E-3</v>
      </c>
      <c r="I528" s="32">
        <f t="shared" si="66"/>
        <v>8.9201999944634736E-3</v>
      </c>
      <c r="O528" s="32">
        <f t="shared" ca="1" si="61"/>
        <v>-2.1163251050767187E-2</v>
      </c>
      <c r="Q528" s="33">
        <f t="shared" si="62"/>
        <v>29067.949999999997</v>
      </c>
      <c r="AC528" s="32">
        <v>12</v>
      </c>
      <c r="AE528" s="32" t="s">
        <v>2112</v>
      </c>
      <c r="AG528" s="32" t="s">
        <v>2021</v>
      </c>
    </row>
    <row r="529" spans="1:33" s="32" customFormat="1" ht="12.75" customHeight="1" x14ac:dyDescent="0.2">
      <c r="A529" s="95" t="s">
        <v>2113</v>
      </c>
      <c r="B529" s="38"/>
      <c r="C529" s="15">
        <v>44110.415999999997</v>
      </c>
      <c r="D529" s="15"/>
      <c r="E529" s="32">
        <f t="shared" si="58"/>
        <v>682.99885570295612</v>
      </c>
      <c r="F529" s="32">
        <f t="shared" si="59"/>
        <v>683</v>
      </c>
      <c r="G529" s="32">
        <f t="shared" si="65"/>
        <v>-1.3718000045628287E-3</v>
      </c>
      <c r="I529" s="32">
        <f t="shared" si="66"/>
        <v>-1.3718000045628287E-3</v>
      </c>
      <c r="O529" s="32">
        <f t="shared" ca="1" si="61"/>
        <v>-2.1064520568589915E-2</v>
      </c>
      <c r="Q529" s="33">
        <f t="shared" si="62"/>
        <v>29091.915999999997</v>
      </c>
      <c r="AC529" s="32">
        <v>11</v>
      </c>
      <c r="AE529" s="32" t="s">
        <v>2112</v>
      </c>
      <c r="AG529" s="32" t="s">
        <v>2021</v>
      </c>
    </row>
    <row r="530" spans="1:33" s="32" customFormat="1" ht="12.75" customHeight="1" x14ac:dyDescent="0.2">
      <c r="A530" s="93" t="s">
        <v>881</v>
      </c>
      <c r="B530" s="59" t="s">
        <v>2210</v>
      </c>
      <c r="C530" s="55">
        <v>44122.394999999997</v>
      </c>
      <c r="D530" s="55" t="s">
        <v>2275</v>
      </c>
      <c r="E530" s="32">
        <f t="shared" si="58"/>
        <v>692.99122649990784</v>
      </c>
      <c r="F530" s="32">
        <f t="shared" si="59"/>
        <v>693</v>
      </c>
      <c r="G530" s="32">
        <f t="shared" si="65"/>
        <v>-1.0517800001252908E-2</v>
      </c>
      <c r="I530" s="32">
        <f t="shared" si="66"/>
        <v>-1.0517800001252908E-2</v>
      </c>
      <c r="O530" s="32">
        <f t="shared" ca="1" si="61"/>
        <v>-2.1015155327501277E-2</v>
      </c>
      <c r="Q530" s="33">
        <f t="shared" si="62"/>
        <v>29103.894999999997</v>
      </c>
    </row>
    <row r="531" spans="1:33" s="32" customFormat="1" ht="12.75" customHeight="1" x14ac:dyDescent="0.2">
      <c r="A531" s="93" t="s">
        <v>884</v>
      </c>
      <c r="B531" s="59" t="s">
        <v>2210</v>
      </c>
      <c r="C531" s="55">
        <v>44128.396999999997</v>
      </c>
      <c r="D531" s="55" t="s">
        <v>2275</v>
      </c>
      <c r="E531" s="32">
        <f t="shared" si="58"/>
        <v>697.99783886515627</v>
      </c>
      <c r="F531" s="32">
        <f t="shared" si="59"/>
        <v>698</v>
      </c>
      <c r="G531" s="32">
        <f t="shared" si="65"/>
        <v>-2.5908000025083311E-3</v>
      </c>
      <c r="I531" s="32">
        <f t="shared" si="66"/>
        <v>-2.5908000025083311E-3</v>
      </c>
      <c r="O531" s="32">
        <f t="shared" ca="1" si="61"/>
        <v>-2.0990472706956958E-2</v>
      </c>
      <c r="Q531" s="33">
        <f t="shared" si="62"/>
        <v>29109.896999999997</v>
      </c>
    </row>
    <row r="532" spans="1:33" s="32" customFormat="1" ht="12.75" customHeight="1" x14ac:dyDescent="0.2">
      <c r="A532" s="95" t="s">
        <v>2111</v>
      </c>
      <c r="B532" s="38"/>
      <c r="C532" s="15">
        <v>44134.41</v>
      </c>
      <c r="D532" s="15"/>
      <c r="E532" s="32">
        <f t="shared" si="58"/>
        <v>703.01362696116905</v>
      </c>
      <c r="F532" s="32">
        <f t="shared" si="59"/>
        <v>703</v>
      </c>
      <c r="G532" s="32">
        <f t="shared" si="65"/>
        <v>1.633620000211522E-2</v>
      </c>
      <c r="I532" s="32">
        <f t="shared" si="66"/>
        <v>1.633620000211522E-2</v>
      </c>
      <c r="O532" s="32">
        <f t="shared" ca="1" si="61"/>
        <v>-2.0965790086412639E-2</v>
      </c>
      <c r="Q532" s="33">
        <f t="shared" si="62"/>
        <v>29115.910000000003</v>
      </c>
      <c r="AC532" s="32">
        <v>26</v>
      </c>
      <c r="AE532" s="32" t="s">
        <v>2077</v>
      </c>
      <c r="AG532" s="32" t="s">
        <v>2021</v>
      </c>
    </row>
    <row r="533" spans="1:33" s="32" customFormat="1" ht="12.75" customHeight="1" x14ac:dyDescent="0.2">
      <c r="A533" s="93" t="s">
        <v>890</v>
      </c>
      <c r="B533" s="59" t="s">
        <v>2210</v>
      </c>
      <c r="C533" s="55">
        <v>44140.391000000003</v>
      </c>
      <c r="D533" s="55" t="s">
        <v>2275</v>
      </c>
      <c r="E533" s="32">
        <f t="shared" ref="E533:E596" si="67">+(C533-C$7)/C$8</f>
        <v>708.00272202224005</v>
      </c>
      <c r="F533" s="32">
        <f t="shared" ref="F533:F596" si="68">ROUND(2*E533,0)/2</f>
        <v>708</v>
      </c>
      <c r="G533" s="32">
        <f t="shared" si="65"/>
        <v>3.2632000002195127E-3</v>
      </c>
      <c r="I533" s="32">
        <f t="shared" si="66"/>
        <v>3.2632000002195127E-3</v>
      </c>
      <c r="O533" s="32">
        <f t="shared" ref="O533:O596" ca="1" si="69">+C$11+C$12*F533</f>
        <v>-2.0941107465868324E-2</v>
      </c>
      <c r="Q533" s="33">
        <f t="shared" ref="Q533:Q596" si="70">+C533-15018.5</f>
        <v>29121.891000000003</v>
      </c>
    </row>
    <row r="534" spans="1:33" s="32" customFormat="1" ht="12.75" customHeight="1" x14ac:dyDescent="0.2">
      <c r="A534" s="93" t="s">
        <v>881</v>
      </c>
      <c r="B534" s="59" t="s">
        <v>2210</v>
      </c>
      <c r="C534" s="55">
        <v>44146.381000000001</v>
      </c>
      <c r="D534" s="55" t="s">
        <v>2275</v>
      </c>
      <c r="E534" s="32">
        <f t="shared" si="67"/>
        <v>712.99932449938535</v>
      </c>
      <c r="F534" s="32">
        <f t="shared" si="68"/>
        <v>713</v>
      </c>
      <c r="G534" s="32">
        <f t="shared" si="65"/>
        <v>-8.0979999620467424E-4</v>
      </c>
      <c r="I534" s="32">
        <f t="shared" si="66"/>
        <v>-8.0979999620467424E-4</v>
      </c>
      <c r="O534" s="32">
        <f t="shared" ca="1" si="69"/>
        <v>-2.0916424845324005E-2</v>
      </c>
      <c r="Q534" s="33">
        <f t="shared" si="70"/>
        <v>29127.881000000001</v>
      </c>
    </row>
    <row r="535" spans="1:33" s="32" customFormat="1" ht="12.75" customHeight="1" x14ac:dyDescent="0.2">
      <c r="A535" s="93" t="s">
        <v>890</v>
      </c>
      <c r="B535" s="59" t="s">
        <v>2210</v>
      </c>
      <c r="C535" s="55">
        <v>44146.387000000002</v>
      </c>
      <c r="D535" s="55" t="s">
        <v>2275</v>
      </c>
      <c r="E535" s="32">
        <f t="shared" si="67"/>
        <v>713.00432944343697</v>
      </c>
      <c r="F535" s="32">
        <f t="shared" si="68"/>
        <v>713</v>
      </c>
      <c r="G535" s="32">
        <f t="shared" si="65"/>
        <v>5.1902000050176866E-3</v>
      </c>
      <c r="I535" s="32">
        <f t="shared" si="66"/>
        <v>5.1902000050176866E-3</v>
      </c>
      <c r="O535" s="32">
        <f t="shared" ca="1" si="69"/>
        <v>-2.0916424845324005E-2</v>
      </c>
      <c r="Q535" s="33">
        <f t="shared" si="70"/>
        <v>29127.887000000002</v>
      </c>
    </row>
    <row r="536" spans="1:33" s="32" customFormat="1" ht="12.75" customHeight="1" x14ac:dyDescent="0.2">
      <c r="A536" s="93" t="s">
        <v>881</v>
      </c>
      <c r="B536" s="59" t="s">
        <v>2210</v>
      </c>
      <c r="C536" s="55">
        <v>44158.364999999998</v>
      </c>
      <c r="D536" s="55" t="s">
        <v>2275</v>
      </c>
      <c r="E536" s="32">
        <f t="shared" si="67"/>
        <v>722.99586608304367</v>
      </c>
      <c r="F536" s="32">
        <f t="shared" si="68"/>
        <v>723</v>
      </c>
      <c r="G536" s="32">
        <f t="shared" si="65"/>
        <v>-4.9558000027900562E-3</v>
      </c>
      <c r="I536" s="32">
        <f t="shared" si="66"/>
        <v>-4.9558000027900562E-3</v>
      </c>
      <c r="O536" s="32">
        <f t="shared" ca="1" si="69"/>
        <v>-2.0867059604235367E-2</v>
      </c>
      <c r="Q536" s="33">
        <f t="shared" si="70"/>
        <v>29139.864999999998</v>
      </c>
    </row>
    <row r="537" spans="1:33" s="32" customFormat="1" ht="12.75" customHeight="1" x14ac:dyDescent="0.2">
      <c r="A537" s="93" t="s">
        <v>881</v>
      </c>
      <c r="B537" s="59" t="s">
        <v>2210</v>
      </c>
      <c r="C537" s="55">
        <v>44170.343999999997</v>
      </c>
      <c r="D537" s="55" t="s">
        <v>2275</v>
      </c>
      <c r="E537" s="32">
        <f t="shared" si="67"/>
        <v>732.98823687999538</v>
      </c>
      <c r="F537" s="32">
        <f t="shared" si="68"/>
        <v>733</v>
      </c>
      <c r="G537" s="32">
        <f t="shared" si="65"/>
        <v>-1.4101799999480136E-2</v>
      </c>
      <c r="I537" s="32">
        <f t="shared" si="66"/>
        <v>-1.4101799999480136E-2</v>
      </c>
      <c r="O537" s="32">
        <f t="shared" ca="1" si="69"/>
        <v>-2.0817694363146729E-2</v>
      </c>
      <c r="Q537" s="33">
        <f t="shared" si="70"/>
        <v>29151.843999999997</v>
      </c>
    </row>
    <row r="538" spans="1:33" s="32" customFormat="1" ht="12.75" customHeight="1" x14ac:dyDescent="0.2">
      <c r="A538" s="93" t="s">
        <v>902</v>
      </c>
      <c r="B538" s="59" t="s">
        <v>2210</v>
      </c>
      <c r="C538" s="55">
        <v>44345.368999999999</v>
      </c>
      <c r="D538" s="55" t="s">
        <v>2275</v>
      </c>
      <c r="E538" s="32">
        <f t="shared" si="67"/>
        <v>878.98662562167533</v>
      </c>
      <c r="F538" s="32">
        <f t="shared" si="68"/>
        <v>879</v>
      </c>
      <c r="G538" s="32">
        <f t="shared" si="65"/>
        <v>-1.6033400002925191E-2</v>
      </c>
      <c r="I538" s="32">
        <f t="shared" si="66"/>
        <v>-1.6033400002925191E-2</v>
      </c>
      <c r="O538" s="32">
        <f t="shared" ca="1" si="69"/>
        <v>-2.0096961843252631E-2</v>
      </c>
      <c r="Q538" s="33">
        <f t="shared" si="70"/>
        <v>29326.868999999999</v>
      </c>
    </row>
    <row r="539" spans="1:33" s="32" customFormat="1" ht="12.75" customHeight="1" x14ac:dyDescent="0.2">
      <c r="A539" s="95" t="s">
        <v>2114</v>
      </c>
      <c r="B539" s="38"/>
      <c r="C539" s="15">
        <v>44345.391000000003</v>
      </c>
      <c r="D539" s="15"/>
      <c r="E539" s="32">
        <f t="shared" si="67"/>
        <v>879.00497708319779</v>
      </c>
      <c r="F539" s="32">
        <f t="shared" si="68"/>
        <v>879</v>
      </c>
      <c r="G539" s="32">
        <f t="shared" si="65"/>
        <v>5.9666000015567988E-3</v>
      </c>
      <c r="I539" s="32">
        <f t="shared" si="66"/>
        <v>5.9666000015567988E-3</v>
      </c>
      <c r="O539" s="32">
        <f t="shared" ca="1" si="69"/>
        <v>-2.0096961843252631E-2</v>
      </c>
      <c r="Q539" s="33">
        <f t="shared" si="70"/>
        <v>29326.891000000003</v>
      </c>
      <c r="AC539" s="32">
        <v>8</v>
      </c>
      <c r="AE539" s="32" t="s">
        <v>2096</v>
      </c>
      <c r="AG539" s="32" t="s">
        <v>2021</v>
      </c>
    </row>
    <row r="540" spans="1:33" s="32" customFormat="1" ht="12.75" customHeight="1" x14ac:dyDescent="0.2">
      <c r="A540" s="95" t="s">
        <v>2208</v>
      </c>
      <c r="B540" s="38" t="s">
        <v>2210</v>
      </c>
      <c r="C540" s="15">
        <v>44371.7552</v>
      </c>
      <c r="D540" s="15">
        <v>1.1000000000000001E-3</v>
      </c>
      <c r="E540" s="32">
        <f t="shared" si="67"/>
        <v>900.99686807284399</v>
      </c>
      <c r="F540" s="32">
        <f t="shared" si="68"/>
        <v>901</v>
      </c>
      <c r="G540" s="32">
        <f t="shared" si="65"/>
        <v>-3.7546000021393411E-3</v>
      </c>
      <c r="J540" s="32">
        <f>G540</f>
        <v>-3.7546000021393411E-3</v>
      </c>
      <c r="O540" s="32">
        <f t="shared" ca="1" si="69"/>
        <v>-1.998835831285763E-2</v>
      </c>
      <c r="Q540" s="33">
        <f t="shared" si="70"/>
        <v>29353.2552</v>
      </c>
    </row>
    <row r="541" spans="1:33" s="32" customFormat="1" ht="12.75" customHeight="1" x14ac:dyDescent="0.2">
      <c r="A541" s="93" t="s">
        <v>890</v>
      </c>
      <c r="B541" s="59" t="s">
        <v>2210</v>
      </c>
      <c r="C541" s="55">
        <v>44376.552000000003</v>
      </c>
      <c r="D541" s="55" t="s">
        <v>2275</v>
      </c>
      <c r="E541" s="32">
        <f t="shared" si="67"/>
        <v>904.99815400980515</v>
      </c>
      <c r="F541" s="32">
        <f t="shared" si="68"/>
        <v>905</v>
      </c>
      <c r="G541" s="32">
        <f t="shared" si="65"/>
        <v>-2.2129999997559935E-3</v>
      </c>
      <c r="I541" s="32">
        <f t="shared" ref="I541:I561" si="71">G541</f>
        <v>-2.2129999997559935E-3</v>
      </c>
      <c r="O541" s="32">
        <f t="shared" ca="1" si="69"/>
        <v>-1.9968612216422175E-2</v>
      </c>
      <c r="Q541" s="33">
        <f t="shared" si="70"/>
        <v>29358.052000000003</v>
      </c>
    </row>
    <row r="542" spans="1:33" s="32" customFormat="1" ht="12.75" customHeight="1" x14ac:dyDescent="0.2">
      <c r="A542" s="95" t="s">
        <v>2069</v>
      </c>
      <c r="B542" s="38"/>
      <c r="C542" s="15">
        <v>44401.732000000004</v>
      </c>
      <c r="D542" s="15"/>
      <c r="E542" s="32">
        <f t="shared" si="67"/>
        <v>926.00223587534151</v>
      </c>
      <c r="F542" s="32">
        <f t="shared" si="68"/>
        <v>926</v>
      </c>
      <c r="G542" s="32">
        <f t="shared" si="65"/>
        <v>2.6804000008269213E-3</v>
      </c>
      <c r="I542" s="32">
        <f t="shared" si="71"/>
        <v>2.6804000008269213E-3</v>
      </c>
      <c r="O542" s="32">
        <f t="shared" ca="1" si="69"/>
        <v>-1.9864945210136039E-2</v>
      </c>
      <c r="Q542" s="33">
        <f t="shared" si="70"/>
        <v>29383.232000000004</v>
      </c>
      <c r="AB542" s="32" t="s">
        <v>2075</v>
      </c>
      <c r="AC542" s="32">
        <v>16</v>
      </c>
      <c r="AE542" s="32" t="s">
        <v>2115</v>
      </c>
      <c r="AG542" s="32" t="s">
        <v>2070</v>
      </c>
    </row>
    <row r="543" spans="1:33" s="32" customFormat="1" ht="12.75" customHeight="1" x14ac:dyDescent="0.2">
      <c r="A543" s="95" t="s">
        <v>2069</v>
      </c>
      <c r="B543" s="38"/>
      <c r="C543" s="15">
        <v>44407.713000000003</v>
      </c>
      <c r="D543" s="15"/>
      <c r="E543" s="32">
        <f t="shared" si="67"/>
        <v>930.99133093641251</v>
      </c>
      <c r="F543" s="32">
        <f t="shared" si="68"/>
        <v>931</v>
      </c>
      <c r="G543" s="32">
        <f t="shared" si="65"/>
        <v>-1.0392599993792828E-2</v>
      </c>
      <c r="I543" s="32">
        <f t="shared" si="71"/>
        <v>-1.0392599993792828E-2</v>
      </c>
      <c r="O543" s="32">
        <f t="shared" ca="1" si="69"/>
        <v>-1.984026258959172E-2</v>
      </c>
      <c r="Q543" s="33">
        <f t="shared" si="70"/>
        <v>29389.213000000003</v>
      </c>
      <c r="AB543" s="32" t="s">
        <v>2075</v>
      </c>
      <c r="AC543" s="32">
        <v>15</v>
      </c>
      <c r="AE543" s="32" t="s">
        <v>2115</v>
      </c>
      <c r="AG543" s="32" t="s">
        <v>2070</v>
      </c>
    </row>
    <row r="544" spans="1:33" s="32" customFormat="1" ht="12.75" customHeight="1" x14ac:dyDescent="0.2">
      <c r="A544" s="95" t="s">
        <v>2069</v>
      </c>
      <c r="B544" s="38"/>
      <c r="C544" s="15">
        <v>44419.718000000001</v>
      </c>
      <c r="D544" s="15"/>
      <c r="E544" s="32">
        <f t="shared" si="67"/>
        <v>941.00538982424837</v>
      </c>
      <c r="F544" s="32">
        <f t="shared" si="68"/>
        <v>941</v>
      </c>
      <c r="G544" s="32">
        <f t="shared" si="65"/>
        <v>6.4614000002620742E-3</v>
      </c>
      <c r="I544" s="32">
        <f t="shared" si="71"/>
        <v>6.4614000002620742E-3</v>
      </c>
      <c r="O544" s="32">
        <f t="shared" ca="1" si="69"/>
        <v>-1.9790897348503082E-2</v>
      </c>
      <c r="Q544" s="33">
        <f t="shared" si="70"/>
        <v>29401.218000000001</v>
      </c>
      <c r="AB544" s="32" t="s">
        <v>2075</v>
      </c>
      <c r="AC544" s="32">
        <v>18</v>
      </c>
      <c r="AE544" s="32" t="s">
        <v>2076</v>
      </c>
      <c r="AG544" s="32" t="s">
        <v>2070</v>
      </c>
    </row>
    <row r="545" spans="1:33" s="32" customFormat="1" ht="12.75" customHeight="1" x14ac:dyDescent="0.2">
      <c r="A545" s="95" t="s">
        <v>2116</v>
      </c>
      <c r="B545" s="38"/>
      <c r="C545" s="15">
        <v>44442.487000000001</v>
      </c>
      <c r="D545" s="15"/>
      <c r="E545" s="32">
        <f t="shared" si="67"/>
        <v>959.99831833879955</v>
      </c>
      <c r="F545" s="32">
        <f t="shared" si="68"/>
        <v>960</v>
      </c>
      <c r="G545" s="32">
        <f t="shared" si="65"/>
        <v>-2.0159999985480681E-3</v>
      </c>
      <c r="I545" s="32">
        <f t="shared" si="71"/>
        <v>-2.0159999985480681E-3</v>
      </c>
      <c r="O545" s="32">
        <f t="shared" ca="1" si="69"/>
        <v>-1.9697103390434671E-2</v>
      </c>
      <c r="Q545" s="33">
        <f t="shared" si="70"/>
        <v>29423.987000000001</v>
      </c>
      <c r="AC545" s="32">
        <v>11</v>
      </c>
      <c r="AE545" s="32" t="s">
        <v>2019</v>
      </c>
      <c r="AG545" s="32" t="s">
        <v>2021</v>
      </c>
    </row>
    <row r="546" spans="1:33" s="32" customFormat="1" ht="12.75" customHeight="1" x14ac:dyDescent="0.2">
      <c r="A546" s="95" t="s">
        <v>2116</v>
      </c>
      <c r="B546" s="38"/>
      <c r="C546" s="15">
        <v>44454.476000000002</v>
      </c>
      <c r="D546" s="15"/>
      <c r="E546" s="32">
        <f t="shared" si="67"/>
        <v>969.9990307091706</v>
      </c>
      <c r="F546" s="32">
        <f t="shared" si="68"/>
        <v>970</v>
      </c>
      <c r="G546" s="32">
        <f t="shared" si="65"/>
        <v>-1.1620000004768372E-3</v>
      </c>
      <c r="I546" s="32">
        <f t="shared" si="71"/>
        <v>-1.1620000004768372E-3</v>
      </c>
      <c r="O546" s="32">
        <f t="shared" ca="1" si="69"/>
        <v>-1.9647738149346033E-2</v>
      </c>
      <c r="Q546" s="33">
        <f t="shared" si="70"/>
        <v>29435.976000000002</v>
      </c>
      <c r="AC546" s="32">
        <v>8</v>
      </c>
      <c r="AE546" s="32" t="s">
        <v>2117</v>
      </c>
      <c r="AG546" s="32" t="s">
        <v>2021</v>
      </c>
    </row>
    <row r="547" spans="1:33" s="32" customFormat="1" ht="12.75" customHeight="1" x14ac:dyDescent="0.2">
      <c r="A547" s="93" t="s">
        <v>922</v>
      </c>
      <c r="B547" s="59" t="s">
        <v>2210</v>
      </c>
      <c r="C547" s="55">
        <v>44454.478000000003</v>
      </c>
      <c r="D547" s="55" t="s">
        <v>2275</v>
      </c>
      <c r="E547" s="32">
        <f t="shared" si="67"/>
        <v>970.00069902385439</v>
      </c>
      <c r="F547" s="32">
        <f t="shared" si="68"/>
        <v>970</v>
      </c>
      <c r="G547" s="32">
        <f t="shared" si="65"/>
        <v>8.3799999993061647E-4</v>
      </c>
      <c r="I547" s="32">
        <f t="shared" si="71"/>
        <v>8.3799999993061647E-4</v>
      </c>
      <c r="O547" s="32">
        <f t="shared" ca="1" si="69"/>
        <v>-1.9647738149346033E-2</v>
      </c>
      <c r="Q547" s="33">
        <f t="shared" si="70"/>
        <v>29435.978000000003</v>
      </c>
    </row>
    <row r="548" spans="1:33" s="32" customFormat="1" ht="12.75" customHeight="1" x14ac:dyDescent="0.2">
      <c r="A548" s="95" t="s">
        <v>2118</v>
      </c>
      <c r="B548" s="38"/>
      <c r="C548" s="15">
        <v>44460.485000000001</v>
      </c>
      <c r="D548" s="15"/>
      <c r="E548" s="32">
        <f t="shared" si="67"/>
        <v>975.01148217580953</v>
      </c>
      <c r="F548" s="32">
        <f t="shared" si="68"/>
        <v>975</v>
      </c>
      <c r="G548" s="32">
        <f t="shared" ref="G548:G566" si="72">+C548-(C$7+F548*C$8)</f>
        <v>1.3765000003331807E-2</v>
      </c>
      <c r="I548" s="32">
        <f t="shared" si="71"/>
        <v>1.3765000003331807E-2</v>
      </c>
      <c r="O548" s="32">
        <f t="shared" ca="1" si="69"/>
        <v>-1.9623055528801718E-2</v>
      </c>
      <c r="Q548" s="33">
        <f t="shared" si="70"/>
        <v>29441.985000000001</v>
      </c>
      <c r="AC548" s="32">
        <v>17</v>
      </c>
      <c r="AE548" s="32" t="s">
        <v>2077</v>
      </c>
      <c r="AG548" s="32" t="s">
        <v>2021</v>
      </c>
    </row>
    <row r="549" spans="1:33" s="32" customFormat="1" ht="12.75" customHeight="1" x14ac:dyDescent="0.2">
      <c r="A549" s="95" t="s">
        <v>2116</v>
      </c>
      <c r="B549" s="38"/>
      <c r="C549" s="15">
        <v>44466.466</v>
      </c>
      <c r="D549" s="15"/>
      <c r="E549" s="32">
        <f t="shared" si="67"/>
        <v>980.00057723688053</v>
      </c>
      <c r="F549" s="32">
        <f t="shared" si="68"/>
        <v>980</v>
      </c>
      <c r="G549" s="32">
        <f t="shared" si="72"/>
        <v>6.9200000143609941E-4</v>
      </c>
      <c r="I549" s="32">
        <f t="shared" si="71"/>
        <v>6.9200000143609941E-4</v>
      </c>
      <c r="O549" s="32">
        <f t="shared" ca="1" si="69"/>
        <v>-1.9598372908257399E-2</v>
      </c>
      <c r="Q549" s="33">
        <f t="shared" si="70"/>
        <v>29447.966</v>
      </c>
      <c r="AC549" s="32">
        <v>8</v>
      </c>
      <c r="AE549" s="32" t="s">
        <v>2117</v>
      </c>
      <c r="AG549" s="32" t="s">
        <v>2021</v>
      </c>
    </row>
    <row r="550" spans="1:33" s="32" customFormat="1" ht="12.75" customHeight="1" x14ac:dyDescent="0.2">
      <c r="A550" s="95" t="s">
        <v>2120</v>
      </c>
      <c r="B550" s="38"/>
      <c r="C550" s="15">
        <v>44466.466999999997</v>
      </c>
      <c r="D550" s="15"/>
      <c r="E550" s="32">
        <f t="shared" si="67"/>
        <v>980.00141139421942</v>
      </c>
      <c r="F550" s="32">
        <f t="shared" si="68"/>
        <v>980</v>
      </c>
      <c r="G550" s="32">
        <f t="shared" si="72"/>
        <v>1.6919999980018474E-3</v>
      </c>
      <c r="I550" s="32">
        <f t="shared" si="71"/>
        <v>1.6919999980018474E-3</v>
      </c>
      <c r="O550" s="32">
        <f t="shared" ca="1" si="69"/>
        <v>-1.9598372908257399E-2</v>
      </c>
      <c r="Q550" s="33">
        <f t="shared" si="70"/>
        <v>29447.966999999997</v>
      </c>
      <c r="AC550" s="32">
        <v>27</v>
      </c>
      <c r="AE550" s="32" t="s">
        <v>2119</v>
      </c>
      <c r="AG550" s="32" t="s">
        <v>2021</v>
      </c>
    </row>
    <row r="551" spans="1:33" s="32" customFormat="1" ht="12.75" customHeight="1" x14ac:dyDescent="0.2">
      <c r="A551" s="95" t="s">
        <v>2118</v>
      </c>
      <c r="B551" s="38"/>
      <c r="C551" s="15">
        <v>44466.470999999998</v>
      </c>
      <c r="D551" s="15"/>
      <c r="E551" s="32">
        <f t="shared" si="67"/>
        <v>980.00474802358713</v>
      </c>
      <c r="F551" s="32">
        <f t="shared" si="68"/>
        <v>980</v>
      </c>
      <c r="G551" s="32">
        <f t="shared" si="72"/>
        <v>5.6919999988167547E-3</v>
      </c>
      <c r="I551" s="32">
        <f t="shared" si="71"/>
        <v>5.6919999988167547E-3</v>
      </c>
      <c r="O551" s="32">
        <f t="shared" ca="1" si="69"/>
        <v>-1.9598372908257399E-2</v>
      </c>
      <c r="Q551" s="33">
        <f t="shared" si="70"/>
        <v>29447.970999999998</v>
      </c>
      <c r="AC551" s="32">
        <v>9</v>
      </c>
      <c r="AE551" s="32" t="s">
        <v>2077</v>
      </c>
      <c r="AG551" s="32" t="s">
        <v>2021</v>
      </c>
    </row>
    <row r="552" spans="1:33" s="32" customFormat="1" ht="12.75" customHeight="1" x14ac:dyDescent="0.2">
      <c r="A552" s="95" t="s">
        <v>2121</v>
      </c>
      <c r="B552" s="38"/>
      <c r="C552" s="15">
        <v>44466.476999999999</v>
      </c>
      <c r="D552" s="15"/>
      <c r="E552" s="32">
        <f t="shared" si="67"/>
        <v>980.00975296763875</v>
      </c>
      <c r="F552" s="32">
        <f t="shared" si="68"/>
        <v>980</v>
      </c>
      <c r="G552" s="32">
        <f t="shared" si="72"/>
        <v>1.1692000000039116E-2</v>
      </c>
      <c r="I552" s="32">
        <f t="shared" si="71"/>
        <v>1.1692000000039116E-2</v>
      </c>
      <c r="O552" s="32">
        <f t="shared" ca="1" si="69"/>
        <v>-1.9598372908257399E-2</v>
      </c>
      <c r="Q552" s="33">
        <f t="shared" si="70"/>
        <v>29447.976999999999</v>
      </c>
      <c r="AC552" s="32">
        <v>26</v>
      </c>
      <c r="AE552" s="32" t="s">
        <v>2112</v>
      </c>
      <c r="AG552" s="32" t="s">
        <v>2021</v>
      </c>
    </row>
    <row r="553" spans="1:33" s="32" customFormat="1" ht="12.75" customHeight="1" x14ac:dyDescent="0.2">
      <c r="A553" s="93" t="s">
        <v>947</v>
      </c>
      <c r="B553" s="59" t="s">
        <v>2210</v>
      </c>
      <c r="C553" s="55">
        <v>44484.453000000001</v>
      </c>
      <c r="D553" s="55" t="s">
        <v>2275</v>
      </c>
      <c r="E553" s="32">
        <f t="shared" si="67"/>
        <v>995.0045653431323</v>
      </c>
      <c r="F553" s="32">
        <f t="shared" si="68"/>
        <v>995</v>
      </c>
      <c r="G553" s="32">
        <f t="shared" si="72"/>
        <v>5.4730000047129579E-3</v>
      </c>
      <c r="I553" s="32">
        <f t="shared" si="71"/>
        <v>5.4730000047129579E-3</v>
      </c>
      <c r="O553" s="32">
        <f t="shared" ca="1" si="69"/>
        <v>-1.9524325046624443E-2</v>
      </c>
      <c r="Q553" s="33">
        <f t="shared" si="70"/>
        <v>29465.953000000001</v>
      </c>
    </row>
    <row r="554" spans="1:33" s="32" customFormat="1" ht="12.75" customHeight="1" x14ac:dyDescent="0.2">
      <c r="A554" s="95" t="s">
        <v>2069</v>
      </c>
      <c r="B554" s="38"/>
      <c r="C554" s="15">
        <v>44490.440999999999</v>
      </c>
      <c r="D554" s="15"/>
      <c r="E554" s="32">
        <f t="shared" si="67"/>
        <v>999.99949950559369</v>
      </c>
      <c r="F554" s="32">
        <f t="shared" si="68"/>
        <v>1000</v>
      </c>
      <c r="G554" s="32">
        <f t="shared" si="72"/>
        <v>-5.9999999939464033E-4</v>
      </c>
      <c r="I554" s="32">
        <f t="shared" si="71"/>
        <v>-5.9999999939464033E-4</v>
      </c>
      <c r="O554" s="32">
        <f t="shared" ca="1" si="69"/>
        <v>-1.9499642426080124E-2</v>
      </c>
      <c r="Q554" s="33">
        <f t="shared" si="70"/>
        <v>29471.940999999999</v>
      </c>
      <c r="AB554" s="32" t="s">
        <v>2075</v>
      </c>
      <c r="AC554" s="32">
        <v>18</v>
      </c>
      <c r="AE554" s="32" t="s">
        <v>2122</v>
      </c>
      <c r="AG554" s="32" t="s">
        <v>2070</v>
      </c>
    </row>
    <row r="555" spans="1:33" s="32" customFormat="1" ht="12.75" customHeight="1" x14ac:dyDescent="0.2">
      <c r="A555" s="95" t="s">
        <v>2118</v>
      </c>
      <c r="B555" s="38"/>
      <c r="C555" s="15">
        <v>44496.436000000002</v>
      </c>
      <c r="D555" s="15"/>
      <c r="E555" s="32">
        <f t="shared" si="67"/>
        <v>1005.0002727694517</v>
      </c>
      <c r="F555" s="32">
        <f t="shared" si="68"/>
        <v>1005</v>
      </c>
      <c r="G555" s="32">
        <f t="shared" si="72"/>
        <v>3.2700000156182796E-4</v>
      </c>
      <c r="I555" s="32">
        <f t="shared" si="71"/>
        <v>3.2700000156182796E-4</v>
      </c>
      <c r="O555" s="32">
        <f t="shared" ca="1" si="69"/>
        <v>-1.9474959805535805E-2</v>
      </c>
      <c r="Q555" s="33">
        <f t="shared" si="70"/>
        <v>29477.936000000002</v>
      </c>
      <c r="AC555" s="32">
        <v>37</v>
      </c>
      <c r="AE555" s="32" t="s">
        <v>2123</v>
      </c>
      <c r="AG555" s="32" t="s">
        <v>2021</v>
      </c>
    </row>
    <row r="556" spans="1:33" s="32" customFormat="1" ht="12.75" customHeight="1" x14ac:dyDescent="0.2">
      <c r="A556" s="93" t="s">
        <v>890</v>
      </c>
      <c r="B556" s="59" t="s">
        <v>2210</v>
      </c>
      <c r="C556" s="55">
        <v>44532.41</v>
      </c>
      <c r="D556" s="55" t="s">
        <v>2275</v>
      </c>
      <c r="E556" s="32">
        <f t="shared" si="67"/>
        <v>1035.0082489819554</v>
      </c>
      <c r="F556" s="32">
        <f t="shared" si="68"/>
        <v>1035</v>
      </c>
      <c r="G556" s="32">
        <f t="shared" si="72"/>
        <v>9.8890000008395873E-3</v>
      </c>
      <c r="I556" s="32">
        <f t="shared" si="71"/>
        <v>9.8890000008395873E-3</v>
      </c>
      <c r="O556" s="32">
        <f t="shared" ca="1" si="69"/>
        <v>-1.9326864082269895E-2</v>
      </c>
      <c r="Q556" s="33">
        <f t="shared" si="70"/>
        <v>29513.910000000003</v>
      </c>
    </row>
    <row r="557" spans="1:33" s="32" customFormat="1" ht="12.75" customHeight="1" x14ac:dyDescent="0.2">
      <c r="A557" s="95" t="s">
        <v>2118</v>
      </c>
      <c r="B557" s="38"/>
      <c r="C557" s="15">
        <v>44544.383999999998</v>
      </c>
      <c r="D557" s="15"/>
      <c r="E557" s="32">
        <f t="shared" si="67"/>
        <v>1044.9964489921942</v>
      </c>
      <c r="F557" s="32">
        <f t="shared" si="68"/>
        <v>1045</v>
      </c>
      <c r="G557" s="32">
        <f t="shared" si="72"/>
        <v>-4.2570000005071051E-3</v>
      </c>
      <c r="I557" s="32">
        <f t="shared" si="71"/>
        <v>-4.2570000005071051E-3</v>
      </c>
      <c r="O557" s="32">
        <f t="shared" ca="1" si="69"/>
        <v>-1.9277498841181261E-2</v>
      </c>
      <c r="Q557" s="33">
        <f t="shared" si="70"/>
        <v>29525.883999999998</v>
      </c>
      <c r="AC557" s="32">
        <v>37</v>
      </c>
      <c r="AE557" s="32" t="s">
        <v>2123</v>
      </c>
      <c r="AG557" s="32" t="s">
        <v>2021</v>
      </c>
    </row>
    <row r="558" spans="1:33" s="32" customFormat="1" ht="12.75" customHeight="1" x14ac:dyDescent="0.2">
      <c r="A558" s="95" t="s">
        <v>2124</v>
      </c>
      <c r="B558" s="38"/>
      <c r="C558" s="15">
        <v>44556.373</v>
      </c>
      <c r="D558" s="15"/>
      <c r="E558" s="32">
        <f t="shared" si="67"/>
        <v>1054.9971613625653</v>
      </c>
      <c r="F558" s="32">
        <f t="shared" si="68"/>
        <v>1055</v>
      </c>
      <c r="G558" s="32">
        <f t="shared" si="72"/>
        <v>-3.4030000024358742E-3</v>
      </c>
      <c r="I558" s="32">
        <f t="shared" si="71"/>
        <v>-3.4030000024358742E-3</v>
      </c>
      <c r="O558" s="32">
        <f t="shared" ca="1" si="69"/>
        <v>-1.9228133600092623E-2</v>
      </c>
      <c r="Q558" s="33">
        <f t="shared" si="70"/>
        <v>29537.873</v>
      </c>
      <c r="AC558" s="32">
        <v>32</v>
      </c>
      <c r="AE558" s="32" t="s">
        <v>2123</v>
      </c>
      <c r="AG558" s="32" t="s">
        <v>2021</v>
      </c>
    </row>
    <row r="559" spans="1:33" s="32" customFormat="1" ht="12.75" customHeight="1" x14ac:dyDescent="0.2">
      <c r="A559" s="95" t="s">
        <v>2069</v>
      </c>
      <c r="B559" s="38"/>
      <c r="C559" s="15">
        <v>44709.828000000001</v>
      </c>
      <c r="D559" s="15"/>
      <c r="E559" s="32">
        <f t="shared" si="67"/>
        <v>1183.0027762424656</v>
      </c>
      <c r="F559" s="32">
        <f t="shared" si="68"/>
        <v>1183</v>
      </c>
      <c r="G559" s="32">
        <f t="shared" si="72"/>
        <v>3.328200000396464E-3</v>
      </c>
      <c r="I559" s="32">
        <f t="shared" si="71"/>
        <v>3.328200000396464E-3</v>
      </c>
      <c r="O559" s="32">
        <f t="shared" ca="1" si="69"/>
        <v>-1.8596258514158068E-2</v>
      </c>
      <c r="Q559" s="33">
        <f t="shared" si="70"/>
        <v>29691.328000000001</v>
      </c>
      <c r="AB559" s="32" t="s">
        <v>2075</v>
      </c>
      <c r="AC559" s="32">
        <v>11</v>
      </c>
      <c r="AE559" s="32" t="s">
        <v>2125</v>
      </c>
      <c r="AG559" s="32" t="s">
        <v>2070</v>
      </c>
    </row>
    <row r="560" spans="1:33" s="32" customFormat="1" ht="12.75" customHeight="1" x14ac:dyDescent="0.2">
      <c r="A560" s="95" t="s">
        <v>2127</v>
      </c>
      <c r="B560" s="38"/>
      <c r="C560" s="15">
        <v>44761.375999999997</v>
      </c>
      <c r="D560" s="15"/>
      <c r="E560" s="32">
        <f t="shared" si="67"/>
        <v>1226.0019188955459</v>
      </c>
      <c r="F560" s="32">
        <f t="shared" si="68"/>
        <v>1226</v>
      </c>
      <c r="G560" s="32">
        <f t="shared" si="72"/>
        <v>2.3003999958746135E-3</v>
      </c>
      <c r="I560" s="32">
        <f t="shared" si="71"/>
        <v>2.3003999958746135E-3</v>
      </c>
      <c r="O560" s="32">
        <f t="shared" ca="1" si="69"/>
        <v>-1.838398797747693E-2</v>
      </c>
      <c r="Q560" s="33">
        <f t="shared" si="70"/>
        <v>29742.875999999997</v>
      </c>
      <c r="AC560" s="32">
        <v>16</v>
      </c>
      <c r="AE560" s="32" t="s">
        <v>2126</v>
      </c>
      <c r="AG560" s="32" t="s">
        <v>2021</v>
      </c>
    </row>
    <row r="561" spans="1:33" s="32" customFormat="1" ht="12.75" customHeight="1" x14ac:dyDescent="0.2">
      <c r="A561" s="95" t="s">
        <v>2127</v>
      </c>
      <c r="B561" s="38"/>
      <c r="C561" s="15">
        <v>44767.364000000001</v>
      </c>
      <c r="D561" s="15"/>
      <c r="E561" s="32">
        <f t="shared" si="67"/>
        <v>1230.9968530580134</v>
      </c>
      <c r="F561" s="32">
        <f t="shared" si="68"/>
        <v>1231</v>
      </c>
      <c r="G561" s="32">
        <f t="shared" si="72"/>
        <v>-3.7726000009570271E-3</v>
      </c>
      <c r="I561" s="32">
        <f t="shared" si="71"/>
        <v>-3.7726000009570271E-3</v>
      </c>
      <c r="O561" s="32">
        <f t="shared" ca="1" si="69"/>
        <v>-1.8359305356932615E-2</v>
      </c>
      <c r="Q561" s="33">
        <f t="shared" si="70"/>
        <v>29748.864000000001</v>
      </c>
      <c r="AC561" s="32">
        <v>16</v>
      </c>
      <c r="AE561" s="32" t="s">
        <v>2126</v>
      </c>
      <c r="AG561" s="32" t="s">
        <v>2021</v>
      </c>
    </row>
    <row r="562" spans="1:33" s="32" customFormat="1" ht="12.75" customHeight="1" x14ac:dyDescent="0.2">
      <c r="A562" s="95" t="s">
        <v>2208</v>
      </c>
      <c r="B562" s="38" t="s">
        <v>2210</v>
      </c>
      <c r="C562" s="15">
        <v>44769.761899999998</v>
      </c>
      <c r="D562" s="15">
        <v>5.9999999999999995E-4</v>
      </c>
      <c r="E562" s="32">
        <f t="shared" si="67"/>
        <v>1232.9970789478184</v>
      </c>
      <c r="F562" s="32">
        <f t="shared" si="68"/>
        <v>1233</v>
      </c>
      <c r="G562" s="32">
        <f t="shared" si="72"/>
        <v>-3.5018000053241849E-3</v>
      </c>
      <c r="J562" s="32">
        <f>G562</f>
        <v>-3.5018000053241849E-3</v>
      </c>
      <c r="O562" s="32">
        <f t="shared" ca="1" si="69"/>
        <v>-1.8349432308714886E-2</v>
      </c>
      <c r="Q562" s="33">
        <f t="shared" si="70"/>
        <v>29751.261899999998</v>
      </c>
    </row>
    <row r="563" spans="1:33" s="32" customFormat="1" ht="12.75" customHeight="1" x14ac:dyDescent="0.2">
      <c r="A563" s="95" t="s">
        <v>2127</v>
      </c>
      <c r="B563" s="38"/>
      <c r="C563" s="15">
        <v>44809.322999999997</v>
      </c>
      <c r="D563" s="15"/>
      <c r="E563" s="32">
        <f t="shared" si="67"/>
        <v>1265.9972609609495</v>
      </c>
      <c r="F563" s="32">
        <f t="shared" si="68"/>
        <v>1266</v>
      </c>
      <c r="G563" s="32">
        <f t="shared" si="72"/>
        <v>-3.2836000027600676E-3</v>
      </c>
      <c r="I563" s="32">
        <f t="shared" ref="I563:I574" si="73">G563</f>
        <v>-3.2836000027600676E-3</v>
      </c>
      <c r="O563" s="32">
        <f t="shared" ca="1" si="69"/>
        <v>-1.8186527013122383E-2</v>
      </c>
      <c r="Q563" s="33">
        <f t="shared" si="70"/>
        <v>29790.822999999997</v>
      </c>
      <c r="AC563" s="32">
        <v>14</v>
      </c>
      <c r="AE563" s="32" t="s">
        <v>2126</v>
      </c>
      <c r="AG563" s="32" t="s">
        <v>2021</v>
      </c>
    </row>
    <row r="564" spans="1:33" s="32" customFormat="1" ht="12.75" customHeight="1" x14ac:dyDescent="0.2">
      <c r="A564" s="95" t="s">
        <v>2069</v>
      </c>
      <c r="B564" s="38"/>
      <c r="C564" s="15">
        <v>44817.718000000001</v>
      </c>
      <c r="D564" s="15"/>
      <c r="E564" s="32">
        <f t="shared" si="67"/>
        <v>1273.0000118450346</v>
      </c>
      <c r="F564" s="32">
        <f t="shared" si="68"/>
        <v>1273</v>
      </c>
      <c r="G564" s="32">
        <f t="shared" si="72"/>
        <v>1.4199998986441642E-5</v>
      </c>
      <c r="I564" s="32">
        <f t="shared" si="73"/>
        <v>1.4199998986441642E-5</v>
      </c>
      <c r="O564" s="32">
        <f t="shared" ca="1" si="69"/>
        <v>-1.8151971344360338E-2</v>
      </c>
      <c r="Q564" s="33">
        <f t="shared" si="70"/>
        <v>29799.218000000001</v>
      </c>
      <c r="AB564" s="32" t="s">
        <v>2075</v>
      </c>
      <c r="AC564" s="32">
        <v>15</v>
      </c>
      <c r="AE564" s="32" t="s">
        <v>2125</v>
      </c>
      <c r="AG564" s="32" t="s">
        <v>2070</v>
      </c>
    </row>
    <row r="565" spans="1:33" s="32" customFormat="1" ht="12.75" customHeight="1" x14ac:dyDescent="0.2">
      <c r="A565" s="95" t="s">
        <v>2120</v>
      </c>
      <c r="B565" s="38"/>
      <c r="C565" s="15">
        <v>44840.495000000003</v>
      </c>
      <c r="D565" s="15"/>
      <c r="E565" s="32">
        <f t="shared" si="67"/>
        <v>1291.9996136183213</v>
      </c>
      <c r="F565" s="32">
        <f t="shared" si="68"/>
        <v>1292</v>
      </c>
      <c r="G565" s="32">
        <f t="shared" si="72"/>
        <v>-4.6319999819388613E-4</v>
      </c>
      <c r="I565" s="32">
        <f t="shared" si="73"/>
        <v>-4.6319999819388613E-4</v>
      </c>
      <c r="O565" s="32">
        <f t="shared" ca="1" si="69"/>
        <v>-1.8058177386291927E-2</v>
      </c>
      <c r="Q565" s="33">
        <f t="shared" si="70"/>
        <v>29821.995000000003</v>
      </c>
      <c r="AC565" s="32">
        <v>12</v>
      </c>
      <c r="AE565" s="32" t="s">
        <v>2096</v>
      </c>
      <c r="AG565" s="32" t="s">
        <v>2021</v>
      </c>
    </row>
    <row r="566" spans="1:33" s="32" customFormat="1" ht="12.75" customHeight="1" x14ac:dyDescent="0.2">
      <c r="A566" s="95" t="s">
        <v>2127</v>
      </c>
      <c r="B566" s="38"/>
      <c r="C566" s="15">
        <v>44852.476000000002</v>
      </c>
      <c r="D566" s="15"/>
      <c r="E566" s="32">
        <f t="shared" si="67"/>
        <v>1301.9936527299567</v>
      </c>
      <c r="F566" s="32">
        <f t="shared" si="68"/>
        <v>1302</v>
      </c>
      <c r="G566" s="32">
        <f t="shared" si="72"/>
        <v>-7.6091999944765121E-3</v>
      </c>
      <c r="I566" s="32">
        <f t="shared" si="73"/>
        <v>-7.6091999944765121E-3</v>
      </c>
      <c r="O566" s="32">
        <f t="shared" ca="1" si="69"/>
        <v>-1.8008812145203293E-2</v>
      </c>
      <c r="Q566" s="33">
        <f t="shared" si="70"/>
        <v>29833.976000000002</v>
      </c>
      <c r="AC566" s="32">
        <v>33</v>
      </c>
      <c r="AE566" s="32" t="s">
        <v>2030</v>
      </c>
      <c r="AG566" s="32" t="s">
        <v>2021</v>
      </c>
    </row>
    <row r="567" spans="1:33" s="32" customFormat="1" ht="12.75" customHeight="1" x14ac:dyDescent="0.2">
      <c r="A567" s="95" t="s">
        <v>2120</v>
      </c>
      <c r="B567" s="38"/>
      <c r="C567" s="15">
        <v>44854.366999999998</v>
      </c>
      <c r="D567" s="15"/>
      <c r="E567" s="32">
        <f t="shared" si="67"/>
        <v>1303.571044263223</v>
      </c>
      <c r="F567" s="32">
        <f t="shared" si="68"/>
        <v>1303.5</v>
      </c>
      <c r="I567" s="32">
        <f t="shared" si="73"/>
        <v>0</v>
      </c>
      <c r="J567" s="35"/>
      <c r="O567" s="32">
        <f t="shared" ca="1" si="69"/>
        <v>-1.8001407359039996E-2</v>
      </c>
      <c r="Q567" s="33">
        <f t="shared" si="70"/>
        <v>29835.866999999998</v>
      </c>
      <c r="AB567" s="32" t="s">
        <v>2128</v>
      </c>
      <c r="AC567" s="32">
        <v>8</v>
      </c>
      <c r="AE567" s="32" t="s">
        <v>2030</v>
      </c>
      <c r="AG567" s="32" t="s">
        <v>2021</v>
      </c>
    </row>
    <row r="568" spans="1:33" s="32" customFormat="1" ht="12.75" customHeight="1" x14ac:dyDescent="0.2">
      <c r="A568" s="93" t="s">
        <v>890</v>
      </c>
      <c r="B568" s="59" t="s">
        <v>2210</v>
      </c>
      <c r="C568" s="55">
        <v>44870.478000000003</v>
      </c>
      <c r="D568" s="55" t="s">
        <v>2275</v>
      </c>
      <c r="E568" s="32">
        <f t="shared" si="67"/>
        <v>1317.0101531963344</v>
      </c>
      <c r="F568" s="32">
        <f t="shared" si="68"/>
        <v>1317</v>
      </c>
      <c r="G568" s="32">
        <f t="shared" ref="G568:G599" si="74">+C568-(C$7+F568*C$8)</f>
        <v>1.2171800000942312E-2</v>
      </c>
      <c r="I568" s="32">
        <f t="shared" si="73"/>
        <v>1.2171800000942312E-2</v>
      </c>
      <c r="O568" s="32">
        <f t="shared" ca="1" si="69"/>
        <v>-1.7934764283570336E-2</v>
      </c>
      <c r="Q568" s="33">
        <f t="shared" si="70"/>
        <v>29851.978000000003</v>
      </c>
    </row>
    <row r="569" spans="1:33" s="32" customFormat="1" ht="12.75" customHeight="1" x14ac:dyDescent="0.2">
      <c r="A569" s="95" t="s">
        <v>2069</v>
      </c>
      <c r="B569" s="38"/>
      <c r="C569" s="15">
        <v>44883.637999999999</v>
      </c>
      <c r="D569" s="15"/>
      <c r="E569" s="32">
        <f t="shared" si="67"/>
        <v>1327.9876638139031</v>
      </c>
      <c r="F569" s="32">
        <f t="shared" si="68"/>
        <v>1328</v>
      </c>
      <c r="G569" s="32">
        <f t="shared" si="74"/>
        <v>-1.4788799999223556E-2</v>
      </c>
      <c r="I569" s="32">
        <f t="shared" si="73"/>
        <v>-1.4788799999223556E-2</v>
      </c>
      <c r="O569" s="32">
        <f t="shared" ca="1" si="69"/>
        <v>-1.7880462518372834E-2</v>
      </c>
      <c r="Q569" s="33">
        <f t="shared" si="70"/>
        <v>29865.137999999999</v>
      </c>
      <c r="AB569" s="32" t="s">
        <v>2075</v>
      </c>
      <c r="AC569" s="32">
        <v>12</v>
      </c>
      <c r="AE569" s="32" t="s">
        <v>2129</v>
      </c>
      <c r="AG569" s="32" t="s">
        <v>2070</v>
      </c>
    </row>
    <row r="570" spans="1:33" s="32" customFormat="1" ht="12.75" customHeight="1" x14ac:dyDescent="0.2">
      <c r="A570" s="95" t="s">
        <v>2130</v>
      </c>
      <c r="B570" s="38"/>
      <c r="C570" s="15">
        <v>45075.453000000001</v>
      </c>
      <c r="D570" s="15"/>
      <c r="E570" s="32">
        <f t="shared" si="67"/>
        <v>1487.9915543237469</v>
      </c>
      <c r="F570" s="32">
        <f t="shared" si="68"/>
        <v>1488</v>
      </c>
      <c r="G570" s="32">
        <f t="shared" si="74"/>
        <v>-1.0124799999175593E-2</v>
      </c>
      <c r="I570" s="32">
        <f t="shared" si="73"/>
        <v>-1.0124799999175593E-2</v>
      </c>
      <c r="O570" s="32">
        <f t="shared" ca="1" si="69"/>
        <v>-1.7090618660954644E-2</v>
      </c>
      <c r="Q570" s="33">
        <f t="shared" si="70"/>
        <v>30056.953000000001</v>
      </c>
      <c r="AC570" s="32">
        <v>15</v>
      </c>
      <c r="AE570" s="32" t="s">
        <v>2096</v>
      </c>
      <c r="AG570" s="32" t="s">
        <v>2021</v>
      </c>
    </row>
    <row r="571" spans="1:33" s="32" customFormat="1" ht="12.75" customHeight="1" x14ac:dyDescent="0.2">
      <c r="A571" s="95" t="s">
        <v>2130</v>
      </c>
      <c r="B571" s="38"/>
      <c r="C571" s="15">
        <v>45075.457999999999</v>
      </c>
      <c r="D571" s="15"/>
      <c r="E571" s="32">
        <f t="shared" si="67"/>
        <v>1487.9957251104536</v>
      </c>
      <c r="F571" s="32">
        <f t="shared" si="68"/>
        <v>1488</v>
      </c>
      <c r="G571" s="32">
        <f t="shared" si="74"/>
        <v>-5.124800001794938E-3</v>
      </c>
      <c r="I571" s="32">
        <f t="shared" si="73"/>
        <v>-5.124800001794938E-3</v>
      </c>
      <c r="O571" s="32">
        <f t="shared" ca="1" si="69"/>
        <v>-1.7090618660954644E-2</v>
      </c>
      <c r="Q571" s="33">
        <f t="shared" si="70"/>
        <v>30056.957999999999</v>
      </c>
      <c r="AC571" s="32">
        <v>11</v>
      </c>
      <c r="AE571" s="32" t="s">
        <v>2100</v>
      </c>
      <c r="AG571" s="32" t="s">
        <v>2021</v>
      </c>
    </row>
    <row r="572" spans="1:33" s="32" customFormat="1" ht="12.75" customHeight="1" x14ac:dyDescent="0.2">
      <c r="A572" s="93" t="s">
        <v>990</v>
      </c>
      <c r="B572" s="59" t="s">
        <v>2210</v>
      </c>
      <c r="C572" s="55">
        <v>45075.463000000003</v>
      </c>
      <c r="D572" s="55" t="s">
        <v>2275</v>
      </c>
      <c r="E572" s="32">
        <f t="shared" si="67"/>
        <v>1487.9998958971662</v>
      </c>
      <c r="F572" s="32">
        <f t="shared" si="68"/>
        <v>1488</v>
      </c>
      <c r="G572" s="32">
        <f t="shared" si="74"/>
        <v>-1.2479999713832512E-4</v>
      </c>
      <c r="I572" s="32">
        <f t="shared" si="73"/>
        <v>-1.2479999713832512E-4</v>
      </c>
      <c r="O572" s="32">
        <f t="shared" ca="1" si="69"/>
        <v>-1.7090618660954644E-2</v>
      </c>
      <c r="Q572" s="33">
        <f t="shared" si="70"/>
        <v>30056.963000000003</v>
      </c>
    </row>
    <row r="573" spans="1:33" s="32" customFormat="1" ht="12.75" customHeight="1" x14ac:dyDescent="0.2">
      <c r="A573" s="95" t="s">
        <v>2130</v>
      </c>
      <c r="B573" s="38"/>
      <c r="C573" s="15">
        <v>45075.468000000001</v>
      </c>
      <c r="D573" s="15"/>
      <c r="E573" s="32">
        <f t="shared" si="67"/>
        <v>1488.0040666838729</v>
      </c>
      <c r="F573" s="32">
        <f t="shared" si="68"/>
        <v>1488</v>
      </c>
      <c r="G573" s="32">
        <f t="shared" si="74"/>
        <v>4.8752000002423301E-3</v>
      </c>
      <c r="I573" s="32">
        <f t="shared" si="73"/>
        <v>4.8752000002423301E-3</v>
      </c>
      <c r="O573" s="32">
        <f t="shared" ca="1" si="69"/>
        <v>-1.7090618660954644E-2</v>
      </c>
      <c r="Q573" s="33">
        <f t="shared" si="70"/>
        <v>30056.968000000001</v>
      </c>
      <c r="AC573" s="32">
        <v>8</v>
      </c>
      <c r="AE573" s="32" t="s">
        <v>2131</v>
      </c>
      <c r="AG573" s="32" t="s">
        <v>2021</v>
      </c>
    </row>
    <row r="574" spans="1:33" s="32" customFormat="1" ht="12.75" customHeight="1" x14ac:dyDescent="0.2">
      <c r="A574" s="95" t="s">
        <v>2069</v>
      </c>
      <c r="B574" s="38"/>
      <c r="C574" s="15">
        <v>45082.652000000002</v>
      </c>
      <c r="D574" s="15"/>
      <c r="E574" s="32">
        <f t="shared" si="67"/>
        <v>1493.9966530270831</v>
      </c>
      <c r="F574" s="32">
        <f t="shared" si="68"/>
        <v>1494</v>
      </c>
      <c r="G574" s="32">
        <f t="shared" si="74"/>
        <v>-4.0124000006471761E-3</v>
      </c>
      <c r="I574" s="32">
        <f t="shared" si="73"/>
        <v>-4.0124000006471761E-3</v>
      </c>
      <c r="O574" s="32">
        <f t="shared" ca="1" si="69"/>
        <v>-1.7060999516301464E-2</v>
      </c>
      <c r="Q574" s="33">
        <f t="shared" si="70"/>
        <v>30064.152000000002</v>
      </c>
      <c r="AB574" s="32" t="s">
        <v>2075</v>
      </c>
      <c r="AC574" s="32">
        <v>24</v>
      </c>
      <c r="AE574" s="32" t="s">
        <v>2132</v>
      </c>
      <c r="AG574" s="32" t="s">
        <v>2070</v>
      </c>
    </row>
    <row r="575" spans="1:33" s="32" customFormat="1" ht="12.75" customHeight="1" x14ac:dyDescent="0.2">
      <c r="A575" s="93" t="s">
        <v>1003</v>
      </c>
      <c r="B575" s="59" t="s">
        <v>2210</v>
      </c>
      <c r="C575" s="55">
        <v>45113.822399999997</v>
      </c>
      <c r="D575" s="55" t="s">
        <v>2275</v>
      </c>
      <c r="E575" s="32">
        <f t="shared" si="67"/>
        <v>1519.9976710326994</v>
      </c>
      <c r="F575" s="32">
        <f t="shared" si="68"/>
        <v>1520</v>
      </c>
      <c r="G575" s="32">
        <f t="shared" si="74"/>
        <v>-2.7920000065932982E-3</v>
      </c>
      <c r="J575" s="32">
        <f>G575</f>
        <v>-2.7920000065932982E-3</v>
      </c>
      <c r="O575" s="32">
        <f t="shared" ca="1" si="69"/>
        <v>-1.6932649889471005E-2</v>
      </c>
      <c r="Q575" s="33">
        <f t="shared" si="70"/>
        <v>30095.322399999997</v>
      </c>
    </row>
    <row r="576" spans="1:33" s="32" customFormat="1" ht="12.75" customHeight="1" x14ac:dyDescent="0.2">
      <c r="A576" s="95" t="s">
        <v>2133</v>
      </c>
      <c r="B576" s="38"/>
      <c r="C576" s="15">
        <v>45129.41</v>
      </c>
      <c r="D576" s="15"/>
      <c r="E576" s="32">
        <f t="shared" si="67"/>
        <v>1533.0001820131347</v>
      </c>
      <c r="F576" s="32">
        <f t="shared" si="68"/>
        <v>1533</v>
      </c>
      <c r="G576" s="32">
        <f t="shared" si="74"/>
        <v>2.1820000256411731E-4</v>
      </c>
      <c r="I576" s="32">
        <f t="shared" ref="I576:I587" si="75">G576</f>
        <v>2.1820000256411731E-4</v>
      </c>
      <c r="O576" s="32">
        <f t="shared" ca="1" si="69"/>
        <v>-1.6868475076055781E-2</v>
      </c>
      <c r="Q576" s="33">
        <f t="shared" si="70"/>
        <v>30110.910000000003</v>
      </c>
      <c r="AC576" s="32">
        <v>12</v>
      </c>
      <c r="AE576" s="32" t="s">
        <v>2100</v>
      </c>
      <c r="AG576" s="32" t="s">
        <v>2021</v>
      </c>
    </row>
    <row r="577" spans="1:33" s="32" customFormat="1" ht="12.75" customHeight="1" x14ac:dyDescent="0.2">
      <c r="A577" s="95" t="s">
        <v>2069</v>
      </c>
      <c r="B577" s="38"/>
      <c r="C577" s="15">
        <v>45131.805</v>
      </c>
      <c r="D577" s="15"/>
      <c r="E577" s="32">
        <f t="shared" si="67"/>
        <v>1534.9979888466489</v>
      </c>
      <c r="F577" s="32">
        <f t="shared" si="68"/>
        <v>1535</v>
      </c>
      <c r="G577" s="32">
        <f t="shared" si="74"/>
        <v>-2.4110000013024546E-3</v>
      </c>
      <c r="I577" s="32">
        <f t="shared" si="75"/>
        <v>-2.4110000013024546E-3</v>
      </c>
      <c r="O577" s="32">
        <f t="shared" ca="1" si="69"/>
        <v>-1.6858602027838052E-2</v>
      </c>
      <c r="Q577" s="33">
        <f t="shared" si="70"/>
        <v>30113.305</v>
      </c>
      <c r="AB577" s="32" t="s">
        <v>2075</v>
      </c>
      <c r="AC577" s="32">
        <v>16</v>
      </c>
      <c r="AE577" s="32" t="s">
        <v>2076</v>
      </c>
      <c r="AG577" s="32" t="s">
        <v>2070</v>
      </c>
    </row>
    <row r="578" spans="1:33" s="32" customFormat="1" ht="12.75" customHeight="1" x14ac:dyDescent="0.2">
      <c r="A578" s="93" t="s">
        <v>1011</v>
      </c>
      <c r="B578" s="59" t="s">
        <v>2210</v>
      </c>
      <c r="C578" s="55">
        <v>45154.589</v>
      </c>
      <c r="D578" s="55" t="s">
        <v>2275</v>
      </c>
      <c r="E578" s="32">
        <f t="shared" si="67"/>
        <v>1554.003429721326</v>
      </c>
      <c r="F578" s="32">
        <f t="shared" si="68"/>
        <v>1554</v>
      </c>
      <c r="G578" s="32">
        <f t="shared" si="74"/>
        <v>4.1115999993053265E-3</v>
      </c>
      <c r="I578" s="32">
        <f t="shared" si="75"/>
        <v>4.1115999993053265E-3</v>
      </c>
      <c r="O578" s="32">
        <f t="shared" ca="1" si="69"/>
        <v>-1.6764808069769641E-2</v>
      </c>
      <c r="Q578" s="33">
        <f t="shared" si="70"/>
        <v>30136.089</v>
      </c>
    </row>
    <row r="579" spans="1:33" s="32" customFormat="1" ht="12.75" customHeight="1" x14ac:dyDescent="0.2">
      <c r="A579" s="95" t="s">
        <v>2133</v>
      </c>
      <c r="B579" s="38"/>
      <c r="C579" s="15">
        <v>45160.584000000003</v>
      </c>
      <c r="D579" s="15"/>
      <c r="E579" s="32">
        <f t="shared" si="67"/>
        <v>1559.0042029851841</v>
      </c>
      <c r="F579" s="32">
        <f t="shared" si="68"/>
        <v>1559</v>
      </c>
      <c r="G579" s="32">
        <f t="shared" si="74"/>
        <v>5.0386000002617948E-3</v>
      </c>
      <c r="I579" s="32">
        <f t="shared" si="75"/>
        <v>5.0386000002617948E-3</v>
      </c>
      <c r="O579" s="32">
        <f t="shared" ca="1" si="69"/>
        <v>-1.6740125449225322E-2</v>
      </c>
      <c r="Q579" s="33">
        <f t="shared" si="70"/>
        <v>30142.084000000003</v>
      </c>
      <c r="AC579" s="32">
        <v>12</v>
      </c>
      <c r="AE579" s="32" t="s">
        <v>2100</v>
      </c>
      <c r="AG579" s="32" t="s">
        <v>2021</v>
      </c>
    </row>
    <row r="580" spans="1:33" s="32" customFormat="1" ht="12.75" customHeight="1" x14ac:dyDescent="0.2">
      <c r="A580" s="95" t="s">
        <v>2134</v>
      </c>
      <c r="B580" s="38"/>
      <c r="C580" s="15">
        <v>45177.356</v>
      </c>
      <c r="D580" s="15"/>
      <c r="E580" s="32">
        <f t="shared" si="67"/>
        <v>1572.9946899211934</v>
      </c>
      <c r="F580" s="32">
        <f t="shared" si="68"/>
        <v>1573</v>
      </c>
      <c r="G580" s="32">
        <f t="shared" si="74"/>
        <v>-6.3657999999122694E-3</v>
      </c>
      <c r="I580" s="32">
        <f t="shared" si="75"/>
        <v>-6.3657999999122694E-3</v>
      </c>
      <c r="O580" s="32">
        <f t="shared" ca="1" si="69"/>
        <v>-1.6671014111701229E-2</v>
      </c>
      <c r="Q580" s="33">
        <f t="shared" si="70"/>
        <v>30158.856</v>
      </c>
      <c r="AC580" s="32">
        <v>22</v>
      </c>
      <c r="AE580" s="32" t="s">
        <v>2126</v>
      </c>
      <c r="AG580" s="32" t="s">
        <v>2021</v>
      </c>
    </row>
    <row r="581" spans="1:33" s="32" customFormat="1" ht="12.75" customHeight="1" x14ac:dyDescent="0.2">
      <c r="A581" s="95" t="s">
        <v>2133</v>
      </c>
      <c r="B581" s="38"/>
      <c r="C581" s="15">
        <v>45202.529000000002</v>
      </c>
      <c r="D581" s="15"/>
      <c r="E581" s="32">
        <f t="shared" si="67"/>
        <v>1593.9929326853394</v>
      </c>
      <c r="F581" s="32">
        <f t="shared" si="68"/>
        <v>1594</v>
      </c>
      <c r="G581" s="32">
        <f t="shared" si="74"/>
        <v>-8.4723999971174635E-3</v>
      </c>
      <c r="I581" s="32">
        <f t="shared" si="75"/>
        <v>-8.4723999971174635E-3</v>
      </c>
      <c r="O581" s="32">
        <f t="shared" ca="1" si="69"/>
        <v>-1.6567347105415093E-2</v>
      </c>
      <c r="Q581" s="33">
        <f t="shared" si="70"/>
        <v>30184.029000000002</v>
      </c>
      <c r="AC581" s="32">
        <v>15</v>
      </c>
      <c r="AE581" s="32" t="s">
        <v>2096</v>
      </c>
      <c r="AG581" s="32" t="s">
        <v>2021</v>
      </c>
    </row>
    <row r="582" spans="1:33" s="32" customFormat="1" ht="12.75" customHeight="1" x14ac:dyDescent="0.2">
      <c r="A582" s="95" t="s">
        <v>2069</v>
      </c>
      <c r="B582" s="38"/>
      <c r="C582" s="15">
        <v>45203.737999999998</v>
      </c>
      <c r="D582" s="15"/>
      <c r="E582" s="32">
        <f t="shared" si="67"/>
        <v>1595.001428911524</v>
      </c>
      <c r="F582" s="32">
        <f t="shared" si="68"/>
        <v>1595</v>
      </c>
      <c r="G582" s="32">
        <f t="shared" si="74"/>
        <v>1.7129999978351407E-3</v>
      </c>
      <c r="I582" s="32">
        <f t="shared" si="75"/>
        <v>1.7129999978351407E-3</v>
      </c>
      <c r="O582" s="32">
        <f t="shared" ca="1" si="69"/>
        <v>-1.6562410581306232E-2</v>
      </c>
      <c r="Q582" s="33">
        <f t="shared" si="70"/>
        <v>30185.237999999998</v>
      </c>
      <c r="AB582" s="32" t="s">
        <v>2075</v>
      </c>
      <c r="AC582" s="32">
        <v>12</v>
      </c>
      <c r="AE582" s="32" t="s">
        <v>2125</v>
      </c>
      <c r="AG582" s="32" t="s">
        <v>2070</v>
      </c>
    </row>
    <row r="583" spans="1:33" s="32" customFormat="1" ht="12.75" customHeight="1" x14ac:dyDescent="0.2">
      <c r="A583" s="95" t="s">
        <v>2069</v>
      </c>
      <c r="B583" s="38"/>
      <c r="C583" s="15">
        <v>45215.722999999998</v>
      </c>
      <c r="D583" s="15"/>
      <c r="E583" s="32">
        <f t="shared" si="67"/>
        <v>1604.9988046525275</v>
      </c>
      <c r="F583" s="32">
        <f t="shared" si="68"/>
        <v>1605</v>
      </c>
      <c r="G583" s="32">
        <f t="shared" si="74"/>
        <v>-1.4330000049085356E-3</v>
      </c>
      <c r="I583" s="32">
        <f t="shared" si="75"/>
        <v>-1.4330000049085356E-3</v>
      </c>
      <c r="O583" s="32">
        <f t="shared" ca="1" si="69"/>
        <v>-1.6513045340217594E-2</v>
      </c>
      <c r="Q583" s="33">
        <f t="shared" si="70"/>
        <v>30197.222999999998</v>
      </c>
      <c r="AB583" s="32" t="s">
        <v>2075</v>
      </c>
      <c r="AC583" s="32">
        <v>11</v>
      </c>
      <c r="AE583" s="32" t="s">
        <v>2125</v>
      </c>
      <c r="AG583" s="32" t="s">
        <v>2070</v>
      </c>
    </row>
    <row r="584" spans="1:33" s="32" customFormat="1" ht="12.75" customHeight="1" x14ac:dyDescent="0.2">
      <c r="A584" s="95" t="s">
        <v>2134</v>
      </c>
      <c r="B584" s="38"/>
      <c r="C584" s="15">
        <v>45219.313999999998</v>
      </c>
      <c r="D584" s="15"/>
      <c r="E584" s="32">
        <f t="shared" si="67"/>
        <v>1607.9942636667906</v>
      </c>
      <c r="F584" s="32">
        <f t="shared" si="68"/>
        <v>1608</v>
      </c>
      <c r="G584" s="32">
        <f t="shared" si="74"/>
        <v>-6.8768000055570155E-3</v>
      </c>
      <c r="I584" s="32">
        <f t="shared" si="75"/>
        <v>-6.8768000055570155E-3</v>
      </c>
      <c r="O584" s="32">
        <f t="shared" ca="1" si="69"/>
        <v>-1.6498235767891001E-2</v>
      </c>
      <c r="Q584" s="33">
        <f t="shared" si="70"/>
        <v>30200.813999999998</v>
      </c>
      <c r="AC584" s="32">
        <v>16</v>
      </c>
      <c r="AE584" s="32" t="s">
        <v>2126</v>
      </c>
      <c r="AG584" s="32" t="s">
        <v>2021</v>
      </c>
    </row>
    <row r="585" spans="1:33" s="32" customFormat="1" ht="12.75" customHeight="1" x14ac:dyDescent="0.2">
      <c r="A585" s="95" t="s">
        <v>2134</v>
      </c>
      <c r="B585" s="38"/>
      <c r="C585" s="15">
        <v>45231.300999999999</v>
      </c>
      <c r="D585" s="15"/>
      <c r="E585" s="32">
        <f t="shared" si="67"/>
        <v>1617.9933077224778</v>
      </c>
      <c r="F585" s="32">
        <f t="shared" si="68"/>
        <v>1618</v>
      </c>
      <c r="G585" s="32">
        <f t="shared" si="74"/>
        <v>-8.0228000006172806E-3</v>
      </c>
      <c r="I585" s="32">
        <f t="shared" si="75"/>
        <v>-8.0228000006172806E-3</v>
      </c>
      <c r="O585" s="32">
        <f t="shared" ca="1" si="69"/>
        <v>-1.6448870526802363E-2</v>
      </c>
      <c r="Q585" s="33">
        <f t="shared" si="70"/>
        <v>30212.800999999999</v>
      </c>
      <c r="AC585" s="32">
        <v>20</v>
      </c>
      <c r="AE585" s="32" t="s">
        <v>2126</v>
      </c>
      <c r="AG585" s="32" t="s">
        <v>2021</v>
      </c>
    </row>
    <row r="586" spans="1:33" s="32" customFormat="1" ht="12.75" customHeight="1" x14ac:dyDescent="0.2">
      <c r="A586" s="93" t="s">
        <v>1030</v>
      </c>
      <c r="B586" s="59" t="s">
        <v>2210</v>
      </c>
      <c r="C586" s="55">
        <v>45231.305</v>
      </c>
      <c r="D586" s="55" t="s">
        <v>2275</v>
      </c>
      <c r="E586" s="32">
        <f t="shared" si="67"/>
        <v>1617.9966443518456</v>
      </c>
      <c r="F586" s="32">
        <f t="shared" si="68"/>
        <v>1618</v>
      </c>
      <c r="G586" s="32">
        <f t="shared" si="74"/>
        <v>-4.0227999998023733E-3</v>
      </c>
      <c r="I586" s="32">
        <f t="shared" si="75"/>
        <v>-4.0227999998023733E-3</v>
      </c>
      <c r="O586" s="32">
        <f t="shared" ca="1" si="69"/>
        <v>-1.6448870526802363E-2</v>
      </c>
      <c r="Q586" s="33">
        <f t="shared" si="70"/>
        <v>30212.805</v>
      </c>
    </row>
    <row r="587" spans="1:33" s="32" customFormat="1" ht="12.75" customHeight="1" x14ac:dyDescent="0.2">
      <c r="A587" s="95" t="s">
        <v>2069</v>
      </c>
      <c r="B587" s="38"/>
      <c r="C587" s="15">
        <v>45473.464</v>
      </c>
      <c r="D587" s="15"/>
      <c r="E587" s="32">
        <f t="shared" si="67"/>
        <v>1819.9953520752913</v>
      </c>
      <c r="F587" s="32">
        <f t="shared" si="68"/>
        <v>1820</v>
      </c>
      <c r="G587" s="32">
        <f t="shared" si="74"/>
        <v>-5.5720000018482096E-3</v>
      </c>
      <c r="I587" s="32">
        <f t="shared" si="75"/>
        <v>-5.5720000018482096E-3</v>
      </c>
      <c r="O587" s="32">
        <f t="shared" ca="1" si="69"/>
        <v>-1.54516926568119E-2</v>
      </c>
      <c r="Q587" s="33">
        <f t="shared" si="70"/>
        <v>30454.964</v>
      </c>
      <c r="AB587" s="32" t="s">
        <v>2075</v>
      </c>
      <c r="AC587" s="32">
        <v>29</v>
      </c>
      <c r="AE587" s="32" t="s">
        <v>2135</v>
      </c>
      <c r="AG587" s="32" t="s">
        <v>2070</v>
      </c>
    </row>
    <row r="588" spans="1:33" s="32" customFormat="1" ht="12.75" customHeight="1" x14ac:dyDescent="0.2">
      <c r="A588" s="95" t="s">
        <v>2208</v>
      </c>
      <c r="B588" s="38" t="s">
        <v>2209</v>
      </c>
      <c r="C588" s="15">
        <v>45478.865299999998</v>
      </c>
      <c r="D588" s="15">
        <v>6.1000000000000004E-3</v>
      </c>
      <c r="E588" s="32">
        <f t="shared" si="67"/>
        <v>1824.5008861253418</v>
      </c>
      <c r="F588" s="32">
        <f t="shared" si="68"/>
        <v>1824.5</v>
      </c>
      <c r="G588" s="32">
        <f t="shared" si="74"/>
        <v>1.06229999801144E-3</v>
      </c>
      <c r="J588" s="32">
        <f>G588</f>
        <v>1.06229999801144E-3</v>
      </c>
      <c r="O588" s="32">
        <f t="shared" ca="1" si="69"/>
        <v>-1.5429478298322013E-2</v>
      </c>
      <c r="Q588" s="33">
        <f t="shared" si="70"/>
        <v>30460.365299999998</v>
      </c>
    </row>
    <row r="589" spans="1:33" s="32" customFormat="1" ht="12.75" customHeight="1" x14ac:dyDescent="0.2">
      <c r="A589" s="95" t="s">
        <v>2208</v>
      </c>
      <c r="B589" s="38" t="s">
        <v>2210</v>
      </c>
      <c r="C589" s="15">
        <v>45481.859700000001</v>
      </c>
      <c r="D589" s="15">
        <v>5.9999999999999995E-4</v>
      </c>
      <c r="E589" s="32">
        <f t="shared" si="67"/>
        <v>1826.998686869513</v>
      </c>
      <c r="F589" s="32">
        <f t="shared" si="68"/>
        <v>1827</v>
      </c>
      <c r="G589" s="32">
        <f t="shared" si="74"/>
        <v>-1.574199995957315E-3</v>
      </c>
      <c r="J589" s="32">
        <f>G589</f>
        <v>-1.574199995957315E-3</v>
      </c>
      <c r="O589" s="32">
        <f t="shared" ca="1" si="69"/>
        <v>-1.5417136988049853E-2</v>
      </c>
      <c r="Q589" s="33">
        <f t="shared" si="70"/>
        <v>30463.359700000001</v>
      </c>
    </row>
    <row r="590" spans="1:33" s="32" customFormat="1" ht="12.75" customHeight="1" x14ac:dyDescent="0.2">
      <c r="A590" s="95" t="s">
        <v>2069</v>
      </c>
      <c r="B590" s="38"/>
      <c r="C590" s="15">
        <v>45493.85</v>
      </c>
      <c r="D590" s="15"/>
      <c r="E590" s="32">
        <f t="shared" si="67"/>
        <v>1837.0004836444252</v>
      </c>
      <c r="F590" s="32">
        <f t="shared" si="68"/>
        <v>1837</v>
      </c>
      <c r="G590" s="32">
        <f t="shared" si="74"/>
        <v>5.7979999837698415E-4</v>
      </c>
      <c r="I590" s="32">
        <f t="shared" ref="I590:I602" si="76">G590</f>
        <v>5.7979999837698415E-4</v>
      </c>
      <c r="O590" s="32">
        <f t="shared" ca="1" si="69"/>
        <v>-1.5367771746961217E-2</v>
      </c>
      <c r="Q590" s="33">
        <f t="shared" si="70"/>
        <v>30475.35</v>
      </c>
      <c r="AB590" s="32" t="s">
        <v>2075</v>
      </c>
      <c r="AC590" s="32">
        <v>10</v>
      </c>
      <c r="AE590" s="32" t="s">
        <v>2125</v>
      </c>
      <c r="AG590" s="32" t="s">
        <v>2070</v>
      </c>
    </row>
    <row r="591" spans="1:33" s="32" customFormat="1" ht="12.75" customHeight="1" x14ac:dyDescent="0.2">
      <c r="A591" s="93" t="s">
        <v>902</v>
      </c>
      <c r="B591" s="59" t="s">
        <v>2210</v>
      </c>
      <c r="C591" s="55">
        <v>45497.436000000002</v>
      </c>
      <c r="D591" s="55" t="s">
        <v>2275</v>
      </c>
      <c r="E591" s="32">
        <f t="shared" si="67"/>
        <v>1839.9917718719819</v>
      </c>
      <c r="F591" s="32">
        <f t="shared" si="68"/>
        <v>1840</v>
      </c>
      <c r="G591" s="32">
        <f t="shared" si="74"/>
        <v>-9.863999999652151E-3</v>
      </c>
      <c r="I591" s="32">
        <f t="shared" si="76"/>
        <v>-9.863999999652151E-3</v>
      </c>
      <c r="O591" s="32">
        <f t="shared" ca="1" si="69"/>
        <v>-1.5352962174634626E-2</v>
      </c>
      <c r="Q591" s="33">
        <f t="shared" si="70"/>
        <v>30478.936000000002</v>
      </c>
    </row>
    <row r="592" spans="1:33" s="32" customFormat="1" ht="12.75" customHeight="1" x14ac:dyDescent="0.2">
      <c r="A592" s="95" t="s">
        <v>2069</v>
      </c>
      <c r="B592" s="38"/>
      <c r="C592" s="15">
        <v>45498.642999999996</v>
      </c>
      <c r="D592" s="15"/>
      <c r="E592" s="32">
        <f t="shared" si="67"/>
        <v>1840.9985997834829</v>
      </c>
      <c r="F592" s="32">
        <f t="shared" si="68"/>
        <v>1841</v>
      </c>
      <c r="G592" s="32">
        <f t="shared" si="74"/>
        <v>-1.6786000051070005E-3</v>
      </c>
      <c r="I592" s="32">
        <f t="shared" si="76"/>
        <v>-1.6786000051070005E-3</v>
      </c>
      <c r="O592" s="32">
        <f t="shared" ca="1" si="69"/>
        <v>-1.5348025650525763E-2</v>
      </c>
      <c r="Q592" s="33">
        <f t="shared" si="70"/>
        <v>30480.142999999996</v>
      </c>
      <c r="AB592" s="32" t="s">
        <v>2075</v>
      </c>
      <c r="AC592" s="32">
        <v>8</v>
      </c>
      <c r="AE592" s="32" t="s">
        <v>2125</v>
      </c>
      <c r="AG592" s="32" t="s">
        <v>2070</v>
      </c>
    </row>
    <row r="593" spans="1:33" s="32" customFormat="1" ht="12.75" customHeight="1" x14ac:dyDescent="0.2">
      <c r="A593" s="95" t="s">
        <v>2136</v>
      </c>
      <c r="B593" s="38"/>
      <c r="C593" s="15">
        <v>45551.38</v>
      </c>
      <c r="D593" s="15"/>
      <c r="E593" s="32">
        <f t="shared" si="67"/>
        <v>1884.9895555159214</v>
      </c>
      <c r="F593" s="32">
        <f t="shared" si="68"/>
        <v>1885</v>
      </c>
      <c r="G593" s="32">
        <f t="shared" si="74"/>
        <v>-1.2521000004198868E-2</v>
      </c>
      <c r="I593" s="32">
        <f t="shared" si="76"/>
        <v>-1.2521000004198868E-2</v>
      </c>
      <c r="O593" s="32">
        <f t="shared" ca="1" si="69"/>
        <v>-1.5130818589735761E-2</v>
      </c>
      <c r="Q593" s="33">
        <f t="shared" si="70"/>
        <v>30532.879999999997</v>
      </c>
      <c r="AC593" s="32">
        <v>10</v>
      </c>
      <c r="AE593" s="32" t="s">
        <v>2126</v>
      </c>
      <c r="AG593" s="32" t="s">
        <v>2021</v>
      </c>
    </row>
    <row r="594" spans="1:33" s="32" customFormat="1" ht="12.75" customHeight="1" x14ac:dyDescent="0.2">
      <c r="A594" s="93" t="s">
        <v>902</v>
      </c>
      <c r="B594" s="59" t="s">
        <v>2210</v>
      </c>
      <c r="C594" s="55">
        <v>45559.775000000001</v>
      </c>
      <c r="D594" s="55" t="s">
        <v>2275</v>
      </c>
      <c r="E594" s="32">
        <f t="shared" si="67"/>
        <v>1891.9923064000063</v>
      </c>
      <c r="F594" s="32">
        <f t="shared" si="68"/>
        <v>1892</v>
      </c>
      <c r="G594" s="32">
        <f t="shared" si="74"/>
        <v>-9.223199995176401E-3</v>
      </c>
      <c r="I594" s="32">
        <f t="shared" si="76"/>
        <v>-9.223199995176401E-3</v>
      </c>
      <c r="O594" s="32">
        <f t="shared" ca="1" si="69"/>
        <v>-1.5096262920973715E-2</v>
      </c>
      <c r="Q594" s="33">
        <f t="shared" si="70"/>
        <v>30541.275000000001</v>
      </c>
    </row>
    <row r="595" spans="1:33" s="32" customFormat="1" ht="12.75" customHeight="1" x14ac:dyDescent="0.2">
      <c r="A595" s="93" t="s">
        <v>902</v>
      </c>
      <c r="B595" s="59" t="s">
        <v>2210</v>
      </c>
      <c r="C595" s="55">
        <v>45563.372000000003</v>
      </c>
      <c r="D595" s="55" t="s">
        <v>2275</v>
      </c>
      <c r="E595" s="32">
        <f t="shared" si="67"/>
        <v>1894.9927703583212</v>
      </c>
      <c r="F595" s="32">
        <f t="shared" si="68"/>
        <v>1895</v>
      </c>
      <c r="G595" s="32">
        <f t="shared" si="74"/>
        <v>-8.66699999460252E-3</v>
      </c>
      <c r="I595" s="32">
        <f t="shared" si="76"/>
        <v>-8.66699999460252E-3</v>
      </c>
      <c r="O595" s="32">
        <f t="shared" ca="1" si="69"/>
        <v>-1.5081453348647123E-2</v>
      </c>
      <c r="Q595" s="33">
        <f t="shared" si="70"/>
        <v>30544.872000000003</v>
      </c>
    </row>
    <row r="596" spans="1:33" s="32" customFormat="1" ht="12.75" customHeight="1" x14ac:dyDescent="0.2">
      <c r="A596" s="95" t="s">
        <v>2137</v>
      </c>
      <c r="B596" s="38"/>
      <c r="C596" s="15">
        <v>45564.574000000001</v>
      </c>
      <c r="D596" s="15"/>
      <c r="E596" s="32">
        <f t="shared" si="67"/>
        <v>1895.9954274831155</v>
      </c>
      <c r="F596" s="32">
        <f t="shared" si="68"/>
        <v>1896</v>
      </c>
      <c r="G596" s="32">
        <f t="shared" si="74"/>
        <v>-5.4815999974380247E-3</v>
      </c>
      <c r="I596" s="32">
        <f t="shared" si="76"/>
        <v>-5.4815999974380247E-3</v>
      </c>
      <c r="O596" s="32">
        <f t="shared" ca="1" si="69"/>
        <v>-1.5076516824538259E-2</v>
      </c>
      <c r="Q596" s="33">
        <f t="shared" si="70"/>
        <v>30546.074000000001</v>
      </c>
      <c r="AC596" s="32">
        <v>32</v>
      </c>
      <c r="AE596" s="32" t="s">
        <v>2077</v>
      </c>
      <c r="AG596" s="32" t="s">
        <v>2021</v>
      </c>
    </row>
    <row r="597" spans="1:33" s="32" customFormat="1" ht="12.75" customHeight="1" x14ac:dyDescent="0.2">
      <c r="A597" s="95" t="s">
        <v>2134</v>
      </c>
      <c r="B597" s="38"/>
      <c r="C597" s="15">
        <v>45575.383000000002</v>
      </c>
      <c r="D597" s="15"/>
      <c r="E597" s="32">
        <f t="shared" ref="E597:E660" si="77">+(C597-C$7)/C$8</f>
        <v>1905.0118341902087</v>
      </c>
      <c r="F597" s="32">
        <f t="shared" ref="F597:F660" si="78">ROUND(2*E597,0)/2</f>
        <v>1905</v>
      </c>
      <c r="G597" s="32">
        <f t="shared" si="74"/>
        <v>1.4187000000674743E-2</v>
      </c>
      <c r="I597" s="32">
        <f t="shared" si="76"/>
        <v>1.4187000000674743E-2</v>
      </c>
      <c r="O597" s="32">
        <f t="shared" ref="O597:O660" ca="1" si="79">+C$11+C$12*F597</f>
        <v>-1.5032088107558487E-2</v>
      </c>
      <c r="Q597" s="33">
        <f t="shared" ref="Q597:Q660" si="80">+C597-15018.5</f>
        <v>30556.883000000002</v>
      </c>
      <c r="AC597" s="32">
        <v>9</v>
      </c>
      <c r="AE597" s="32" t="s">
        <v>2096</v>
      </c>
      <c r="AG597" s="32" t="s">
        <v>2021</v>
      </c>
    </row>
    <row r="598" spans="1:33" s="32" customFormat="1" ht="12.75" customHeight="1" x14ac:dyDescent="0.2">
      <c r="A598" s="95" t="s">
        <v>2136</v>
      </c>
      <c r="B598" s="38"/>
      <c r="C598" s="15">
        <v>45593.343999999997</v>
      </c>
      <c r="D598" s="15"/>
      <c r="E598" s="32">
        <f t="shared" si="77"/>
        <v>1919.9941342055702</v>
      </c>
      <c r="F598" s="32">
        <f t="shared" si="78"/>
        <v>1920</v>
      </c>
      <c r="G598" s="32">
        <f t="shared" si="74"/>
        <v>-7.0320000013452955E-3</v>
      </c>
      <c r="I598" s="32">
        <f t="shared" si="76"/>
        <v>-7.0320000013452955E-3</v>
      </c>
      <c r="O598" s="32">
        <f t="shared" ca="1" si="79"/>
        <v>-1.4958040245925531E-2</v>
      </c>
      <c r="Q598" s="33">
        <f t="shared" si="80"/>
        <v>30574.843999999997</v>
      </c>
      <c r="AC598" s="32">
        <v>17</v>
      </c>
      <c r="AE598" s="32" t="s">
        <v>2126</v>
      </c>
      <c r="AG598" s="32" t="s">
        <v>2021</v>
      </c>
    </row>
    <row r="599" spans="1:33" s="32" customFormat="1" ht="12.75" customHeight="1" x14ac:dyDescent="0.2">
      <c r="A599" s="95" t="s">
        <v>2139</v>
      </c>
      <c r="B599" s="38"/>
      <c r="C599" s="15">
        <v>45635.317999999999</v>
      </c>
      <c r="D599" s="15"/>
      <c r="E599" s="32">
        <f t="shared" si="77"/>
        <v>1955.0070544686384</v>
      </c>
      <c r="F599" s="32">
        <f t="shared" si="78"/>
        <v>1955</v>
      </c>
      <c r="G599" s="32">
        <f t="shared" si="74"/>
        <v>8.4569999962695874E-3</v>
      </c>
      <c r="I599" s="32">
        <f t="shared" si="76"/>
        <v>8.4569999962695874E-3</v>
      </c>
      <c r="O599" s="32">
        <f t="shared" ca="1" si="79"/>
        <v>-1.4785261902115302E-2</v>
      </c>
      <c r="Q599" s="33">
        <f t="shared" si="80"/>
        <v>30616.817999999999</v>
      </c>
      <c r="AC599" s="32">
        <v>9</v>
      </c>
      <c r="AE599" s="32" t="s">
        <v>2138</v>
      </c>
      <c r="AG599" s="32" t="s">
        <v>2021</v>
      </c>
    </row>
    <row r="600" spans="1:33" s="32" customFormat="1" ht="12.75" customHeight="1" x14ac:dyDescent="0.2">
      <c r="A600" s="95" t="s">
        <v>2134</v>
      </c>
      <c r="B600" s="38"/>
      <c r="C600" s="15">
        <v>45641.305</v>
      </c>
      <c r="D600" s="15"/>
      <c r="E600" s="32">
        <f t="shared" si="77"/>
        <v>1960.0011544737611</v>
      </c>
      <c r="F600" s="32">
        <f t="shared" si="78"/>
        <v>1960</v>
      </c>
      <c r="G600" s="32">
        <f t="shared" ref="G600:G631" si="81">+C600-(C$7+F600*C$8)</f>
        <v>1.3840000028721988E-3</v>
      </c>
      <c r="I600" s="32">
        <f t="shared" si="76"/>
        <v>1.3840000028721988E-3</v>
      </c>
      <c r="O600" s="32">
        <f t="shared" ca="1" si="79"/>
        <v>-1.4760579281570983E-2</v>
      </c>
      <c r="Q600" s="33">
        <f t="shared" si="80"/>
        <v>30622.805</v>
      </c>
      <c r="AC600" s="32">
        <v>11</v>
      </c>
      <c r="AE600" s="32" t="s">
        <v>2096</v>
      </c>
      <c r="AG600" s="32" t="s">
        <v>2021</v>
      </c>
    </row>
    <row r="601" spans="1:33" s="32" customFormat="1" ht="12.75" customHeight="1" x14ac:dyDescent="0.2">
      <c r="A601" s="95" t="s">
        <v>2140</v>
      </c>
      <c r="B601" s="38"/>
      <c r="C601" s="15">
        <v>45811.535000000003</v>
      </c>
      <c r="D601" s="15"/>
      <c r="E601" s="32">
        <f t="shared" si="77"/>
        <v>2101.9997587616995</v>
      </c>
      <c r="F601" s="32">
        <f t="shared" si="78"/>
        <v>2102</v>
      </c>
      <c r="G601" s="32">
        <f t="shared" si="81"/>
        <v>-2.8919999749632552E-4</v>
      </c>
      <c r="I601" s="32">
        <f t="shared" si="76"/>
        <v>-2.8919999749632552E-4</v>
      </c>
      <c r="O601" s="32">
        <f t="shared" ca="1" si="79"/>
        <v>-1.4059592858112339E-2</v>
      </c>
      <c r="Q601" s="33">
        <f t="shared" si="80"/>
        <v>30793.035000000003</v>
      </c>
      <c r="AB601" s="32" t="s">
        <v>2075</v>
      </c>
      <c r="AC601" s="32">
        <v>12</v>
      </c>
      <c r="AE601" s="32" t="s">
        <v>2096</v>
      </c>
      <c r="AG601" s="32" t="s">
        <v>2021</v>
      </c>
    </row>
    <row r="602" spans="1:33" s="32" customFormat="1" ht="12.75" customHeight="1" x14ac:dyDescent="0.2">
      <c r="A602" s="95" t="s">
        <v>2140</v>
      </c>
      <c r="B602" s="38"/>
      <c r="C602" s="15">
        <v>45811.542999999998</v>
      </c>
      <c r="D602" s="15"/>
      <c r="E602" s="32">
        <f t="shared" si="77"/>
        <v>2102.0064320204287</v>
      </c>
      <c r="F602" s="32">
        <f t="shared" si="78"/>
        <v>2102</v>
      </c>
      <c r="G602" s="32">
        <f t="shared" si="81"/>
        <v>7.7107999968575314E-3</v>
      </c>
      <c r="I602" s="32">
        <f t="shared" si="76"/>
        <v>7.7107999968575314E-3</v>
      </c>
      <c r="O602" s="32">
        <f t="shared" ca="1" si="79"/>
        <v>-1.4059592858112339E-2</v>
      </c>
      <c r="Q602" s="33">
        <f t="shared" si="80"/>
        <v>30793.042999999998</v>
      </c>
      <c r="AB602" s="32" t="s">
        <v>2075</v>
      </c>
      <c r="AC602" s="32">
        <v>10</v>
      </c>
      <c r="AE602" s="32" t="s">
        <v>2131</v>
      </c>
      <c r="AG602" s="32" t="s">
        <v>2021</v>
      </c>
    </row>
    <row r="603" spans="1:33" s="32" customFormat="1" ht="12.75" customHeight="1" x14ac:dyDescent="0.2">
      <c r="A603" s="95" t="s">
        <v>2141</v>
      </c>
      <c r="B603" s="38"/>
      <c r="C603" s="15">
        <v>45817.530299999999</v>
      </c>
      <c r="D603" s="15"/>
      <c r="E603" s="32">
        <f t="shared" si="77"/>
        <v>2107.0007822727534</v>
      </c>
      <c r="F603" s="32">
        <f t="shared" si="78"/>
        <v>2107</v>
      </c>
      <c r="G603" s="32">
        <f t="shared" si="81"/>
        <v>9.3779999588150531E-4</v>
      </c>
      <c r="J603" s="32">
        <f>G603</f>
        <v>9.3779999588150531E-4</v>
      </c>
      <c r="O603" s="32">
        <f t="shared" ca="1" si="79"/>
        <v>-1.4034910237568022E-2</v>
      </c>
      <c r="Q603" s="33">
        <f t="shared" si="80"/>
        <v>30799.030299999999</v>
      </c>
      <c r="AB603" s="32" t="s">
        <v>2081</v>
      </c>
      <c r="AG603" s="32" t="s">
        <v>2142</v>
      </c>
    </row>
    <row r="604" spans="1:33" s="32" customFormat="1" ht="12.75" customHeight="1" x14ac:dyDescent="0.2">
      <c r="A604" s="95" t="s">
        <v>2069</v>
      </c>
      <c r="B604" s="38"/>
      <c r="C604" s="15">
        <v>45836.697</v>
      </c>
      <c r="D604" s="15"/>
      <c r="E604" s="32">
        <f t="shared" si="77"/>
        <v>2122.9888257950811</v>
      </c>
      <c r="F604" s="32">
        <f t="shared" si="78"/>
        <v>2123</v>
      </c>
      <c r="G604" s="32">
        <f t="shared" si="81"/>
        <v>-1.3395800000580493E-2</v>
      </c>
      <c r="I604" s="32">
        <f t="shared" ref="I604:I633" si="82">G604</f>
        <v>-1.3395800000580493E-2</v>
      </c>
      <c r="O604" s="32">
        <f t="shared" ca="1" si="79"/>
        <v>-1.3955925851826203E-2</v>
      </c>
      <c r="Q604" s="33">
        <f t="shared" si="80"/>
        <v>30818.197</v>
      </c>
      <c r="AB604" s="32" t="s">
        <v>2075</v>
      </c>
      <c r="AC604" s="32">
        <v>12</v>
      </c>
      <c r="AE604" s="32" t="s">
        <v>2076</v>
      </c>
      <c r="AG604" s="32" t="s">
        <v>2070</v>
      </c>
    </row>
    <row r="605" spans="1:33" s="32" customFormat="1" ht="12.75" customHeight="1" x14ac:dyDescent="0.2">
      <c r="A605" s="95" t="s">
        <v>2143</v>
      </c>
      <c r="B605" s="38"/>
      <c r="C605" s="15">
        <v>45847.495000000003</v>
      </c>
      <c r="D605" s="15"/>
      <c r="E605" s="32">
        <f t="shared" si="77"/>
        <v>2131.9960567714161</v>
      </c>
      <c r="F605" s="32">
        <f t="shared" si="78"/>
        <v>2132</v>
      </c>
      <c r="G605" s="32">
        <f t="shared" si="81"/>
        <v>-4.7272000010707416E-3</v>
      </c>
      <c r="I605" s="32">
        <f t="shared" si="82"/>
        <v>-4.7272000010707416E-3</v>
      </c>
      <c r="O605" s="32">
        <f t="shared" ca="1" si="79"/>
        <v>-1.3911497134846429E-2</v>
      </c>
      <c r="Q605" s="33">
        <f t="shared" si="80"/>
        <v>30828.995000000003</v>
      </c>
      <c r="AB605" s="32" t="s">
        <v>2075</v>
      </c>
      <c r="AG605" s="32" t="s">
        <v>2142</v>
      </c>
    </row>
    <row r="606" spans="1:33" s="32" customFormat="1" ht="12.75" customHeight="1" x14ac:dyDescent="0.2">
      <c r="A606" s="95" t="s">
        <v>2069</v>
      </c>
      <c r="B606" s="38"/>
      <c r="C606" s="15">
        <v>45866.675000000003</v>
      </c>
      <c r="D606" s="15"/>
      <c r="E606" s="32">
        <f t="shared" si="77"/>
        <v>2147.9951945863877</v>
      </c>
      <c r="F606" s="32">
        <f t="shared" si="78"/>
        <v>2148</v>
      </c>
      <c r="G606" s="32">
        <f t="shared" si="81"/>
        <v>-5.7607999988249503E-3</v>
      </c>
      <c r="I606" s="32">
        <f t="shared" si="82"/>
        <v>-5.7607999988249503E-3</v>
      </c>
      <c r="O606" s="32">
        <f t="shared" ca="1" si="79"/>
        <v>-1.383251274910461E-2</v>
      </c>
      <c r="Q606" s="33">
        <f t="shared" si="80"/>
        <v>30848.175000000003</v>
      </c>
      <c r="AB606" s="32" t="s">
        <v>2075</v>
      </c>
      <c r="AC606" s="32">
        <v>12</v>
      </c>
      <c r="AE606" s="32" t="s">
        <v>2125</v>
      </c>
      <c r="AG606" s="32" t="s">
        <v>2070</v>
      </c>
    </row>
    <row r="607" spans="1:33" s="32" customFormat="1" ht="12.75" customHeight="1" x14ac:dyDescent="0.2">
      <c r="A607" s="95" t="s">
        <v>2144</v>
      </c>
      <c r="B607" s="38"/>
      <c r="C607" s="15">
        <v>45889.461000000003</v>
      </c>
      <c r="D607" s="15"/>
      <c r="E607" s="32">
        <f t="shared" si="77"/>
        <v>2167.0023037757487</v>
      </c>
      <c r="F607" s="32">
        <f t="shared" si="78"/>
        <v>2167</v>
      </c>
      <c r="G607" s="32">
        <f t="shared" si="81"/>
        <v>2.7618000021902844E-3</v>
      </c>
      <c r="I607" s="32">
        <f t="shared" si="82"/>
        <v>2.7618000021902844E-3</v>
      </c>
      <c r="O607" s="32">
        <f t="shared" ca="1" si="79"/>
        <v>-1.3738718791036201E-2</v>
      </c>
      <c r="Q607" s="33">
        <f t="shared" si="80"/>
        <v>30870.961000000003</v>
      </c>
      <c r="AB607" s="32" t="s">
        <v>2075</v>
      </c>
      <c r="AG607" s="32" t="s">
        <v>2142</v>
      </c>
    </row>
    <row r="608" spans="1:33" s="32" customFormat="1" ht="12.75" customHeight="1" x14ac:dyDescent="0.2">
      <c r="A608" s="95" t="s">
        <v>2146</v>
      </c>
      <c r="B608" s="38"/>
      <c r="C608" s="15">
        <v>45901.449000000001</v>
      </c>
      <c r="D608" s="15"/>
      <c r="E608" s="32">
        <f t="shared" si="77"/>
        <v>2177.0021819887747</v>
      </c>
      <c r="F608" s="32">
        <f t="shared" si="78"/>
        <v>2177</v>
      </c>
      <c r="G608" s="32">
        <f t="shared" si="81"/>
        <v>2.6158000036957674E-3</v>
      </c>
      <c r="I608" s="32">
        <f t="shared" si="82"/>
        <v>2.6158000036957674E-3</v>
      </c>
      <c r="O608" s="32">
        <f t="shared" ca="1" si="79"/>
        <v>-1.3689353549947563E-2</v>
      </c>
      <c r="Q608" s="33">
        <f t="shared" si="80"/>
        <v>30882.949000000001</v>
      </c>
      <c r="AB608" s="32" t="s">
        <v>2075</v>
      </c>
      <c r="AC608" s="32">
        <v>16</v>
      </c>
      <c r="AE608" s="32" t="s">
        <v>2145</v>
      </c>
      <c r="AG608" s="32" t="s">
        <v>2021</v>
      </c>
    </row>
    <row r="609" spans="1:33" s="32" customFormat="1" ht="12.75" customHeight="1" x14ac:dyDescent="0.2">
      <c r="A609" s="95" t="s">
        <v>2143</v>
      </c>
      <c r="B609" s="38"/>
      <c r="C609" s="15">
        <v>45907.432999999997</v>
      </c>
      <c r="D609" s="15"/>
      <c r="E609" s="32">
        <f t="shared" si="77"/>
        <v>2181.9937795218684</v>
      </c>
      <c r="F609" s="32">
        <f t="shared" si="78"/>
        <v>2182</v>
      </c>
      <c r="G609" s="32">
        <f t="shared" si="81"/>
        <v>-7.4572000012267381E-3</v>
      </c>
      <c r="I609" s="32">
        <f t="shared" si="82"/>
        <v>-7.4572000012267381E-3</v>
      </c>
      <c r="O609" s="32">
        <f t="shared" ca="1" si="79"/>
        <v>-1.3664670929403244E-2</v>
      </c>
      <c r="Q609" s="33">
        <f t="shared" si="80"/>
        <v>30888.932999999997</v>
      </c>
      <c r="AB609" s="32" t="s">
        <v>2075</v>
      </c>
      <c r="AG609" s="32" t="s">
        <v>2142</v>
      </c>
    </row>
    <row r="610" spans="1:33" s="32" customFormat="1" ht="12.75" customHeight="1" x14ac:dyDescent="0.2">
      <c r="A610" s="95" t="s">
        <v>2143</v>
      </c>
      <c r="B610" s="38"/>
      <c r="C610" s="15">
        <v>45907.434999999998</v>
      </c>
      <c r="D610" s="15"/>
      <c r="E610" s="32">
        <f t="shared" si="77"/>
        <v>2181.9954478365526</v>
      </c>
      <c r="F610" s="32">
        <f t="shared" si="78"/>
        <v>2182</v>
      </c>
      <c r="G610" s="32">
        <f t="shared" si="81"/>
        <v>-5.4572000008192845E-3</v>
      </c>
      <c r="I610" s="32">
        <f t="shared" si="82"/>
        <v>-5.4572000008192845E-3</v>
      </c>
      <c r="O610" s="32">
        <f t="shared" ca="1" si="79"/>
        <v>-1.3664670929403244E-2</v>
      </c>
      <c r="Q610" s="33">
        <f t="shared" si="80"/>
        <v>30888.934999999998</v>
      </c>
      <c r="AB610" s="32" t="s">
        <v>2075</v>
      </c>
      <c r="AG610" s="32" t="s">
        <v>2142</v>
      </c>
    </row>
    <row r="611" spans="1:33" s="32" customFormat="1" ht="12.75" customHeight="1" x14ac:dyDescent="0.2">
      <c r="A611" s="95" t="s">
        <v>2143</v>
      </c>
      <c r="B611" s="38"/>
      <c r="C611" s="15">
        <v>45907.434999999998</v>
      </c>
      <c r="D611" s="15"/>
      <c r="E611" s="32">
        <f t="shared" si="77"/>
        <v>2181.9954478365526</v>
      </c>
      <c r="F611" s="32">
        <f t="shared" si="78"/>
        <v>2182</v>
      </c>
      <c r="G611" s="32">
        <f t="shared" si="81"/>
        <v>-5.4572000008192845E-3</v>
      </c>
      <c r="I611" s="32">
        <f t="shared" si="82"/>
        <v>-5.4572000008192845E-3</v>
      </c>
      <c r="O611" s="32">
        <f t="shared" ca="1" si="79"/>
        <v>-1.3664670929403244E-2</v>
      </c>
      <c r="Q611" s="33">
        <f t="shared" si="80"/>
        <v>30888.934999999998</v>
      </c>
      <c r="AB611" s="32" t="s">
        <v>2075</v>
      </c>
      <c r="AG611" s="32" t="s">
        <v>2142</v>
      </c>
    </row>
    <row r="612" spans="1:33" s="32" customFormat="1" ht="12.75" customHeight="1" x14ac:dyDescent="0.2">
      <c r="A612" s="95" t="s">
        <v>2143</v>
      </c>
      <c r="B612" s="38"/>
      <c r="C612" s="15">
        <v>45907.440999999999</v>
      </c>
      <c r="D612" s="15"/>
      <c r="E612" s="32">
        <f t="shared" si="77"/>
        <v>2182.0004527806041</v>
      </c>
      <c r="F612" s="32">
        <f t="shared" si="78"/>
        <v>2182</v>
      </c>
      <c r="G612" s="32">
        <f t="shared" si="81"/>
        <v>5.4280000040307641E-4</v>
      </c>
      <c r="I612" s="32">
        <f t="shared" si="82"/>
        <v>5.4280000040307641E-4</v>
      </c>
      <c r="O612" s="32">
        <f t="shared" ca="1" si="79"/>
        <v>-1.3664670929403244E-2</v>
      </c>
      <c r="Q612" s="33">
        <f t="shared" si="80"/>
        <v>30888.940999999999</v>
      </c>
      <c r="AB612" s="32" t="s">
        <v>2075</v>
      </c>
      <c r="AG612" s="32" t="s">
        <v>2142</v>
      </c>
    </row>
    <row r="613" spans="1:33" s="32" customFormat="1" ht="12.75" customHeight="1" x14ac:dyDescent="0.2">
      <c r="A613" s="95" t="s">
        <v>2143</v>
      </c>
      <c r="B613" s="38"/>
      <c r="C613" s="15">
        <v>45907.442000000003</v>
      </c>
      <c r="D613" s="15"/>
      <c r="E613" s="32">
        <f t="shared" si="77"/>
        <v>2182.0012869379489</v>
      </c>
      <c r="F613" s="32">
        <f t="shared" si="78"/>
        <v>2182</v>
      </c>
      <c r="G613" s="32">
        <f t="shared" si="81"/>
        <v>1.542800004244782E-3</v>
      </c>
      <c r="I613" s="32">
        <f t="shared" si="82"/>
        <v>1.542800004244782E-3</v>
      </c>
      <c r="O613" s="32">
        <f t="shared" ca="1" si="79"/>
        <v>-1.3664670929403244E-2</v>
      </c>
      <c r="Q613" s="33">
        <f t="shared" si="80"/>
        <v>30888.942000000003</v>
      </c>
      <c r="AB613" s="32" t="s">
        <v>2075</v>
      </c>
      <c r="AG613" s="32" t="s">
        <v>2142</v>
      </c>
    </row>
    <row r="614" spans="1:33" s="32" customFormat="1" ht="12.75" customHeight="1" x14ac:dyDescent="0.2">
      <c r="A614" s="95" t="s">
        <v>2143</v>
      </c>
      <c r="B614" s="38"/>
      <c r="C614" s="15">
        <v>45907.442000000003</v>
      </c>
      <c r="D614" s="15"/>
      <c r="E614" s="32">
        <f t="shared" si="77"/>
        <v>2182.0012869379489</v>
      </c>
      <c r="F614" s="32">
        <f t="shared" si="78"/>
        <v>2182</v>
      </c>
      <c r="G614" s="32">
        <f t="shared" si="81"/>
        <v>1.542800004244782E-3</v>
      </c>
      <c r="I614" s="32">
        <f t="shared" si="82"/>
        <v>1.542800004244782E-3</v>
      </c>
      <c r="O614" s="32">
        <f t="shared" ca="1" si="79"/>
        <v>-1.3664670929403244E-2</v>
      </c>
      <c r="Q614" s="33">
        <f t="shared" si="80"/>
        <v>30888.942000000003</v>
      </c>
      <c r="AB614" s="32" t="s">
        <v>2075</v>
      </c>
      <c r="AG614" s="32" t="s">
        <v>2142</v>
      </c>
    </row>
    <row r="615" spans="1:33" s="32" customFormat="1" ht="12.75" customHeight="1" x14ac:dyDescent="0.2">
      <c r="A615" s="95" t="s">
        <v>2143</v>
      </c>
      <c r="B615" s="38"/>
      <c r="C615" s="15">
        <v>45907.444000000003</v>
      </c>
      <c r="D615" s="15"/>
      <c r="E615" s="32">
        <f t="shared" si="77"/>
        <v>2182.0029552526325</v>
      </c>
      <c r="F615" s="32">
        <f t="shared" si="78"/>
        <v>2182</v>
      </c>
      <c r="G615" s="32">
        <f t="shared" si="81"/>
        <v>3.5428000046522357E-3</v>
      </c>
      <c r="I615" s="32">
        <f t="shared" si="82"/>
        <v>3.5428000046522357E-3</v>
      </c>
      <c r="O615" s="32">
        <f t="shared" ca="1" si="79"/>
        <v>-1.3664670929403244E-2</v>
      </c>
      <c r="Q615" s="33">
        <f t="shared" si="80"/>
        <v>30888.944000000003</v>
      </c>
      <c r="AB615" s="32" t="s">
        <v>2075</v>
      </c>
      <c r="AG615" s="32" t="s">
        <v>2142</v>
      </c>
    </row>
    <row r="616" spans="1:33" s="32" customFormat="1" ht="12.75" customHeight="1" x14ac:dyDescent="0.2">
      <c r="A616" s="95" t="s">
        <v>2143</v>
      </c>
      <c r="B616" s="38"/>
      <c r="C616" s="15">
        <v>45913.413999999997</v>
      </c>
      <c r="D616" s="15"/>
      <c r="E616" s="32">
        <f t="shared" si="77"/>
        <v>2186.9828745829395</v>
      </c>
      <c r="F616" s="32">
        <f t="shared" si="78"/>
        <v>2187</v>
      </c>
      <c r="G616" s="32">
        <f t="shared" si="81"/>
        <v>-2.0530200003122445E-2</v>
      </c>
      <c r="I616" s="32">
        <f t="shared" si="82"/>
        <v>-2.0530200003122445E-2</v>
      </c>
      <c r="O616" s="32">
        <f t="shared" ca="1" si="79"/>
        <v>-1.3639988308858927E-2</v>
      </c>
      <c r="Q616" s="33">
        <f t="shared" si="80"/>
        <v>30894.913999999997</v>
      </c>
      <c r="AB616" s="32" t="s">
        <v>2075</v>
      </c>
      <c r="AG616" s="32" t="s">
        <v>2142</v>
      </c>
    </row>
    <row r="617" spans="1:33" s="32" customFormat="1" ht="12.75" customHeight="1" x14ac:dyDescent="0.2">
      <c r="A617" s="95" t="s">
        <v>2143</v>
      </c>
      <c r="B617" s="38"/>
      <c r="C617" s="15">
        <v>45913.427000000003</v>
      </c>
      <c r="D617" s="15"/>
      <c r="E617" s="32">
        <f t="shared" si="77"/>
        <v>2186.9937186283878</v>
      </c>
      <c r="F617" s="32">
        <f t="shared" si="78"/>
        <v>2187</v>
      </c>
      <c r="G617" s="32">
        <f t="shared" si="81"/>
        <v>-7.5301999968360178E-3</v>
      </c>
      <c r="I617" s="32">
        <f t="shared" si="82"/>
        <v>-7.5301999968360178E-3</v>
      </c>
      <c r="O617" s="32">
        <f t="shared" ca="1" si="79"/>
        <v>-1.3639988308858927E-2</v>
      </c>
      <c r="Q617" s="33">
        <f t="shared" si="80"/>
        <v>30894.927000000003</v>
      </c>
      <c r="AB617" s="32" t="s">
        <v>2075</v>
      </c>
      <c r="AG617" s="32" t="s">
        <v>2142</v>
      </c>
    </row>
    <row r="618" spans="1:33" s="32" customFormat="1" ht="12.75" customHeight="1" x14ac:dyDescent="0.2">
      <c r="A618" s="95" t="s">
        <v>2143</v>
      </c>
      <c r="B618" s="38"/>
      <c r="C618" s="15">
        <v>45913.43</v>
      </c>
      <c r="D618" s="15"/>
      <c r="E618" s="32">
        <f t="shared" si="77"/>
        <v>2186.9962211004104</v>
      </c>
      <c r="F618" s="32">
        <f t="shared" si="78"/>
        <v>2187</v>
      </c>
      <c r="G618" s="32">
        <f t="shared" si="81"/>
        <v>-4.5301999998628162E-3</v>
      </c>
      <c r="I618" s="32">
        <f t="shared" si="82"/>
        <v>-4.5301999998628162E-3</v>
      </c>
      <c r="O618" s="32">
        <f t="shared" ca="1" si="79"/>
        <v>-1.3639988308858927E-2</v>
      </c>
      <c r="Q618" s="33">
        <f t="shared" si="80"/>
        <v>30894.93</v>
      </c>
      <c r="AB618" s="32" t="s">
        <v>2075</v>
      </c>
      <c r="AG618" s="32" t="s">
        <v>2142</v>
      </c>
    </row>
    <row r="619" spans="1:33" s="32" customFormat="1" ht="12.75" customHeight="1" x14ac:dyDescent="0.2">
      <c r="A619" s="95" t="s">
        <v>2143</v>
      </c>
      <c r="B619" s="38"/>
      <c r="C619" s="15">
        <v>45913.442000000003</v>
      </c>
      <c r="D619" s="15"/>
      <c r="E619" s="32">
        <f t="shared" si="77"/>
        <v>2187.0062309885134</v>
      </c>
      <c r="F619" s="32">
        <f t="shared" si="78"/>
        <v>2187</v>
      </c>
      <c r="G619" s="32">
        <f t="shared" si="81"/>
        <v>7.4698000025819056E-3</v>
      </c>
      <c r="I619" s="32">
        <f t="shared" si="82"/>
        <v>7.4698000025819056E-3</v>
      </c>
      <c r="O619" s="32">
        <f t="shared" ca="1" si="79"/>
        <v>-1.3639988308858927E-2</v>
      </c>
      <c r="Q619" s="33">
        <f t="shared" si="80"/>
        <v>30894.942000000003</v>
      </c>
      <c r="AB619" s="32" t="s">
        <v>2075</v>
      </c>
      <c r="AG619" s="32" t="s">
        <v>2142</v>
      </c>
    </row>
    <row r="620" spans="1:33" s="32" customFormat="1" ht="12.75" customHeight="1" x14ac:dyDescent="0.2">
      <c r="A620" s="95" t="s">
        <v>2143</v>
      </c>
      <c r="B620" s="38"/>
      <c r="C620" s="15">
        <v>45913.442000000003</v>
      </c>
      <c r="D620" s="15"/>
      <c r="E620" s="32">
        <f t="shared" si="77"/>
        <v>2187.0062309885134</v>
      </c>
      <c r="F620" s="32">
        <f t="shared" si="78"/>
        <v>2187</v>
      </c>
      <c r="G620" s="32">
        <f t="shared" si="81"/>
        <v>7.4698000025819056E-3</v>
      </c>
      <c r="I620" s="32">
        <f t="shared" si="82"/>
        <v>7.4698000025819056E-3</v>
      </c>
      <c r="O620" s="32">
        <f t="shared" ca="1" si="79"/>
        <v>-1.3639988308858927E-2</v>
      </c>
      <c r="Q620" s="33">
        <f t="shared" si="80"/>
        <v>30894.942000000003</v>
      </c>
      <c r="AB620" s="32" t="s">
        <v>2075</v>
      </c>
      <c r="AG620" s="32" t="s">
        <v>2142</v>
      </c>
    </row>
    <row r="621" spans="1:33" s="32" customFormat="1" ht="12.75" customHeight="1" x14ac:dyDescent="0.2">
      <c r="A621" s="95" t="s">
        <v>2147</v>
      </c>
      <c r="B621" s="38"/>
      <c r="C621" s="15">
        <v>45919.428999999996</v>
      </c>
      <c r="D621" s="15"/>
      <c r="E621" s="32">
        <f t="shared" si="77"/>
        <v>2192.0003309936301</v>
      </c>
      <c r="F621" s="32">
        <f t="shared" si="78"/>
        <v>2192</v>
      </c>
      <c r="G621" s="32">
        <f t="shared" si="81"/>
        <v>3.9679999463260174E-4</v>
      </c>
      <c r="I621" s="32">
        <f t="shared" si="82"/>
        <v>3.9679999463260174E-4</v>
      </c>
      <c r="O621" s="32">
        <f t="shared" ca="1" si="79"/>
        <v>-1.3615305688314608E-2</v>
      </c>
      <c r="Q621" s="33">
        <f t="shared" si="80"/>
        <v>30900.928999999996</v>
      </c>
      <c r="AB621" s="32" t="s">
        <v>2075</v>
      </c>
      <c r="AC621" s="32">
        <v>31</v>
      </c>
      <c r="AE621" s="32" t="s">
        <v>2077</v>
      </c>
      <c r="AG621" s="32" t="s">
        <v>2021</v>
      </c>
    </row>
    <row r="622" spans="1:33" s="32" customFormat="1" ht="12.75" customHeight="1" x14ac:dyDescent="0.2">
      <c r="A622" s="95" t="s">
        <v>2148</v>
      </c>
      <c r="B622" s="38"/>
      <c r="C622" s="15">
        <v>45931.396000000001</v>
      </c>
      <c r="D622" s="15"/>
      <c r="E622" s="32">
        <f t="shared" si="77"/>
        <v>2201.9826919024845</v>
      </c>
      <c r="F622" s="32">
        <f t="shared" si="78"/>
        <v>2202</v>
      </c>
      <c r="G622" s="32">
        <f t="shared" si="81"/>
        <v>-2.0749199997226242E-2</v>
      </c>
      <c r="I622" s="32">
        <f t="shared" si="82"/>
        <v>-2.0749199997226242E-2</v>
      </c>
      <c r="O622" s="32">
        <f t="shared" ca="1" si="79"/>
        <v>-1.356594044722597E-2</v>
      </c>
      <c r="Q622" s="33">
        <f t="shared" si="80"/>
        <v>30912.896000000001</v>
      </c>
      <c r="AB622" s="32" t="s">
        <v>2075</v>
      </c>
      <c r="AC622" s="32">
        <v>19</v>
      </c>
      <c r="AE622" s="32" t="s">
        <v>2131</v>
      </c>
      <c r="AG622" s="32" t="s">
        <v>2021</v>
      </c>
    </row>
    <row r="623" spans="1:33" s="32" customFormat="1" ht="12.75" customHeight="1" x14ac:dyDescent="0.2">
      <c r="A623" s="95" t="s">
        <v>2146</v>
      </c>
      <c r="B623" s="38"/>
      <c r="C623" s="15">
        <v>45931.425000000003</v>
      </c>
      <c r="D623" s="15"/>
      <c r="E623" s="32">
        <f t="shared" si="77"/>
        <v>2202.0068824653977</v>
      </c>
      <c r="F623" s="32">
        <f t="shared" si="78"/>
        <v>2202</v>
      </c>
      <c r="G623" s="32">
        <f t="shared" si="81"/>
        <v>8.2508000050438568E-3</v>
      </c>
      <c r="I623" s="32">
        <f t="shared" si="82"/>
        <v>8.2508000050438568E-3</v>
      </c>
      <c r="O623" s="32">
        <f t="shared" ca="1" si="79"/>
        <v>-1.356594044722597E-2</v>
      </c>
      <c r="Q623" s="33">
        <f t="shared" si="80"/>
        <v>30912.925000000003</v>
      </c>
      <c r="AB623" s="32" t="s">
        <v>2075</v>
      </c>
      <c r="AC623" s="32">
        <v>16</v>
      </c>
      <c r="AE623" s="32" t="s">
        <v>2149</v>
      </c>
      <c r="AG623" s="32" t="s">
        <v>2021</v>
      </c>
    </row>
    <row r="624" spans="1:33" s="32" customFormat="1" ht="12.75" customHeight="1" x14ac:dyDescent="0.2">
      <c r="A624" s="95" t="s">
        <v>2148</v>
      </c>
      <c r="B624" s="38"/>
      <c r="C624" s="15">
        <v>45932.612000000001</v>
      </c>
      <c r="D624" s="15"/>
      <c r="E624" s="32">
        <f t="shared" si="77"/>
        <v>2202.9970272300661</v>
      </c>
      <c r="F624" s="32">
        <f t="shared" si="78"/>
        <v>2203</v>
      </c>
      <c r="G624" s="32">
        <f t="shared" si="81"/>
        <v>-3.5637999972095713E-3</v>
      </c>
      <c r="I624" s="32">
        <f t="shared" si="82"/>
        <v>-3.5637999972095713E-3</v>
      </c>
      <c r="O624" s="32">
        <f t="shared" ca="1" si="79"/>
        <v>-1.3561003923117107E-2</v>
      </c>
      <c r="Q624" s="33">
        <f t="shared" si="80"/>
        <v>30914.112000000001</v>
      </c>
      <c r="AB624" s="32" t="s">
        <v>2075</v>
      </c>
      <c r="AC624" s="32">
        <v>14</v>
      </c>
      <c r="AE624" s="32" t="s">
        <v>2131</v>
      </c>
      <c r="AG624" s="32" t="s">
        <v>2021</v>
      </c>
    </row>
    <row r="625" spans="1:33" s="32" customFormat="1" ht="12.75" customHeight="1" x14ac:dyDescent="0.2">
      <c r="A625" s="95" t="s">
        <v>2069</v>
      </c>
      <c r="B625" s="38"/>
      <c r="C625" s="15">
        <v>45938.612999999998</v>
      </c>
      <c r="D625" s="15"/>
      <c r="E625" s="32">
        <f t="shared" si="77"/>
        <v>2208.0028054379695</v>
      </c>
      <c r="F625" s="32">
        <f t="shared" si="78"/>
        <v>2208</v>
      </c>
      <c r="G625" s="32">
        <f t="shared" si="81"/>
        <v>3.3631999976933002E-3</v>
      </c>
      <c r="I625" s="32">
        <f t="shared" si="82"/>
        <v>3.3631999976933002E-3</v>
      </c>
      <c r="O625" s="32">
        <f t="shared" ca="1" si="79"/>
        <v>-1.3536321302572788E-2</v>
      </c>
      <c r="Q625" s="33">
        <f t="shared" si="80"/>
        <v>30920.112999999998</v>
      </c>
      <c r="AB625" s="32" t="s">
        <v>2075</v>
      </c>
      <c r="AC625" s="32">
        <v>7</v>
      </c>
      <c r="AE625" s="32" t="s">
        <v>2092</v>
      </c>
      <c r="AG625" s="32" t="s">
        <v>2070</v>
      </c>
    </row>
    <row r="626" spans="1:33" s="32" customFormat="1" ht="12.75" customHeight="1" x14ac:dyDescent="0.2">
      <c r="A626" s="95" t="s">
        <v>2148</v>
      </c>
      <c r="B626" s="38"/>
      <c r="C626" s="15">
        <v>45943.402000000002</v>
      </c>
      <c r="D626" s="15"/>
      <c r="E626" s="32">
        <f t="shared" si="77"/>
        <v>2211.9975849476655</v>
      </c>
      <c r="F626" s="32">
        <f t="shared" si="78"/>
        <v>2212</v>
      </c>
      <c r="G626" s="32">
        <f t="shared" si="81"/>
        <v>-2.895199999329634E-3</v>
      </c>
      <c r="I626" s="32">
        <f t="shared" si="82"/>
        <v>-2.895199999329634E-3</v>
      </c>
      <c r="O626" s="32">
        <f t="shared" ca="1" si="79"/>
        <v>-1.3516575206137334E-2</v>
      </c>
      <c r="Q626" s="33">
        <f t="shared" si="80"/>
        <v>30924.902000000002</v>
      </c>
      <c r="AB626" s="32" t="s">
        <v>2075</v>
      </c>
      <c r="AC626" s="32">
        <v>9</v>
      </c>
      <c r="AE626" s="32" t="s">
        <v>2150</v>
      </c>
      <c r="AG626" s="32" t="s">
        <v>2021</v>
      </c>
    </row>
    <row r="627" spans="1:33" s="32" customFormat="1" ht="12.75" customHeight="1" x14ac:dyDescent="0.2">
      <c r="A627" s="95" t="s">
        <v>2148</v>
      </c>
      <c r="B627" s="38"/>
      <c r="C627" s="15">
        <v>45943.411</v>
      </c>
      <c r="D627" s="15"/>
      <c r="E627" s="32">
        <f t="shared" si="77"/>
        <v>2212.00509236374</v>
      </c>
      <c r="F627" s="32">
        <f t="shared" si="78"/>
        <v>2212</v>
      </c>
      <c r="G627" s="32">
        <f t="shared" si="81"/>
        <v>6.1047999988659285E-3</v>
      </c>
      <c r="I627" s="32">
        <f t="shared" si="82"/>
        <v>6.1047999988659285E-3</v>
      </c>
      <c r="O627" s="32">
        <f t="shared" ca="1" si="79"/>
        <v>-1.3516575206137334E-2</v>
      </c>
      <c r="Q627" s="33">
        <f t="shared" si="80"/>
        <v>30924.911</v>
      </c>
      <c r="AB627" s="32" t="s">
        <v>2075</v>
      </c>
      <c r="AC627" s="32">
        <v>19</v>
      </c>
      <c r="AE627" s="32" t="s">
        <v>2077</v>
      </c>
      <c r="AG627" s="32" t="s">
        <v>2021</v>
      </c>
    </row>
    <row r="628" spans="1:33" s="32" customFormat="1" ht="12.75" customHeight="1" x14ac:dyDescent="0.2">
      <c r="A628" s="95" t="s">
        <v>2146</v>
      </c>
      <c r="B628" s="38"/>
      <c r="C628" s="15">
        <v>45967.381999999998</v>
      </c>
      <c r="D628" s="15"/>
      <c r="E628" s="32">
        <f t="shared" si="77"/>
        <v>2232.0006780030853</v>
      </c>
      <c r="F628" s="32">
        <f t="shared" si="78"/>
        <v>2232</v>
      </c>
      <c r="G628" s="32">
        <f t="shared" si="81"/>
        <v>8.1279999722028151E-4</v>
      </c>
      <c r="I628" s="32">
        <f t="shared" si="82"/>
        <v>8.1279999722028151E-4</v>
      </c>
      <c r="O628" s="32">
        <f t="shared" ca="1" si="79"/>
        <v>-1.341784472396006E-2</v>
      </c>
      <c r="Q628" s="33">
        <f t="shared" si="80"/>
        <v>30948.881999999998</v>
      </c>
      <c r="AB628" s="32" t="s">
        <v>2075</v>
      </c>
      <c r="AC628" s="32">
        <v>15</v>
      </c>
      <c r="AE628" s="32" t="s">
        <v>2145</v>
      </c>
      <c r="AG628" s="32" t="s">
        <v>2021</v>
      </c>
    </row>
    <row r="629" spans="1:33" s="32" customFormat="1" ht="12.75" customHeight="1" x14ac:dyDescent="0.2">
      <c r="A629" s="95" t="s">
        <v>2144</v>
      </c>
      <c r="B629" s="38"/>
      <c r="C629" s="15">
        <v>45973.375999999997</v>
      </c>
      <c r="D629" s="15"/>
      <c r="E629" s="32">
        <f t="shared" si="77"/>
        <v>2237.0006171095984</v>
      </c>
      <c r="F629" s="32">
        <f t="shared" si="78"/>
        <v>2237</v>
      </c>
      <c r="G629" s="32">
        <f t="shared" si="81"/>
        <v>7.3979999433504418E-4</v>
      </c>
      <c r="I629" s="32">
        <f t="shared" si="82"/>
        <v>7.3979999433504418E-4</v>
      </c>
      <c r="O629" s="32">
        <f t="shared" ca="1" si="79"/>
        <v>-1.3393162103415741E-2</v>
      </c>
      <c r="Q629" s="33">
        <f t="shared" si="80"/>
        <v>30954.875999999997</v>
      </c>
      <c r="AB629" s="32" t="s">
        <v>2075</v>
      </c>
      <c r="AG629" s="32" t="s">
        <v>2142</v>
      </c>
    </row>
    <row r="630" spans="1:33" s="32" customFormat="1" ht="12.75" customHeight="1" x14ac:dyDescent="0.2">
      <c r="A630" s="95" t="s">
        <v>2141</v>
      </c>
      <c r="B630" s="38"/>
      <c r="C630" s="15">
        <v>45979.377</v>
      </c>
      <c r="D630" s="15"/>
      <c r="E630" s="32">
        <f t="shared" si="77"/>
        <v>2242.0063953175081</v>
      </c>
      <c r="F630" s="32">
        <f t="shared" si="78"/>
        <v>2242</v>
      </c>
      <c r="G630" s="32">
        <f t="shared" si="81"/>
        <v>7.666800003789831E-3</v>
      </c>
      <c r="I630" s="32">
        <f t="shared" si="82"/>
        <v>7.666800003789831E-3</v>
      </c>
      <c r="O630" s="32">
        <f t="shared" ca="1" si="79"/>
        <v>-1.3368479482871422E-2</v>
      </c>
      <c r="Q630" s="33">
        <f t="shared" si="80"/>
        <v>30960.877</v>
      </c>
      <c r="AB630" s="32" t="s">
        <v>2075</v>
      </c>
      <c r="AG630" s="32" t="s">
        <v>2142</v>
      </c>
    </row>
    <row r="631" spans="1:33" s="32" customFormat="1" ht="12.75" customHeight="1" x14ac:dyDescent="0.2">
      <c r="A631" s="93" t="s">
        <v>1149</v>
      </c>
      <c r="B631" s="59" t="s">
        <v>2210</v>
      </c>
      <c r="C631" s="55">
        <v>45991.358</v>
      </c>
      <c r="D631" s="55" t="s">
        <v>2275</v>
      </c>
      <c r="E631" s="32">
        <f t="shared" si="77"/>
        <v>2252.0004344291433</v>
      </c>
      <c r="F631" s="32">
        <f t="shared" si="78"/>
        <v>2252</v>
      </c>
      <c r="G631" s="32">
        <f t="shared" si="81"/>
        <v>5.208000002312474E-4</v>
      </c>
      <c r="I631" s="32">
        <f t="shared" si="82"/>
        <v>5.208000002312474E-4</v>
      </c>
      <c r="O631" s="32">
        <f t="shared" ca="1" si="79"/>
        <v>-1.3319114241782786E-2</v>
      </c>
      <c r="Q631" s="33">
        <f t="shared" si="80"/>
        <v>30972.858</v>
      </c>
    </row>
    <row r="632" spans="1:33" s="32" customFormat="1" ht="12.75" customHeight="1" x14ac:dyDescent="0.2">
      <c r="A632" s="95" t="s">
        <v>2151</v>
      </c>
      <c r="B632" s="38"/>
      <c r="C632" s="15">
        <v>46136.42</v>
      </c>
      <c r="D632" s="15"/>
      <c r="E632" s="32">
        <f t="shared" si="77"/>
        <v>2373.0049667396424</v>
      </c>
      <c r="F632" s="32">
        <f t="shared" si="78"/>
        <v>2373</v>
      </c>
      <c r="G632" s="32">
        <f t="shared" ref="G632:G663" si="83">+C632-(C$7+F632*C$8)</f>
        <v>5.9541999944485724E-3</v>
      </c>
      <c r="I632" s="32">
        <f t="shared" si="82"/>
        <v>5.9541999944485724E-3</v>
      </c>
      <c r="O632" s="32">
        <f t="shared" ca="1" si="79"/>
        <v>-1.2721794824610279E-2</v>
      </c>
      <c r="Q632" s="33">
        <f t="shared" si="80"/>
        <v>31117.919999999998</v>
      </c>
      <c r="AB632" s="32" t="s">
        <v>2075</v>
      </c>
      <c r="AG632" s="32" t="s">
        <v>2142</v>
      </c>
    </row>
    <row r="633" spans="1:33" s="32" customFormat="1" ht="12.75" customHeight="1" x14ac:dyDescent="0.2">
      <c r="A633" s="95" t="s">
        <v>2151</v>
      </c>
      <c r="B633" s="38"/>
      <c r="C633" s="15">
        <v>46142.419000000002</v>
      </c>
      <c r="D633" s="15"/>
      <c r="E633" s="32">
        <f t="shared" si="77"/>
        <v>2378.0090766328685</v>
      </c>
      <c r="F633" s="32">
        <f t="shared" si="78"/>
        <v>2378</v>
      </c>
      <c r="G633" s="32">
        <f t="shared" si="83"/>
        <v>1.0881200003495906E-2</v>
      </c>
      <c r="I633" s="32">
        <f t="shared" si="82"/>
        <v>1.0881200003495906E-2</v>
      </c>
      <c r="O633" s="32">
        <f t="shared" ca="1" si="79"/>
        <v>-1.2697112204065962E-2</v>
      </c>
      <c r="Q633" s="33">
        <f t="shared" si="80"/>
        <v>31123.919000000002</v>
      </c>
      <c r="AB633" s="32" t="s">
        <v>2075</v>
      </c>
      <c r="AG633" s="32" t="s">
        <v>2142</v>
      </c>
    </row>
    <row r="634" spans="1:33" s="32" customFormat="1" ht="12.75" customHeight="1" x14ac:dyDescent="0.2">
      <c r="A634" s="95" t="s">
        <v>2151</v>
      </c>
      <c r="B634" s="38"/>
      <c r="C634" s="15">
        <v>46166.3819</v>
      </c>
      <c r="D634" s="15"/>
      <c r="E634" s="32">
        <f t="shared" si="77"/>
        <v>2397.9979055977465</v>
      </c>
      <c r="F634" s="32">
        <f t="shared" si="78"/>
        <v>2398</v>
      </c>
      <c r="G634" s="32">
        <f t="shared" si="83"/>
        <v>-2.5107999972533435E-3</v>
      </c>
      <c r="J634" s="32">
        <f>G634</f>
        <v>-2.5107999972533435E-3</v>
      </c>
      <c r="O634" s="32">
        <f t="shared" ca="1" si="79"/>
        <v>-1.2598381721888688E-2</v>
      </c>
      <c r="Q634" s="33">
        <f t="shared" si="80"/>
        <v>31147.8819</v>
      </c>
      <c r="AB634" s="32" t="s">
        <v>2081</v>
      </c>
      <c r="AG634" s="32" t="s">
        <v>2142</v>
      </c>
    </row>
    <row r="635" spans="1:33" s="32" customFormat="1" ht="12.75" customHeight="1" x14ac:dyDescent="0.2">
      <c r="A635" s="95" t="s">
        <v>2152</v>
      </c>
      <c r="B635" s="38"/>
      <c r="C635" s="15">
        <v>46166.383900000001</v>
      </c>
      <c r="D635" s="15"/>
      <c r="E635" s="32">
        <f t="shared" si="77"/>
        <v>2397.9995739124302</v>
      </c>
      <c r="F635" s="32">
        <f t="shared" si="78"/>
        <v>2398</v>
      </c>
      <c r="G635" s="32">
        <f t="shared" si="83"/>
        <v>-5.1079999684588984E-4</v>
      </c>
      <c r="J635" s="32">
        <f>G635</f>
        <v>-5.1079999684588984E-4</v>
      </c>
      <c r="O635" s="32">
        <f t="shared" ca="1" si="79"/>
        <v>-1.2598381721888688E-2</v>
      </c>
      <c r="Q635" s="33">
        <f t="shared" si="80"/>
        <v>31147.883900000001</v>
      </c>
      <c r="AB635" s="32" t="s">
        <v>2081</v>
      </c>
      <c r="AG635" s="32" t="s">
        <v>2142</v>
      </c>
    </row>
    <row r="636" spans="1:33" s="32" customFormat="1" ht="12.75" customHeight="1" x14ac:dyDescent="0.2">
      <c r="A636" s="95" t="s">
        <v>2143</v>
      </c>
      <c r="B636" s="38"/>
      <c r="C636" s="15">
        <v>46196.355000000003</v>
      </c>
      <c r="D636" s="15"/>
      <c r="E636" s="32">
        <f t="shared" si="77"/>
        <v>2423.0001870180786</v>
      </c>
      <c r="F636" s="32">
        <f t="shared" si="78"/>
        <v>2423</v>
      </c>
      <c r="G636" s="32">
        <f t="shared" si="83"/>
        <v>2.2420000459533185E-4</v>
      </c>
      <c r="I636" s="32">
        <f t="shared" ref="I636:I652" si="84">G636</f>
        <v>2.2420000459533185E-4</v>
      </c>
      <c r="O636" s="32">
        <f t="shared" ca="1" si="79"/>
        <v>-1.2474968619167096E-2</v>
      </c>
      <c r="Q636" s="33">
        <f t="shared" si="80"/>
        <v>31177.855000000003</v>
      </c>
      <c r="AB636" s="32" t="s">
        <v>2075</v>
      </c>
      <c r="AG636" s="32" t="s">
        <v>2142</v>
      </c>
    </row>
    <row r="637" spans="1:33" s="32" customFormat="1" ht="12.75" customHeight="1" x14ac:dyDescent="0.2">
      <c r="A637" s="95" t="s">
        <v>2069</v>
      </c>
      <c r="B637" s="38"/>
      <c r="C637" s="15">
        <v>46210.731</v>
      </c>
      <c r="D637" s="15"/>
      <c r="E637" s="32">
        <f t="shared" si="77"/>
        <v>2434.9920329632282</v>
      </c>
      <c r="F637" s="32">
        <f t="shared" si="78"/>
        <v>2435</v>
      </c>
      <c r="G637" s="32">
        <f t="shared" si="83"/>
        <v>-9.5510000028298236E-3</v>
      </c>
      <c r="I637" s="32">
        <f t="shared" si="84"/>
        <v>-9.5510000028298236E-3</v>
      </c>
      <c r="O637" s="32">
        <f t="shared" ca="1" si="79"/>
        <v>-1.2415730329860731E-2</v>
      </c>
      <c r="Q637" s="33">
        <f t="shared" si="80"/>
        <v>31192.231</v>
      </c>
      <c r="AB637" s="32" t="s">
        <v>2075</v>
      </c>
      <c r="AC637" s="32">
        <v>13</v>
      </c>
      <c r="AE637" s="32" t="s">
        <v>2076</v>
      </c>
      <c r="AG637" s="32" t="s">
        <v>2070</v>
      </c>
    </row>
    <row r="638" spans="1:33" s="32" customFormat="1" ht="12.75" customHeight="1" x14ac:dyDescent="0.2">
      <c r="A638" s="95" t="s">
        <v>2069</v>
      </c>
      <c r="B638" s="38"/>
      <c r="C638" s="15">
        <v>46210.741999999998</v>
      </c>
      <c r="D638" s="15"/>
      <c r="E638" s="32">
        <f t="shared" si="77"/>
        <v>2435.0012086939864</v>
      </c>
      <c r="F638" s="32">
        <f t="shared" si="78"/>
        <v>2435</v>
      </c>
      <c r="G638" s="32">
        <f t="shared" si="83"/>
        <v>1.4489999957731925E-3</v>
      </c>
      <c r="I638" s="32">
        <f t="shared" si="84"/>
        <v>1.4489999957731925E-3</v>
      </c>
      <c r="O638" s="32">
        <f t="shared" ca="1" si="79"/>
        <v>-1.2415730329860731E-2</v>
      </c>
      <c r="Q638" s="33">
        <f t="shared" si="80"/>
        <v>31192.241999999998</v>
      </c>
      <c r="AB638" s="32" t="s">
        <v>2075</v>
      </c>
      <c r="AC638" s="32">
        <v>16</v>
      </c>
      <c r="AE638" s="32" t="s">
        <v>2125</v>
      </c>
      <c r="AG638" s="32" t="s">
        <v>2070</v>
      </c>
    </row>
    <row r="639" spans="1:33" s="32" customFormat="1" ht="12.75" customHeight="1" x14ac:dyDescent="0.2">
      <c r="A639" s="95" t="s">
        <v>2069</v>
      </c>
      <c r="B639" s="38"/>
      <c r="C639" s="15">
        <v>46228.728999999999</v>
      </c>
      <c r="D639" s="15"/>
      <c r="E639" s="32">
        <f t="shared" si="77"/>
        <v>2450.0051968002385</v>
      </c>
      <c r="F639" s="32">
        <f t="shared" si="78"/>
        <v>2450</v>
      </c>
      <c r="G639" s="32">
        <f t="shared" si="83"/>
        <v>6.229999999050051E-3</v>
      </c>
      <c r="I639" s="32">
        <f t="shared" si="84"/>
        <v>6.229999999050051E-3</v>
      </c>
      <c r="O639" s="32">
        <f t="shared" ca="1" si="79"/>
        <v>-1.2341682468227776E-2</v>
      </c>
      <c r="Q639" s="33">
        <f t="shared" si="80"/>
        <v>31210.228999999999</v>
      </c>
      <c r="AB639" s="32" t="s">
        <v>2075</v>
      </c>
      <c r="AC639" s="32">
        <v>19</v>
      </c>
      <c r="AE639" s="32" t="s">
        <v>2153</v>
      </c>
      <c r="AG639" s="32" t="s">
        <v>2070</v>
      </c>
    </row>
    <row r="640" spans="1:33" s="32" customFormat="1" ht="12.75" customHeight="1" x14ac:dyDescent="0.2">
      <c r="A640" s="95" t="s">
        <v>2069</v>
      </c>
      <c r="B640" s="38"/>
      <c r="C640" s="15">
        <v>46240.716999999997</v>
      </c>
      <c r="D640" s="15"/>
      <c r="E640" s="32">
        <f t="shared" si="77"/>
        <v>2460.0050750132646</v>
      </c>
      <c r="F640" s="32">
        <f t="shared" si="78"/>
        <v>2460</v>
      </c>
      <c r="G640" s="32">
        <f t="shared" si="83"/>
        <v>6.0839999932795763E-3</v>
      </c>
      <c r="I640" s="32">
        <f t="shared" si="84"/>
        <v>6.0839999932795763E-3</v>
      </c>
      <c r="O640" s="32">
        <f t="shared" ca="1" si="79"/>
        <v>-1.229231722713914E-2</v>
      </c>
      <c r="Q640" s="33">
        <f t="shared" si="80"/>
        <v>31222.216999999997</v>
      </c>
      <c r="AB640" s="32" t="s">
        <v>2075</v>
      </c>
      <c r="AC640" s="32">
        <v>11</v>
      </c>
      <c r="AE640" s="32" t="s">
        <v>2125</v>
      </c>
      <c r="AG640" s="32" t="s">
        <v>2070</v>
      </c>
    </row>
    <row r="641" spans="1:33" s="32" customFormat="1" ht="12.75" customHeight="1" x14ac:dyDescent="0.2">
      <c r="A641" s="95" t="s">
        <v>2069</v>
      </c>
      <c r="B641" s="38"/>
      <c r="C641" s="15">
        <v>46240.726000000002</v>
      </c>
      <c r="D641" s="15"/>
      <c r="E641" s="32">
        <f t="shared" si="77"/>
        <v>2460.012582429345</v>
      </c>
      <c r="F641" s="32">
        <f t="shared" si="78"/>
        <v>2460</v>
      </c>
      <c r="G641" s="32">
        <f t="shared" si="83"/>
        <v>1.5083999998751096E-2</v>
      </c>
      <c r="I641" s="32">
        <f t="shared" si="84"/>
        <v>1.5083999998751096E-2</v>
      </c>
      <c r="O641" s="32">
        <f t="shared" ca="1" si="79"/>
        <v>-1.229231722713914E-2</v>
      </c>
      <c r="Q641" s="33">
        <f t="shared" si="80"/>
        <v>31222.226000000002</v>
      </c>
      <c r="AB641" s="32" t="s">
        <v>2075</v>
      </c>
      <c r="AC641" s="32">
        <v>15</v>
      </c>
      <c r="AE641" s="32" t="s">
        <v>2154</v>
      </c>
      <c r="AG641" s="32" t="s">
        <v>2070</v>
      </c>
    </row>
    <row r="642" spans="1:33" s="32" customFormat="1" ht="12.75" customHeight="1" x14ac:dyDescent="0.2">
      <c r="A642" s="95" t="s">
        <v>2069</v>
      </c>
      <c r="B642" s="38"/>
      <c r="C642" s="15">
        <v>46246.701000000001</v>
      </c>
      <c r="D642" s="15"/>
      <c r="E642" s="32">
        <f t="shared" si="77"/>
        <v>2464.9966725463642</v>
      </c>
      <c r="F642" s="32">
        <f t="shared" si="78"/>
        <v>2465</v>
      </c>
      <c r="G642" s="32">
        <f t="shared" si="83"/>
        <v>-3.9889999970910139E-3</v>
      </c>
      <c r="I642" s="32">
        <f t="shared" si="84"/>
        <v>-3.9889999970910139E-3</v>
      </c>
      <c r="O642" s="32">
        <f t="shared" ca="1" si="79"/>
        <v>-1.2267634606594821E-2</v>
      </c>
      <c r="Q642" s="33">
        <f t="shared" si="80"/>
        <v>31228.201000000001</v>
      </c>
      <c r="AB642" s="32" t="s">
        <v>2075</v>
      </c>
      <c r="AC642" s="32">
        <v>15</v>
      </c>
      <c r="AE642" s="32" t="s">
        <v>2125</v>
      </c>
      <c r="AG642" s="32" t="s">
        <v>2070</v>
      </c>
    </row>
    <row r="643" spans="1:33" s="32" customFormat="1" ht="12.75" customHeight="1" x14ac:dyDescent="0.2">
      <c r="A643" s="95" t="s">
        <v>2155</v>
      </c>
      <c r="B643" s="38"/>
      <c r="C643" s="15">
        <v>46251.495999999999</v>
      </c>
      <c r="D643" s="15"/>
      <c r="E643" s="32">
        <f t="shared" si="77"/>
        <v>2468.9964570001057</v>
      </c>
      <c r="F643" s="32">
        <f t="shared" si="78"/>
        <v>2469</v>
      </c>
      <c r="G643" s="32">
        <f t="shared" si="83"/>
        <v>-4.2474000001675449E-3</v>
      </c>
      <c r="I643" s="32">
        <f t="shared" si="84"/>
        <v>-4.2474000001675449E-3</v>
      </c>
      <c r="O643" s="32">
        <f t="shared" ca="1" si="79"/>
        <v>-1.2247888510159366E-2</v>
      </c>
      <c r="Q643" s="33">
        <f t="shared" si="80"/>
        <v>31232.995999999999</v>
      </c>
      <c r="AB643" s="32" t="s">
        <v>2075</v>
      </c>
      <c r="AG643" s="32" t="s">
        <v>2142</v>
      </c>
    </row>
    <row r="644" spans="1:33" s="32" customFormat="1" ht="12.75" customHeight="1" x14ac:dyDescent="0.2">
      <c r="A644" s="95" t="s">
        <v>2069</v>
      </c>
      <c r="B644" s="38"/>
      <c r="C644" s="15">
        <v>46258.7</v>
      </c>
      <c r="D644" s="15"/>
      <c r="E644" s="32">
        <f t="shared" si="77"/>
        <v>2475.0057264901484</v>
      </c>
      <c r="F644" s="32">
        <f t="shared" si="78"/>
        <v>2475</v>
      </c>
      <c r="G644" s="32">
        <f t="shared" si="83"/>
        <v>6.8649999957415275E-3</v>
      </c>
      <c r="I644" s="32">
        <f t="shared" si="84"/>
        <v>6.8649999957415275E-3</v>
      </c>
      <c r="O644" s="32">
        <f t="shared" ca="1" si="79"/>
        <v>-1.2218269365506183E-2</v>
      </c>
      <c r="Q644" s="33">
        <f t="shared" si="80"/>
        <v>31240.199999999997</v>
      </c>
      <c r="AB644" s="32" t="s">
        <v>2075</v>
      </c>
      <c r="AC644" s="32">
        <v>14</v>
      </c>
      <c r="AE644" s="32" t="s">
        <v>2154</v>
      </c>
      <c r="AG644" s="32" t="s">
        <v>2070</v>
      </c>
    </row>
    <row r="645" spans="1:33" s="32" customFormat="1" ht="12.75" customHeight="1" x14ac:dyDescent="0.2">
      <c r="A645" s="95" t="s">
        <v>2069</v>
      </c>
      <c r="B645" s="38"/>
      <c r="C645" s="15">
        <v>46264.688999999998</v>
      </c>
      <c r="D645" s="15"/>
      <c r="E645" s="32">
        <f t="shared" si="77"/>
        <v>2480.0014948099551</v>
      </c>
      <c r="F645" s="32">
        <f t="shared" si="78"/>
        <v>2480</v>
      </c>
      <c r="G645" s="32">
        <f t="shared" si="83"/>
        <v>1.7919999954756349E-3</v>
      </c>
      <c r="I645" s="32">
        <f t="shared" si="84"/>
        <v>1.7919999954756349E-3</v>
      </c>
      <c r="O645" s="32">
        <f t="shared" ca="1" si="79"/>
        <v>-1.2193586744961866E-2</v>
      </c>
      <c r="Q645" s="33">
        <f t="shared" si="80"/>
        <v>31246.188999999998</v>
      </c>
      <c r="AB645" s="32" t="s">
        <v>2075</v>
      </c>
      <c r="AC645" s="32">
        <v>14</v>
      </c>
      <c r="AE645" s="32" t="s">
        <v>2125</v>
      </c>
      <c r="AG645" s="32" t="s">
        <v>2070</v>
      </c>
    </row>
    <row r="646" spans="1:33" s="32" customFormat="1" ht="12.75" customHeight="1" x14ac:dyDescent="0.2">
      <c r="A646" s="95" t="s">
        <v>2156</v>
      </c>
      <c r="B646" s="38"/>
      <c r="C646" s="15">
        <v>46269.470999999998</v>
      </c>
      <c r="D646" s="15"/>
      <c r="E646" s="32">
        <f t="shared" si="77"/>
        <v>2483.9904352182543</v>
      </c>
      <c r="F646" s="32">
        <f t="shared" si="78"/>
        <v>2484</v>
      </c>
      <c r="G646" s="32">
        <f t="shared" si="83"/>
        <v>-1.1466399999335408E-2</v>
      </c>
      <c r="I646" s="32">
        <f t="shared" si="84"/>
        <v>-1.1466399999335408E-2</v>
      </c>
      <c r="O646" s="32">
        <f t="shared" ca="1" si="79"/>
        <v>-1.217384064852641E-2</v>
      </c>
      <c r="Q646" s="33">
        <f t="shared" si="80"/>
        <v>31250.970999999998</v>
      </c>
      <c r="AB646" s="32" t="s">
        <v>2075</v>
      </c>
      <c r="AC646" s="32">
        <v>12</v>
      </c>
      <c r="AE646" s="32" t="s">
        <v>2131</v>
      </c>
      <c r="AG646" s="32" t="s">
        <v>2021</v>
      </c>
    </row>
    <row r="647" spans="1:33" s="32" customFormat="1" ht="12.75" customHeight="1" x14ac:dyDescent="0.2">
      <c r="A647" s="95" t="s">
        <v>2069</v>
      </c>
      <c r="B647" s="38"/>
      <c r="C647" s="15">
        <v>46270.688999999998</v>
      </c>
      <c r="D647" s="15"/>
      <c r="E647" s="32">
        <f t="shared" si="77"/>
        <v>2485.0064388605197</v>
      </c>
      <c r="F647" s="32">
        <f t="shared" si="78"/>
        <v>2485</v>
      </c>
      <c r="G647" s="32">
        <f t="shared" si="83"/>
        <v>7.7190000010887161E-3</v>
      </c>
      <c r="I647" s="32">
        <f t="shared" si="84"/>
        <v>7.7190000010887161E-3</v>
      </c>
      <c r="O647" s="32">
        <f t="shared" ca="1" si="79"/>
        <v>-1.2168904124417547E-2</v>
      </c>
      <c r="Q647" s="33">
        <f t="shared" si="80"/>
        <v>31252.188999999998</v>
      </c>
      <c r="AB647" s="32" t="s">
        <v>2075</v>
      </c>
      <c r="AC647" s="32">
        <v>18</v>
      </c>
      <c r="AE647" s="32" t="s">
        <v>2076</v>
      </c>
      <c r="AG647" s="32" t="s">
        <v>2070</v>
      </c>
    </row>
    <row r="648" spans="1:33" s="32" customFormat="1" ht="12.75" customHeight="1" x14ac:dyDescent="0.2">
      <c r="A648" s="95" t="s">
        <v>2155</v>
      </c>
      <c r="B648" s="38"/>
      <c r="C648" s="15">
        <v>46281.474999999999</v>
      </c>
      <c r="D648" s="15"/>
      <c r="E648" s="32">
        <f t="shared" si="77"/>
        <v>2494.0036599487512</v>
      </c>
      <c r="F648" s="32">
        <f t="shared" si="78"/>
        <v>2494</v>
      </c>
      <c r="G648" s="32">
        <f t="shared" si="83"/>
        <v>4.3875999981537461E-3</v>
      </c>
      <c r="I648" s="32">
        <f t="shared" si="84"/>
        <v>4.3875999981537461E-3</v>
      </c>
      <c r="O648" s="32">
        <f t="shared" ca="1" si="79"/>
        <v>-1.2124475407437774E-2</v>
      </c>
      <c r="Q648" s="33">
        <f t="shared" si="80"/>
        <v>31262.974999999999</v>
      </c>
      <c r="AB648" s="32" t="s">
        <v>2075</v>
      </c>
      <c r="AG648" s="32" t="s">
        <v>2142</v>
      </c>
    </row>
    <row r="649" spans="1:33" s="32" customFormat="1" ht="12.75" customHeight="1" x14ac:dyDescent="0.2">
      <c r="A649" s="95" t="s">
        <v>2156</v>
      </c>
      <c r="B649" s="38"/>
      <c r="C649" s="15">
        <v>46293.453000000001</v>
      </c>
      <c r="D649" s="15"/>
      <c r="E649" s="32">
        <f t="shared" si="77"/>
        <v>2503.9951965883643</v>
      </c>
      <c r="F649" s="32">
        <f t="shared" si="78"/>
        <v>2504</v>
      </c>
      <c r="G649" s="32">
        <f t="shared" si="83"/>
        <v>-5.7583999951020814E-3</v>
      </c>
      <c r="I649" s="32">
        <f t="shared" si="84"/>
        <v>-5.7583999951020814E-3</v>
      </c>
      <c r="O649" s="32">
        <f t="shared" ca="1" si="79"/>
        <v>-1.2075110166349138E-2</v>
      </c>
      <c r="Q649" s="33">
        <f t="shared" si="80"/>
        <v>31274.953000000001</v>
      </c>
      <c r="AB649" s="32" t="s">
        <v>2075</v>
      </c>
      <c r="AC649" s="32">
        <v>23</v>
      </c>
      <c r="AE649" s="32" t="s">
        <v>2077</v>
      </c>
      <c r="AG649" s="32" t="s">
        <v>2021</v>
      </c>
    </row>
    <row r="650" spans="1:33" s="32" customFormat="1" ht="12.75" customHeight="1" x14ac:dyDescent="0.2">
      <c r="A650" s="95" t="s">
        <v>2156</v>
      </c>
      <c r="B650" s="38"/>
      <c r="C650" s="15">
        <v>46299.46</v>
      </c>
      <c r="D650" s="15"/>
      <c r="E650" s="32">
        <f t="shared" si="77"/>
        <v>2509.0059797403192</v>
      </c>
      <c r="F650" s="32">
        <f t="shared" si="78"/>
        <v>2509</v>
      </c>
      <c r="G650" s="32">
        <f t="shared" si="83"/>
        <v>7.168600001023151E-3</v>
      </c>
      <c r="I650" s="32">
        <f t="shared" si="84"/>
        <v>7.168600001023151E-3</v>
      </c>
      <c r="O650" s="32">
        <f t="shared" ca="1" si="79"/>
        <v>-1.2050427545804819E-2</v>
      </c>
      <c r="Q650" s="33">
        <f t="shared" si="80"/>
        <v>31280.959999999999</v>
      </c>
      <c r="AB650" s="32" t="s">
        <v>2075</v>
      </c>
      <c r="AC650" s="32">
        <v>18</v>
      </c>
      <c r="AE650" s="32" t="s">
        <v>2077</v>
      </c>
      <c r="AG650" s="32" t="s">
        <v>2021</v>
      </c>
    </row>
    <row r="651" spans="1:33" s="32" customFormat="1" ht="12.75" customHeight="1" x14ac:dyDescent="0.2">
      <c r="A651" s="95" t="s">
        <v>2156</v>
      </c>
      <c r="B651" s="38"/>
      <c r="C651" s="15">
        <v>46305.45</v>
      </c>
      <c r="D651" s="15"/>
      <c r="E651" s="32">
        <f t="shared" si="77"/>
        <v>2514.0025822174644</v>
      </c>
      <c r="F651" s="32">
        <f t="shared" si="78"/>
        <v>2514</v>
      </c>
      <c r="G651" s="32">
        <f t="shared" si="83"/>
        <v>3.0955999973230064E-3</v>
      </c>
      <c r="I651" s="32">
        <f t="shared" si="84"/>
        <v>3.0955999973230064E-3</v>
      </c>
      <c r="O651" s="32">
        <f t="shared" ca="1" si="79"/>
        <v>-1.20257449252605E-2</v>
      </c>
      <c r="Q651" s="33">
        <f t="shared" si="80"/>
        <v>31286.949999999997</v>
      </c>
      <c r="AB651" s="32" t="s">
        <v>2075</v>
      </c>
      <c r="AC651" s="32">
        <v>21</v>
      </c>
      <c r="AE651" s="32" t="s">
        <v>2077</v>
      </c>
      <c r="AG651" s="32" t="s">
        <v>2021</v>
      </c>
    </row>
    <row r="652" spans="1:33" s="32" customFormat="1" ht="12.75" customHeight="1" x14ac:dyDescent="0.2">
      <c r="A652" s="95" t="s">
        <v>2069</v>
      </c>
      <c r="B652" s="38"/>
      <c r="C652" s="15">
        <v>46324.635000000002</v>
      </c>
      <c r="D652" s="15"/>
      <c r="E652" s="32">
        <f t="shared" si="77"/>
        <v>2530.005890819149</v>
      </c>
      <c r="F652" s="32">
        <f t="shared" si="78"/>
        <v>2530</v>
      </c>
      <c r="G652" s="32">
        <f t="shared" si="83"/>
        <v>7.0620000042254105E-3</v>
      </c>
      <c r="I652" s="32">
        <f t="shared" si="84"/>
        <v>7.0620000042254105E-3</v>
      </c>
      <c r="O652" s="32">
        <f t="shared" ca="1" si="79"/>
        <v>-1.194676053951868E-2</v>
      </c>
      <c r="Q652" s="33">
        <f t="shared" si="80"/>
        <v>31306.135000000002</v>
      </c>
      <c r="AB652" s="32" t="s">
        <v>2075</v>
      </c>
      <c r="AC652" s="32">
        <v>14</v>
      </c>
      <c r="AE652" s="32" t="s">
        <v>2125</v>
      </c>
      <c r="AG652" s="32" t="s">
        <v>2070</v>
      </c>
    </row>
    <row r="653" spans="1:33" s="32" customFormat="1" ht="12.75" customHeight="1" x14ac:dyDescent="0.2">
      <c r="A653" s="95" t="s">
        <v>2152</v>
      </c>
      <c r="B653" s="38"/>
      <c r="C653" s="15">
        <v>46326.431100000002</v>
      </c>
      <c r="D653" s="15"/>
      <c r="E653" s="32">
        <f t="shared" si="77"/>
        <v>2531.5041208206853</v>
      </c>
      <c r="F653" s="32">
        <f t="shared" si="78"/>
        <v>2531.5</v>
      </c>
      <c r="G653" s="32">
        <f t="shared" si="83"/>
        <v>4.9400999996578321E-3</v>
      </c>
      <c r="J653" s="32">
        <f>G653</f>
        <v>4.9400999996578321E-3</v>
      </c>
      <c r="O653" s="32">
        <f t="shared" ca="1" si="79"/>
        <v>-1.1939355753355385E-2</v>
      </c>
      <c r="Q653" s="33">
        <f t="shared" si="80"/>
        <v>31307.931100000002</v>
      </c>
      <c r="AB653" s="32" t="s">
        <v>2157</v>
      </c>
      <c r="AG653" s="32" t="s">
        <v>2142</v>
      </c>
    </row>
    <row r="654" spans="1:33" s="32" customFormat="1" ht="12.75" customHeight="1" x14ac:dyDescent="0.2">
      <c r="A654" s="95" t="s">
        <v>2158</v>
      </c>
      <c r="B654" s="38"/>
      <c r="C654" s="15">
        <v>46326.431299999997</v>
      </c>
      <c r="D654" s="15"/>
      <c r="E654" s="32">
        <f t="shared" si="77"/>
        <v>2531.5042876521493</v>
      </c>
      <c r="F654" s="32">
        <f t="shared" si="78"/>
        <v>2531.5</v>
      </c>
      <c r="G654" s="32">
        <f t="shared" si="83"/>
        <v>5.1400999946054071E-3</v>
      </c>
      <c r="J654" s="32">
        <f>G654</f>
        <v>5.1400999946054071E-3</v>
      </c>
      <c r="O654" s="32">
        <f t="shared" ca="1" si="79"/>
        <v>-1.1939355753355385E-2</v>
      </c>
      <c r="Q654" s="33">
        <f t="shared" si="80"/>
        <v>31307.931299999997</v>
      </c>
      <c r="AB654" s="32" t="s">
        <v>2157</v>
      </c>
      <c r="AG654" s="32" t="s">
        <v>2142</v>
      </c>
    </row>
    <row r="655" spans="1:33" s="32" customFormat="1" ht="12.75" customHeight="1" x14ac:dyDescent="0.2">
      <c r="A655" s="95" t="s">
        <v>2143</v>
      </c>
      <c r="B655" s="38"/>
      <c r="C655" s="15">
        <v>46329.425999999999</v>
      </c>
      <c r="D655" s="15"/>
      <c r="E655" s="32">
        <f t="shared" si="77"/>
        <v>2534.0023386435228</v>
      </c>
      <c r="F655" s="32">
        <f t="shared" si="78"/>
        <v>2534</v>
      </c>
      <c r="G655" s="32">
        <f t="shared" si="83"/>
        <v>2.8036000003339723E-3</v>
      </c>
      <c r="I655" s="32">
        <f>G655</f>
        <v>2.8036000003339723E-3</v>
      </c>
      <c r="O655" s="32">
        <f t="shared" ca="1" si="79"/>
        <v>-1.1927014443083226E-2</v>
      </c>
      <c r="Q655" s="33">
        <f t="shared" si="80"/>
        <v>31310.925999999999</v>
      </c>
      <c r="AB655" s="32" t="s">
        <v>2075</v>
      </c>
      <c r="AG655" s="32" t="s">
        <v>2142</v>
      </c>
    </row>
    <row r="656" spans="1:33" s="32" customFormat="1" ht="12.75" customHeight="1" x14ac:dyDescent="0.2">
      <c r="A656" s="95" t="s">
        <v>2160</v>
      </c>
      <c r="B656" s="38"/>
      <c r="C656" s="15">
        <v>46329.428999999996</v>
      </c>
      <c r="D656" s="15"/>
      <c r="E656" s="32">
        <f t="shared" si="77"/>
        <v>2534.0048411155453</v>
      </c>
      <c r="F656" s="32">
        <f t="shared" si="78"/>
        <v>2534</v>
      </c>
      <c r="G656" s="32">
        <f t="shared" si="83"/>
        <v>5.8035999973071739E-3</v>
      </c>
      <c r="I656" s="32">
        <f>G656</f>
        <v>5.8035999973071739E-3</v>
      </c>
      <c r="O656" s="32">
        <f t="shared" ca="1" si="79"/>
        <v>-1.1927014443083226E-2</v>
      </c>
      <c r="Q656" s="33">
        <f t="shared" si="80"/>
        <v>31310.928999999996</v>
      </c>
      <c r="AB656" s="32" t="s">
        <v>2075</v>
      </c>
      <c r="AC656" s="32">
        <v>35</v>
      </c>
      <c r="AE656" s="32" t="s">
        <v>2159</v>
      </c>
      <c r="AG656" s="32" t="s">
        <v>2021</v>
      </c>
    </row>
    <row r="657" spans="1:33" s="32" customFormat="1" ht="12.75" customHeight="1" x14ac:dyDescent="0.2">
      <c r="A657" s="95" t="s">
        <v>2143</v>
      </c>
      <c r="B657" s="38"/>
      <c r="C657" s="15">
        <v>46329.434000000001</v>
      </c>
      <c r="D657" s="15"/>
      <c r="E657" s="32">
        <f t="shared" si="77"/>
        <v>2534.009011902258</v>
      </c>
      <c r="F657" s="32">
        <f t="shared" si="78"/>
        <v>2534</v>
      </c>
      <c r="G657" s="32">
        <f t="shared" si="83"/>
        <v>1.0803600001963787E-2</v>
      </c>
      <c r="I657" s="32">
        <f>G657</f>
        <v>1.0803600001963787E-2</v>
      </c>
      <c r="O657" s="32">
        <f t="shared" ca="1" si="79"/>
        <v>-1.1927014443083226E-2</v>
      </c>
      <c r="Q657" s="33">
        <f t="shared" si="80"/>
        <v>31310.934000000001</v>
      </c>
      <c r="AB657" s="32" t="s">
        <v>2075</v>
      </c>
      <c r="AG657" s="32" t="s">
        <v>2142</v>
      </c>
    </row>
    <row r="658" spans="1:33" s="32" customFormat="1" ht="12.75" customHeight="1" x14ac:dyDescent="0.2">
      <c r="A658" s="95" t="s">
        <v>2143</v>
      </c>
      <c r="B658" s="38"/>
      <c r="C658" s="15">
        <v>46329.436999999998</v>
      </c>
      <c r="D658" s="15"/>
      <c r="E658" s="32">
        <f t="shared" si="77"/>
        <v>2534.011514374281</v>
      </c>
      <c r="F658" s="32">
        <f t="shared" si="78"/>
        <v>2534</v>
      </c>
      <c r="G658" s="32">
        <f t="shared" si="83"/>
        <v>1.3803599998936988E-2</v>
      </c>
      <c r="I658" s="32">
        <f>G658</f>
        <v>1.3803599998936988E-2</v>
      </c>
      <c r="O658" s="32">
        <f t="shared" ca="1" si="79"/>
        <v>-1.1927014443083226E-2</v>
      </c>
      <c r="Q658" s="33">
        <f t="shared" si="80"/>
        <v>31310.936999999998</v>
      </c>
      <c r="AB658" s="32" t="s">
        <v>2075</v>
      </c>
      <c r="AG658" s="32" t="s">
        <v>2142</v>
      </c>
    </row>
    <row r="659" spans="1:33" s="32" customFormat="1" ht="12.75" customHeight="1" x14ac:dyDescent="0.2">
      <c r="A659" s="95" t="s">
        <v>2152</v>
      </c>
      <c r="B659" s="38"/>
      <c r="C659" s="15">
        <v>46359.393199999999</v>
      </c>
      <c r="D659" s="15"/>
      <c r="E659" s="32">
        <f t="shared" si="77"/>
        <v>2558.9996985355351</v>
      </c>
      <c r="F659" s="32">
        <f t="shared" si="78"/>
        <v>2559</v>
      </c>
      <c r="G659" s="32">
        <f t="shared" si="83"/>
        <v>-3.6140000156592578E-4</v>
      </c>
      <c r="J659" s="32">
        <f>G659</f>
        <v>-3.6140000156592578E-4</v>
      </c>
      <c r="O659" s="32">
        <f t="shared" ca="1" si="79"/>
        <v>-1.1803601340361633E-2</v>
      </c>
      <c r="Q659" s="33">
        <f t="shared" si="80"/>
        <v>31340.893199999999</v>
      </c>
      <c r="AB659" s="32" t="s">
        <v>2081</v>
      </c>
      <c r="AG659" s="32" t="s">
        <v>2142</v>
      </c>
    </row>
    <row r="660" spans="1:33" s="32" customFormat="1" ht="12.75" customHeight="1" x14ac:dyDescent="0.2">
      <c r="A660" s="95" t="s">
        <v>2151</v>
      </c>
      <c r="B660" s="38"/>
      <c r="C660" s="15">
        <v>46359.394</v>
      </c>
      <c r="D660" s="15"/>
      <c r="E660" s="32">
        <f t="shared" si="77"/>
        <v>2559.00036586141</v>
      </c>
      <c r="F660" s="32">
        <f t="shared" si="78"/>
        <v>2559</v>
      </c>
      <c r="G660" s="32">
        <f t="shared" si="83"/>
        <v>4.386000000522472E-4</v>
      </c>
      <c r="I660" s="32">
        <f t="shared" ref="I660:I685" si="85">G660</f>
        <v>4.386000000522472E-4</v>
      </c>
      <c r="O660" s="32">
        <f t="shared" ca="1" si="79"/>
        <v>-1.1803601340361633E-2</v>
      </c>
      <c r="Q660" s="33">
        <f t="shared" si="80"/>
        <v>31340.894</v>
      </c>
      <c r="AB660" s="32" t="s">
        <v>2081</v>
      </c>
      <c r="AG660" s="32" t="s">
        <v>2142</v>
      </c>
    </row>
    <row r="661" spans="1:33" s="32" customFormat="1" ht="12.75" customHeight="1" x14ac:dyDescent="0.2">
      <c r="A661" s="95" t="s">
        <v>2161</v>
      </c>
      <c r="B661" s="38"/>
      <c r="C661" s="15">
        <v>46359.394</v>
      </c>
      <c r="D661" s="15"/>
      <c r="E661" s="32">
        <f t="shared" ref="E661:E724" si="86">+(C661-C$7)/C$8</f>
        <v>2559.00036586141</v>
      </c>
      <c r="F661" s="32">
        <f t="shared" ref="F661:F724" si="87">ROUND(2*E661,0)/2</f>
        <v>2559</v>
      </c>
      <c r="G661" s="32">
        <f t="shared" si="83"/>
        <v>4.386000000522472E-4</v>
      </c>
      <c r="I661" s="32">
        <f t="shared" si="85"/>
        <v>4.386000000522472E-4</v>
      </c>
      <c r="O661" s="32">
        <f t="shared" ref="O661:O724" ca="1" si="88">+C$11+C$12*F661</f>
        <v>-1.1803601340361633E-2</v>
      </c>
      <c r="Q661" s="33">
        <f t="shared" ref="Q661:Q724" si="89">+C661-15018.5</f>
        <v>31340.894</v>
      </c>
      <c r="AB661" s="32" t="s">
        <v>2075</v>
      </c>
      <c r="AC661" s="32">
        <v>20</v>
      </c>
      <c r="AE661" s="32" t="s">
        <v>2149</v>
      </c>
      <c r="AG661" s="32" t="s">
        <v>2021</v>
      </c>
    </row>
    <row r="662" spans="1:33" s="32" customFormat="1" ht="12.75" customHeight="1" x14ac:dyDescent="0.2">
      <c r="A662" s="95" t="s">
        <v>2155</v>
      </c>
      <c r="B662" s="38"/>
      <c r="C662" s="15">
        <v>46552.389000000003</v>
      </c>
      <c r="D662" s="15"/>
      <c r="E662" s="32">
        <f t="shared" si="86"/>
        <v>2719.9885620345317</v>
      </c>
      <c r="F662" s="32">
        <f t="shared" si="87"/>
        <v>2720</v>
      </c>
      <c r="G662" s="32">
        <f t="shared" si="83"/>
        <v>-1.3711999999941327E-2</v>
      </c>
      <c r="I662" s="32">
        <f t="shared" si="85"/>
        <v>-1.3711999999941327E-2</v>
      </c>
      <c r="O662" s="32">
        <f t="shared" ca="1" si="88"/>
        <v>-1.100882095883458E-2</v>
      </c>
      <c r="Q662" s="33">
        <f t="shared" si="89"/>
        <v>31533.889000000003</v>
      </c>
      <c r="AB662" s="32" t="s">
        <v>2075</v>
      </c>
      <c r="AG662" s="32" t="s">
        <v>2142</v>
      </c>
    </row>
    <row r="663" spans="1:33" s="32" customFormat="1" ht="12.75" customHeight="1" x14ac:dyDescent="0.2">
      <c r="A663" s="95" t="s">
        <v>2069</v>
      </c>
      <c r="B663" s="38"/>
      <c r="C663" s="15">
        <v>46560.796000000002</v>
      </c>
      <c r="D663" s="15"/>
      <c r="E663" s="32">
        <f t="shared" si="86"/>
        <v>2727.0013228067141</v>
      </c>
      <c r="F663" s="32">
        <f t="shared" si="87"/>
        <v>2727</v>
      </c>
      <c r="G663" s="32">
        <f t="shared" si="83"/>
        <v>1.5858000042499043E-3</v>
      </c>
      <c r="I663" s="32">
        <f t="shared" si="85"/>
        <v>1.5858000042499043E-3</v>
      </c>
      <c r="O663" s="32">
        <f t="shared" ca="1" si="88"/>
        <v>-1.0974265290072534E-2</v>
      </c>
      <c r="Q663" s="33">
        <f t="shared" si="89"/>
        <v>31542.296000000002</v>
      </c>
      <c r="AB663" s="32" t="s">
        <v>2075</v>
      </c>
      <c r="AC663" s="32">
        <v>17</v>
      </c>
      <c r="AE663" s="32" t="s">
        <v>2076</v>
      </c>
      <c r="AG663" s="32" t="s">
        <v>2070</v>
      </c>
    </row>
    <row r="664" spans="1:33" s="32" customFormat="1" ht="12.75" customHeight="1" x14ac:dyDescent="0.2">
      <c r="A664" s="95" t="s">
        <v>2069</v>
      </c>
      <c r="B664" s="38"/>
      <c r="C664" s="15">
        <v>46566.790999999997</v>
      </c>
      <c r="D664" s="15"/>
      <c r="E664" s="32">
        <f t="shared" si="86"/>
        <v>2732.002096070566</v>
      </c>
      <c r="F664" s="32">
        <f t="shared" si="87"/>
        <v>2732</v>
      </c>
      <c r="G664" s="32">
        <f t="shared" ref="G664:G695" si="90">+C664-(C$7+F664*C$8)</f>
        <v>2.512799997930415E-3</v>
      </c>
      <c r="I664" s="32">
        <f t="shared" si="85"/>
        <v>2.512799997930415E-3</v>
      </c>
      <c r="O664" s="32">
        <f t="shared" ca="1" si="88"/>
        <v>-1.0949582669528215E-2</v>
      </c>
      <c r="Q664" s="33">
        <f t="shared" si="89"/>
        <v>31548.290999999997</v>
      </c>
      <c r="AB664" s="32" t="s">
        <v>2075</v>
      </c>
      <c r="AC664" s="32">
        <v>15</v>
      </c>
      <c r="AE664" s="32" t="s">
        <v>2162</v>
      </c>
      <c r="AG664" s="32" t="s">
        <v>2070</v>
      </c>
    </row>
    <row r="665" spans="1:33" s="32" customFormat="1" ht="12.75" customHeight="1" x14ac:dyDescent="0.2">
      <c r="A665" s="95" t="s">
        <v>2163</v>
      </c>
      <c r="B665" s="38"/>
      <c r="C665" s="15">
        <v>46612.360999999997</v>
      </c>
      <c r="D665" s="15"/>
      <c r="E665" s="32">
        <f t="shared" si="86"/>
        <v>2770.0146461346039</v>
      </c>
      <c r="F665" s="32">
        <f t="shared" si="87"/>
        <v>2770</v>
      </c>
      <c r="G665" s="32">
        <f t="shared" si="90"/>
        <v>1.7557999999553431E-2</v>
      </c>
      <c r="I665" s="32">
        <f t="shared" si="85"/>
        <v>1.7557999999553431E-2</v>
      </c>
      <c r="O665" s="32">
        <f t="shared" ca="1" si="88"/>
        <v>-1.0761994753391395E-2</v>
      </c>
      <c r="Q665" s="33">
        <f t="shared" si="89"/>
        <v>31593.860999999997</v>
      </c>
      <c r="AB665" s="32" t="s">
        <v>2075</v>
      </c>
      <c r="AC665" s="32">
        <v>10</v>
      </c>
      <c r="AE665" s="32" t="s">
        <v>2117</v>
      </c>
      <c r="AG665" s="32" t="s">
        <v>2021</v>
      </c>
    </row>
    <row r="666" spans="1:33" s="32" customFormat="1" ht="12.75" customHeight="1" x14ac:dyDescent="0.2">
      <c r="A666" s="95" t="s">
        <v>2163</v>
      </c>
      <c r="B666" s="38"/>
      <c r="C666" s="15">
        <v>46618.353999999999</v>
      </c>
      <c r="D666" s="15"/>
      <c r="E666" s="32">
        <f t="shared" si="86"/>
        <v>2775.0137510837781</v>
      </c>
      <c r="F666" s="32">
        <f t="shared" si="87"/>
        <v>2775</v>
      </c>
      <c r="G666" s="32">
        <f t="shared" si="90"/>
        <v>1.6485000000102445E-2</v>
      </c>
      <c r="I666" s="32">
        <f t="shared" si="85"/>
        <v>1.6485000000102445E-2</v>
      </c>
      <c r="O666" s="32">
        <f t="shared" ca="1" si="88"/>
        <v>-1.0737312132847078E-2</v>
      </c>
      <c r="Q666" s="33">
        <f t="shared" si="89"/>
        <v>31599.853999999999</v>
      </c>
      <c r="AB666" s="32" t="s">
        <v>2075</v>
      </c>
      <c r="AC666" s="32">
        <v>5</v>
      </c>
      <c r="AE666" s="32" t="s">
        <v>2117</v>
      </c>
      <c r="AG666" s="32" t="s">
        <v>2021</v>
      </c>
    </row>
    <row r="667" spans="1:33" s="32" customFormat="1" ht="12.75" customHeight="1" x14ac:dyDescent="0.2">
      <c r="A667" s="95" t="s">
        <v>2164</v>
      </c>
      <c r="B667" s="38"/>
      <c r="C667" s="15">
        <v>46649.498</v>
      </c>
      <c r="D667" s="15"/>
      <c r="E667" s="32">
        <f t="shared" si="86"/>
        <v>2800.9927473355756</v>
      </c>
      <c r="F667" s="32">
        <f t="shared" si="87"/>
        <v>2801</v>
      </c>
      <c r="G667" s="32">
        <f t="shared" si="90"/>
        <v>-8.6946000010357238E-3</v>
      </c>
      <c r="I667" s="32">
        <f t="shared" si="85"/>
        <v>-8.6946000010357238E-3</v>
      </c>
      <c r="O667" s="32">
        <f t="shared" ca="1" si="88"/>
        <v>-1.0608962506016621E-2</v>
      </c>
      <c r="Q667" s="33">
        <f t="shared" si="89"/>
        <v>31630.998</v>
      </c>
      <c r="AB667" s="32" t="s">
        <v>2075</v>
      </c>
      <c r="AC667" s="32">
        <v>16</v>
      </c>
      <c r="AE667" s="32" t="s">
        <v>2131</v>
      </c>
      <c r="AG667" s="32" t="s">
        <v>2021</v>
      </c>
    </row>
    <row r="668" spans="1:33" s="32" customFormat="1" ht="12.75" customHeight="1" x14ac:dyDescent="0.2">
      <c r="A668" s="95" t="s">
        <v>2164</v>
      </c>
      <c r="B668" s="38"/>
      <c r="C668" s="15">
        <v>46655.497000000003</v>
      </c>
      <c r="D668" s="15"/>
      <c r="E668" s="32">
        <f t="shared" si="86"/>
        <v>2805.9968572288017</v>
      </c>
      <c r="F668" s="32">
        <f t="shared" si="87"/>
        <v>2806</v>
      </c>
      <c r="G668" s="32">
        <f t="shared" si="90"/>
        <v>-3.7675999992643483E-3</v>
      </c>
      <c r="I668" s="32">
        <f t="shared" si="85"/>
        <v>-3.7675999992643483E-3</v>
      </c>
      <c r="O668" s="32">
        <f t="shared" ca="1" si="88"/>
        <v>-1.0584279885472303E-2</v>
      </c>
      <c r="Q668" s="33">
        <f t="shared" si="89"/>
        <v>31636.997000000003</v>
      </c>
      <c r="AB668" s="32" t="s">
        <v>2075</v>
      </c>
      <c r="AC668" s="32">
        <v>18</v>
      </c>
      <c r="AE668" s="32" t="s">
        <v>2131</v>
      </c>
      <c r="AG668" s="32" t="s">
        <v>2021</v>
      </c>
    </row>
    <row r="669" spans="1:33" s="32" customFormat="1" ht="12.75" customHeight="1" x14ac:dyDescent="0.2">
      <c r="A669" s="95" t="s">
        <v>2163</v>
      </c>
      <c r="B669" s="38"/>
      <c r="C669" s="15">
        <v>46672.288999999997</v>
      </c>
      <c r="D669" s="15"/>
      <c r="E669" s="32">
        <f t="shared" si="86"/>
        <v>2820.0040273116433</v>
      </c>
      <c r="F669" s="32">
        <f t="shared" si="87"/>
        <v>2820</v>
      </c>
      <c r="G669" s="32">
        <f t="shared" si="90"/>
        <v>4.8279999973601662E-3</v>
      </c>
      <c r="I669" s="32">
        <f t="shared" si="85"/>
        <v>4.8279999973601662E-3</v>
      </c>
      <c r="O669" s="32">
        <f t="shared" ca="1" si="88"/>
        <v>-1.0515168547948211E-2</v>
      </c>
      <c r="Q669" s="33">
        <f t="shared" si="89"/>
        <v>31653.788999999997</v>
      </c>
      <c r="AB669" s="32" t="s">
        <v>2075</v>
      </c>
      <c r="AC669" s="32">
        <v>6</v>
      </c>
      <c r="AE669" s="32" t="s">
        <v>2117</v>
      </c>
      <c r="AG669" s="32" t="s">
        <v>2021</v>
      </c>
    </row>
    <row r="670" spans="1:33" s="32" customFormat="1" ht="12.75" customHeight="1" x14ac:dyDescent="0.2">
      <c r="A670" s="95" t="s">
        <v>2163</v>
      </c>
      <c r="B670" s="38"/>
      <c r="C670" s="15">
        <v>46684.273999999998</v>
      </c>
      <c r="D670" s="15"/>
      <c r="E670" s="32">
        <f t="shared" si="86"/>
        <v>2830.0014030526468</v>
      </c>
      <c r="F670" s="32">
        <f t="shared" si="87"/>
        <v>2830</v>
      </c>
      <c r="G670" s="32">
        <f t="shared" si="90"/>
        <v>1.6819999946164899E-3</v>
      </c>
      <c r="I670" s="32">
        <f t="shared" si="85"/>
        <v>1.6819999946164899E-3</v>
      </c>
      <c r="O670" s="32">
        <f t="shared" ca="1" si="88"/>
        <v>-1.0465803306859573E-2</v>
      </c>
      <c r="Q670" s="33">
        <f t="shared" si="89"/>
        <v>31665.773999999998</v>
      </c>
      <c r="AB670" s="32" t="s">
        <v>2075</v>
      </c>
      <c r="AC670" s="32">
        <v>6</v>
      </c>
      <c r="AE670" s="32" t="s">
        <v>2117</v>
      </c>
      <c r="AG670" s="32" t="s">
        <v>2021</v>
      </c>
    </row>
    <row r="671" spans="1:33" s="32" customFormat="1" ht="12.75" customHeight="1" x14ac:dyDescent="0.2">
      <c r="A671" s="93" t="s">
        <v>1240</v>
      </c>
      <c r="B671" s="59" t="s">
        <v>2210</v>
      </c>
      <c r="C671" s="55">
        <v>46685.466</v>
      </c>
      <c r="D671" s="55" t="s">
        <v>2275</v>
      </c>
      <c r="E671" s="32">
        <f t="shared" si="86"/>
        <v>2830.9957186040278</v>
      </c>
      <c r="F671" s="32">
        <f t="shared" si="87"/>
        <v>2831</v>
      </c>
      <c r="G671" s="32">
        <f t="shared" si="90"/>
        <v>-5.1326000029803254E-3</v>
      </c>
      <c r="I671" s="32">
        <f t="shared" si="85"/>
        <v>-5.1326000029803254E-3</v>
      </c>
      <c r="O671" s="32">
        <f t="shared" ca="1" si="88"/>
        <v>-1.0460866782750711E-2</v>
      </c>
      <c r="Q671" s="33">
        <f t="shared" si="89"/>
        <v>31666.966</v>
      </c>
    </row>
    <row r="672" spans="1:33" s="32" customFormat="1" ht="12.75" customHeight="1" x14ac:dyDescent="0.2">
      <c r="A672" s="95" t="s">
        <v>2163</v>
      </c>
      <c r="B672" s="38"/>
      <c r="C672" s="15">
        <v>46690.273000000001</v>
      </c>
      <c r="D672" s="15"/>
      <c r="E672" s="32">
        <f t="shared" si="86"/>
        <v>2835.0055129458724</v>
      </c>
      <c r="F672" s="32">
        <f t="shared" si="87"/>
        <v>2835</v>
      </c>
      <c r="G672" s="32">
        <f t="shared" si="90"/>
        <v>6.609000003663823E-3</v>
      </c>
      <c r="I672" s="32">
        <f t="shared" si="85"/>
        <v>6.609000003663823E-3</v>
      </c>
      <c r="O672" s="32">
        <f t="shared" ca="1" si="88"/>
        <v>-1.0441120686315256E-2</v>
      </c>
      <c r="Q672" s="33">
        <f t="shared" si="89"/>
        <v>31671.773000000001</v>
      </c>
      <c r="AC672" s="32">
        <v>11</v>
      </c>
      <c r="AE672" s="32" t="s">
        <v>2117</v>
      </c>
      <c r="AG672" s="32" t="s">
        <v>2021</v>
      </c>
    </row>
    <row r="673" spans="1:33" s="32" customFormat="1" ht="12.75" customHeight="1" x14ac:dyDescent="0.2">
      <c r="A673" s="93" t="s">
        <v>1240</v>
      </c>
      <c r="B673" s="59" t="s">
        <v>2210</v>
      </c>
      <c r="C673" s="55">
        <v>46697.451999999997</v>
      </c>
      <c r="D673" s="55" t="s">
        <v>2275</v>
      </c>
      <c r="E673" s="32">
        <f t="shared" si="86"/>
        <v>2840.9939285023697</v>
      </c>
      <c r="F673" s="32">
        <f t="shared" si="87"/>
        <v>2841</v>
      </c>
      <c r="G673" s="32">
        <f t="shared" si="90"/>
        <v>-7.2786000018822961E-3</v>
      </c>
      <c r="I673" s="32">
        <f t="shared" si="85"/>
        <v>-7.2786000018822961E-3</v>
      </c>
      <c r="O673" s="32">
        <f t="shared" ca="1" si="88"/>
        <v>-1.0411501541662073E-2</v>
      </c>
      <c r="Q673" s="33">
        <f t="shared" si="89"/>
        <v>31678.951999999997</v>
      </c>
    </row>
    <row r="674" spans="1:33" s="32" customFormat="1" ht="12.75" customHeight="1" x14ac:dyDescent="0.2">
      <c r="A674" s="93" t="s">
        <v>1248</v>
      </c>
      <c r="B674" s="59" t="s">
        <v>2210</v>
      </c>
      <c r="C674" s="55">
        <v>46697.461000000003</v>
      </c>
      <c r="D674" s="55" t="s">
        <v>2275</v>
      </c>
      <c r="E674" s="32">
        <f t="shared" si="86"/>
        <v>2841.0014359184502</v>
      </c>
      <c r="F674" s="32">
        <f t="shared" si="87"/>
        <v>2841</v>
      </c>
      <c r="G674" s="32">
        <f t="shared" si="90"/>
        <v>1.7214000035892241E-3</v>
      </c>
      <c r="I674" s="32">
        <f t="shared" si="85"/>
        <v>1.7214000035892241E-3</v>
      </c>
      <c r="O674" s="32">
        <f t="shared" ca="1" si="88"/>
        <v>-1.0411501541662073E-2</v>
      </c>
      <c r="Q674" s="33">
        <f t="shared" si="89"/>
        <v>31678.961000000003</v>
      </c>
    </row>
    <row r="675" spans="1:33" s="32" customFormat="1" ht="12.75" customHeight="1" x14ac:dyDescent="0.2">
      <c r="A675" s="93" t="s">
        <v>1248</v>
      </c>
      <c r="B675" s="59" t="s">
        <v>2210</v>
      </c>
      <c r="C675" s="55">
        <v>46709.440000000002</v>
      </c>
      <c r="D675" s="55" t="s">
        <v>2275</v>
      </c>
      <c r="E675" s="32">
        <f t="shared" si="86"/>
        <v>2850.9938067154021</v>
      </c>
      <c r="F675" s="32">
        <f t="shared" si="87"/>
        <v>2851</v>
      </c>
      <c r="G675" s="32">
        <f t="shared" si="90"/>
        <v>-7.4246000003768131E-3</v>
      </c>
      <c r="I675" s="32">
        <f t="shared" si="85"/>
        <v>-7.4246000003768131E-3</v>
      </c>
      <c r="O675" s="32">
        <f t="shared" ca="1" si="88"/>
        <v>-1.0362136300573437E-2</v>
      </c>
      <c r="Q675" s="33">
        <f t="shared" si="89"/>
        <v>31690.940000000002</v>
      </c>
    </row>
    <row r="676" spans="1:33" s="32" customFormat="1" ht="12.75" customHeight="1" x14ac:dyDescent="0.2">
      <c r="A676" s="93" t="s">
        <v>1240</v>
      </c>
      <c r="B676" s="59" t="s">
        <v>2210</v>
      </c>
      <c r="C676" s="55">
        <v>46709.447</v>
      </c>
      <c r="D676" s="55" t="s">
        <v>2275</v>
      </c>
      <c r="E676" s="32">
        <f t="shared" si="86"/>
        <v>2850.9996458167925</v>
      </c>
      <c r="F676" s="32">
        <f t="shared" si="87"/>
        <v>2851</v>
      </c>
      <c r="G676" s="32">
        <f t="shared" si="90"/>
        <v>-4.2460000258870423E-4</v>
      </c>
      <c r="I676" s="32">
        <f t="shared" si="85"/>
        <v>-4.2460000258870423E-4</v>
      </c>
      <c r="O676" s="32">
        <f t="shared" ca="1" si="88"/>
        <v>-1.0362136300573437E-2</v>
      </c>
      <c r="Q676" s="33">
        <f t="shared" si="89"/>
        <v>31690.947</v>
      </c>
    </row>
    <row r="677" spans="1:33" s="32" customFormat="1" ht="12.75" customHeight="1" x14ac:dyDescent="0.2">
      <c r="A677" s="95" t="s">
        <v>2152</v>
      </c>
      <c r="B677" s="38"/>
      <c r="C677" s="15">
        <v>46751.385999999999</v>
      </c>
      <c r="D677" s="15"/>
      <c r="E677" s="32">
        <f t="shared" si="86"/>
        <v>2885.9833705728961</v>
      </c>
      <c r="F677" s="32">
        <f t="shared" si="87"/>
        <v>2886</v>
      </c>
      <c r="G677" s="32">
        <f t="shared" si="90"/>
        <v>-1.9935600001190323E-2</v>
      </c>
      <c r="I677" s="32">
        <f t="shared" si="85"/>
        <v>-1.9935600001190323E-2</v>
      </c>
      <c r="O677" s="32">
        <f t="shared" ca="1" si="88"/>
        <v>-1.0189357956763208E-2</v>
      </c>
      <c r="Q677" s="33">
        <f t="shared" si="89"/>
        <v>31732.885999999999</v>
      </c>
      <c r="AB677" s="32" t="s">
        <v>2075</v>
      </c>
      <c r="AG677" s="32" t="s">
        <v>2142</v>
      </c>
    </row>
    <row r="678" spans="1:33" s="32" customFormat="1" ht="12.75" customHeight="1" x14ac:dyDescent="0.2">
      <c r="A678" s="95" t="s">
        <v>2155</v>
      </c>
      <c r="B678" s="38"/>
      <c r="C678" s="15">
        <v>46817.345999999998</v>
      </c>
      <c r="D678" s="15"/>
      <c r="E678" s="32">
        <f t="shared" si="86"/>
        <v>2941.0043888354357</v>
      </c>
      <c r="F678" s="32">
        <f t="shared" si="87"/>
        <v>2941</v>
      </c>
      <c r="G678" s="32">
        <f t="shared" si="90"/>
        <v>5.2613999941968359E-3</v>
      </c>
      <c r="I678" s="32">
        <f t="shared" si="85"/>
        <v>5.2613999941968359E-3</v>
      </c>
      <c r="O678" s="32">
        <f t="shared" ca="1" si="88"/>
        <v>-9.9178491307757039E-3</v>
      </c>
      <c r="Q678" s="33">
        <f t="shared" si="89"/>
        <v>31798.845999999998</v>
      </c>
      <c r="AB678" s="32" t="s">
        <v>2075</v>
      </c>
      <c r="AG678" s="32" t="s">
        <v>2142</v>
      </c>
    </row>
    <row r="679" spans="1:33" s="32" customFormat="1" ht="12.75" customHeight="1" x14ac:dyDescent="0.2">
      <c r="A679" s="93" t="s">
        <v>1263</v>
      </c>
      <c r="B679" s="59" t="s">
        <v>2210</v>
      </c>
      <c r="C679" s="55">
        <v>46908.434999999998</v>
      </c>
      <c r="D679" s="55" t="s">
        <v>2275</v>
      </c>
      <c r="E679" s="32">
        <f t="shared" si="86"/>
        <v>3016.9869469390824</v>
      </c>
      <c r="F679" s="32">
        <f t="shared" si="87"/>
        <v>3017</v>
      </c>
      <c r="G679" s="32">
        <f t="shared" si="90"/>
        <v>-1.5648200002033263E-2</v>
      </c>
      <c r="I679" s="32">
        <f t="shared" si="85"/>
        <v>-1.5648200002033263E-2</v>
      </c>
      <c r="O679" s="32">
        <f t="shared" ca="1" si="88"/>
        <v>-9.5426732985020649E-3</v>
      </c>
      <c r="Q679" s="33">
        <f t="shared" si="89"/>
        <v>31889.934999999998</v>
      </c>
    </row>
    <row r="680" spans="1:33" s="32" customFormat="1" ht="12.75" customHeight="1" x14ac:dyDescent="0.2">
      <c r="A680" s="95" t="s">
        <v>2165</v>
      </c>
      <c r="B680" s="38"/>
      <c r="C680" s="15">
        <v>46914.45</v>
      </c>
      <c r="D680" s="15"/>
      <c r="E680" s="32">
        <f t="shared" si="86"/>
        <v>3022.0044033497729</v>
      </c>
      <c r="F680" s="32">
        <f t="shared" si="87"/>
        <v>3022</v>
      </c>
      <c r="G680" s="32">
        <f t="shared" si="90"/>
        <v>5.2787999957217835E-3</v>
      </c>
      <c r="I680" s="32">
        <f t="shared" si="85"/>
        <v>5.2787999957217835E-3</v>
      </c>
      <c r="O680" s="32">
        <f t="shared" ca="1" si="88"/>
        <v>-9.517990677957746E-3</v>
      </c>
      <c r="Q680" s="33">
        <f t="shared" si="89"/>
        <v>31895.949999999997</v>
      </c>
      <c r="AB680" s="32" t="s">
        <v>2075</v>
      </c>
      <c r="AG680" s="32" t="s">
        <v>2142</v>
      </c>
    </row>
    <row r="681" spans="1:33" s="32" customFormat="1" ht="12.75" customHeight="1" x14ac:dyDescent="0.2">
      <c r="A681" s="95" t="s">
        <v>2069</v>
      </c>
      <c r="B681" s="38"/>
      <c r="C681" s="15">
        <v>46982.771000000001</v>
      </c>
      <c r="D681" s="15"/>
      <c r="E681" s="32">
        <f t="shared" si="86"/>
        <v>3078.9948670962135</v>
      </c>
      <c r="F681" s="32">
        <f t="shared" si="87"/>
        <v>3079</v>
      </c>
      <c r="G681" s="32">
        <f t="shared" si="90"/>
        <v>-6.153399997856468E-3</v>
      </c>
      <c r="I681" s="32">
        <f t="shared" si="85"/>
        <v>-6.153399997856468E-3</v>
      </c>
      <c r="O681" s="32">
        <f t="shared" ca="1" si="88"/>
        <v>-9.2366088037525163E-3</v>
      </c>
      <c r="Q681" s="33">
        <f t="shared" si="89"/>
        <v>31964.271000000001</v>
      </c>
      <c r="AB681" s="32" t="s">
        <v>2075</v>
      </c>
      <c r="AC681" s="32">
        <v>10</v>
      </c>
      <c r="AE681" s="32" t="s">
        <v>2166</v>
      </c>
      <c r="AG681" s="32" t="s">
        <v>2070</v>
      </c>
    </row>
    <row r="682" spans="1:33" s="32" customFormat="1" ht="12.75" customHeight="1" x14ac:dyDescent="0.2">
      <c r="A682" s="95" t="s">
        <v>2168</v>
      </c>
      <c r="B682" s="38"/>
      <c r="C682" s="15">
        <v>47059.504999999997</v>
      </c>
      <c r="D682" s="15"/>
      <c r="E682" s="32">
        <f t="shared" si="86"/>
        <v>3143.0030965588817</v>
      </c>
      <c r="F682" s="32">
        <f t="shared" si="87"/>
        <v>3143</v>
      </c>
      <c r="G682" s="32">
        <f t="shared" si="90"/>
        <v>3.7121999994269572E-3</v>
      </c>
      <c r="I682" s="32">
        <f t="shared" si="85"/>
        <v>3.7121999994269572E-3</v>
      </c>
      <c r="O682" s="32">
        <f t="shared" ca="1" si="88"/>
        <v>-8.9206712607852387E-3</v>
      </c>
      <c r="Q682" s="33">
        <f t="shared" si="89"/>
        <v>32041.004999999997</v>
      </c>
      <c r="AB682" s="32" t="s">
        <v>2075</v>
      </c>
      <c r="AC682" s="32">
        <v>28</v>
      </c>
      <c r="AE682" s="32" t="s">
        <v>2167</v>
      </c>
      <c r="AG682" s="32" t="s">
        <v>2021</v>
      </c>
    </row>
    <row r="683" spans="1:33" s="32" customFormat="1" ht="12.75" customHeight="1" x14ac:dyDescent="0.2">
      <c r="A683" s="95" t="s">
        <v>2069</v>
      </c>
      <c r="B683" s="38"/>
      <c r="C683" s="15">
        <v>47084.692999999999</v>
      </c>
      <c r="D683" s="15"/>
      <c r="E683" s="32">
        <f t="shared" si="86"/>
        <v>3164.0138516831535</v>
      </c>
      <c r="F683" s="32">
        <f t="shared" si="87"/>
        <v>3164</v>
      </c>
      <c r="G683" s="32">
        <f t="shared" si="90"/>
        <v>1.6605600001639687E-2</v>
      </c>
      <c r="I683" s="32">
        <f t="shared" si="85"/>
        <v>1.6605600001639687E-2</v>
      </c>
      <c r="O683" s="32">
        <f t="shared" ca="1" si="88"/>
        <v>-8.8170042544991022E-3</v>
      </c>
      <c r="Q683" s="33">
        <f t="shared" si="89"/>
        <v>32066.192999999999</v>
      </c>
      <c r="AB683" s="32" t="s">
        <v>2075</v>
      </c>
      <c r="AC683" s="32">
        <v>9</v>
      </c>
      <c r="AE683" s="32" t="s">
        <v>2166</v>
      </c>
      <c r="AG683" s="32" t="s">
        <v>2070</v>
      </c>
    </row>
    <row r="684" spans="1:33" s="32" customFormat="1" ht="12.75" customHeight="1" x14ac:dyDescent="0.2">
      <c r="A684" s="95" t="s">
        <v>2169</v>
      </c>
      <c r="B684" s="38"/>
      <c r="C684" s="15">
        <v>47270.502999999997</v>
      </c>
      <c r="D684" s="15"/>
      <c r="E684" s="32">
        <f t="shared" si="86"/>
        <v>3319.0086273557204</v>
      </c>
      <c r="F684" s="32">
        <f t="shared" si="87"/>
        <v>3319</v>
      </c>
      <c r="G684" s="32">
        <f t="shared" si="90"/>
        <v>1.0342599998693913E-2</v>
      </c>
      <c r="I684" s="32">
        <f t="shared" si="85"/>
        <v>1.0342599998693913E-2</v>
      </c>
      <c r="O684" s="32">
        <f t="shared" ca="1" si="88"/>
        <v>-8.0518430176252306E-3</v>
      </c>
      <c r="Q684" s="33">
        <f t="shared" si="89"/>
        <v>32252.002999999997</v>
      </c>
      <c r="AB684" s="32" t="s">
        <v>2075</v>
      </c>
      <c r="AG684" s="32" t="s">
        <v>2142</v>
      </c>
    </row>
    <row r="685" spans="1:33" s="32" customFormat="1" ht="12.75" customHeight="1" x14ac:dyDescent="0.2">
      <c r="A685" s="95" t="s">
        <v>2170</v>
      </c>
      <c r="B685" s="38"/>
      <c r="C685" s="15">
        <v>47276.504000000001</v>
      </c>
      <c r="D685" s="15"/>
      <c r="E685" s="32">
        <f t="shared" si="86"/>
        <v>3324.0144055636297</v>
      </c>
      <c r="F685" s="32">
        <f t="shared" si="87"/>
        <v>3324</v>
      </c>
      <c r="G685" s="32">
        <f t="shared" si="90"/>
        <v>1.7269600000872742E-2</v>
      </c>
      <c r="I685" s="32">
        <f t="shared" si="85"/>
        <v>1.7269600000872742E-2</v>
      </c>
      <c r="O685" s="32">
        <f t="shared" ca="1" si="88"/>
        <v>-8.0271603970809118E-3</v>
      </c>
      <c r="Q685" s="33">
        <f t="shared" si="89"/>
        <v>32258.004000000001</v>
      </c>
      <c r="AB685" s="32" t="s">
        <v>2075</v>
      </c>
      <c r="AC685" s="32">
        <v>0</v>
      </c>
      <c r="AE685" s="32" t="s">
        <v>2123</v>
      </c>
      <c r="AG685" s="32" t="s">
        <v>2021</v>
      </c>
    </row>
    <row r="686" spans="1:33" s="32" customFormat="1" ht="12.75" customHeight="1" x14ac:dyDescent="0.2">
      <c r="A686" s="93" t="s">
        <v>1286</v>
      </c>
      <c r="B686" s="59" t="s">
        <v>2210</v>
      </c>
      <c r="C686" s="55">
        <v>47288.479599999999</v>
      </c>
      <c r="D686" s="55" t="s">
        <v>2275</v>
      </c>
      <c r="E686" s="32">
        <f t="shared" si="86"/>
        <v>3334.0039402256184</v>
      </c>
      <c r="F686" s="32">
        <f t="shared" si="87"/>
        <v>3334</v>
      </c>
      <c r="G686" s="32">
        <f t="shared" si="90"/>
        <v>4.7235999954864383E-3</v>
      </c>
      <c r="J686" s="32">
        <f>G686</f>
        <v>4.7235999954864383E-3</v>
      </c>
      <c r="O686" s="32">
        <f t="shared" ca="1" si="88"/>
        <v>-7.977795155992274E-3</v>
      </c>
      <c r="Q686" s="33">
        <f t="shared" si="89"/>
        <v>32269.979599999999</v>
      </c>
    </row>
    <row r="687" spans="1:33" s="32" customFormat="1" ht="12.75" customHeight="1" x14ac:dyDescent="0.2">
      <c r="A687" s="93" t="s">
        <v>1289</v>
      </c>
      <c r="B687" s="59" t="s">
        <v>2210</v>
      </c>
      <c r="C687" s="55">
        <v>47294.476999999999</v>
      </c>
      <c r="D687" s="55" t="s">
        <v>2275</v>
      </c>
      <c r="E687" s="32">
        <f t="shared" si="86"/>
        <v>3339.0067154670946</v>
      </c>
      <c r="F687" s="32">
        <f t="shared" si="87"/>
        <v>3339</v>
      </c>
      <c r="G687" s="32">
        <f t="shared" si="90"/>
        <v>8.0506000012974255E-3</v>
      </c>
      <c r="I687" s="32">
        <f t="shared" ref="I687:I715" si="91">G687</f>
        <v>8.0506000012974255E-3</v>
      </c>
      <c r="O687" s="32">
        <f t="shared" ca="1" si="88"/>
        <v>-7.9531125354479551E-3</v>
      </c>
      <c r="Q687" s="33">
        <f t="shared" si="89"/>
        <v>32275.976999999999</v>
      </c>
    </row>
    <row r="688" spans="1:33" s="32" customFormat="1" ht="12.75" customHeight="1" x14ac:dyDescent="0.2">
      <c r="A688" s="93" t="s">
        <v>1293</v>
      </c>
      <c r="B688" s="59" t="s">
        <v>2210</v>
      </c>
      <c r="C688" s="55">
        <v>47310.046000000002</v>
      </c>
      <c r="D688" s="55" t="s">
        <v>2275</v>
      </c>
      <c r="E688" s="32">
        <f t="shared" si="86"/>
        <v>3351.9937111209706</v>
      </c>
      <c r="F688" s="32">
        <f t="shared" si="87"/>
        <v>3352</v>
      </c>
      <c r="G688" s="32">
        <f t="shared" si="90"/>
        <v>-7.5391999998828396E-3</v>
      </c>
      <c r="I688" s="32">
        <f t="shared" si="91"/>
        <v>-7.5391999998828396E-3</v>
      </c>
      <c r="O688" s="32">
        <f t="shared" ca="1" si="88"/>
        <v>-7.8889377220327274E-3</v>
      </c>
      <c r="Q688" s="33">
        <f t="shared" si="89"/>
        <v>32291.546000000002</v>
      </c>
    </row>
    <row r="689" spans="1:33" s="32" customFormat="1" ht="12.75" customHeight="1" x14ac:dyDescent="0.2">
      <c r="A689" s="95" t="s">
        <v>2170</v>
      </c>
      <c r="B689" s="38"/>
      <c r="C689" s="15">
        <v>47324.425999999999</v>
      </c>
      <c r="D689" s="15"/>
      <c r="E689" s="32">
        <f t="shared" si="86"/>
        <v>3363.9888936954881</v>
      </c>
      <c r="F689" s="32">
        <f t="shared" si="87"/>
        <v>3364</v>
      </c>
      <c r="G689" s="32">
        <f t="shared" si="90"/>
        <v>-1.331439999921713E-2</v>
      </c>
      <c r="I689" s="32">
        <f t="shared" si="91"/>
        <v>-1.331439999921713E-2</v>
      </c>
      <c r="O689" s="32">
        <f t="shared" ca="1" si="88"/>
        <v>-7.8296994327263641E-3</v>
      </c>
      <c r="Q689" s="33">
        <f t="shared" si="89"/>
        <v>32305.925999999999</v>
      </c>
      <c r="AB689" s="32" t="s">
        <v>2075</v>
      </c>
      <c r="AC689" s="32">
        <v>7</v>
      </c>
      <c r="AE689" s="32" t="s">
        <v>2117</v>
      </c>
      <c r="AG689" s="32" t="s">
        <v>2021</v>
      </c>
    </row>
    <row r="690" spans="1:33" s="32" customFormat="1" ht="12.75" customHeight="1" x14ac:dyDescent="0.2">
      <c r="A690" s="95" t="s">
        <v>2171</v>
      </c>
      <c r="B690" s="38"/>
      <c r="C690" s="15">
        <v>47330.430999999997</v>
      </c>
      <c r="D690" s="15"/>
      <c r="E690" s="32">
        <f t="shared" si="86"/>
        <v>3368.9980085327593</v>
      </c>
      <c r="F690" s="32">
        <f t="shared" si="87"/>
        <v>3369</v>
      </c>
      <c r="G690" s="32">
        <f t="shared" si="90"/>
        <v>-2.3874000034993514E-3</v>
      </c>
      <c r="I690" s="32">
        <f t="shared" si="91"/>
        <v>-2.3874000034993514E-3</v>
      </c>
      <c r="O690" s="32">
        <f t="shared" ca="1" si="88"/>
        <v>-7.8050168121820453E-3</v>
      </c>
      <c r="Q690" s="33">
        <f t="shared" si="89"/>
        <v>32311.930999999997</v>
      </c>
      <c r="AB690" s="32" t="s">
        <v>2075</v>
      </c>
      <c r="AG690" s="32" t="s">
        <v>2142</v>
      </c>
    </row>
    <row r="691" spans="1:33" s="32" customFormat="1" ht="12.75" customHeight="1" x14ac:dyDescent="0.2">
      <c r="A691" s="95" t="s">
        <v>2171</v>
      </c>
      <c r="B691" s="38"/>
      <c r="C691" s="15">
        <v>47336.430999999997</v>
      </c>
      <c r="D691" s="15"/>
      <c r="E691" s="32">
        <f t="shared" si="86"/>
        <v>3374.0029525833243</v>
      </c>
      <c r="F691" s="32">
        <f t="shared" si="87"/>
        <v>3374</v>
      </c>
      <c r="G691" s="32">
        <f t="shared" si="90"/>
        <v>3.5395999948377721E-3</v>
      </c>
      <c r="I691" s="32">
        <f t="shared" si="91"/>
        <v>3.5395999948377721E-3</v>
      </c>
      <c r="O691" s="32">
        <f t="shared" ca="1" si="88"/>
        <v>-7.7803341916377264E-3</v>
      </c>
      <c r="Q691" s="33">
        <f t="shared" si="89"/>
        <v>32317.930999999997</v>
      </c>
      <c r="AB691" s="32" t="s">
        <v>2075</v>
      </c>
      <c r="AG691" s="32" t="s">
        <v>2142</v>
      </c>
    </row>
    <row r="692" spans="1:33" s="32" customFormat="1" ht="12.75" customHeight="1" x14ac:dyDescent="0.2">
      <c r="A692" s="95" t="s">
        <v>2169</v>
      </c>
      <c r="B692" s="38"/>
      <c r="C692" s="15">
        <v>47354.408000000003</v>
      </c>
      <c r="D692" s="15"/>
      <c r="E692" s="32">
        <f t="shared" si="86"/>
        <v>3388.9985991161625</v>
      </c>
      <c r="F692" s="32">
        <f t="shared" si="87"/>
        <v>3389</v>
      </c>
      <c r="G692" s="32">
        <f t="shared" si="90"/>
        <v>-1.6793999966466799E-3</v>
      </c>
      <c r="I692" s="32">
        <f t="shared" si="91"/>
        <v>-1.6793999966466799E-3</v>
      </c>
      <c r="O692" s="32">
        <f t="shared" ca="1" si="88"/>
        <v>-7.7062863300047732E-3</v>
      </c>
      <c r="Q692" s="33">
        <f t="shared" si="89"/>
        <v>32335.908000000003</v>
      </c>
      <c r="AB692" s="32" t="s">
        <v>2075</v>
      </c>
      <c r="AG692" s="32" t="s">
        <v>2142</v>
      </c>
    </row>
    <row r="693" spans="1:33" s="32" customFormat="1" ht="12.75" customHeight="1" x14ac:dyDescent="0.2">
      <c r="A693" s="95" t="s">
        <v>2161</v>
      </c>
      <c r="B693" s="38"/>
      <c r="C693" s="15">
        <v>47360.398000000001</v>
      </c>
      <c r="D693" s="15"/>
      <c r="E693" s="32">
        <f t="shared" si="86"/>
        <v>3393.9952015933081</v>
      </c>
      <c r="F693" s="32">
        <f t="shared" si="87"/>
        <v>3394</v>
      </c>
      <c r="G693" s="32">
        <f t="shared" si="90"/>
        <v>-5.7524000003468245E-3</v>
      </c>
      <c r="I693" s="32">
        <f t="shared" si="91"/>
        <v>-5.7524000003468245E-3</v>
      </c>
      <c r="O693" s="32">
        <f t="shared" ca="1" si="88"/>
        <v>-7.6816037094604543E-3</v>
      </c>
      <c r="Q693" s="33">
        <f t="shared" si="89"/>
        <v>32341.898000000001</v>
      </c>
      <c r="AB693" s="32" t="s">
        <v>2075</v>
      </c>
      <c r="AC693" s="32">
        <v>8</v>
      </c>
      <c r="AE693" s="32" t="s">
        <v>2117</v>
      </c>
      <c r="AG693" s="32" t="s">
        <v>2021</v>
      </c>
    </row>
    <row r="694" spans="1:33" s="32" customFormat="1" ht="12.75" customHeight="1" x14ac:dyDescent="0.2">
      <c r="A694" s="95" t="s">
        <v>2173</v>
      </c>
      <c r="B694" s="38"/>
      <c r="C694" s="15">
        <v>47378.398000000001</v>
      </c>
      <c r="D694" s="15"/>
      <c r="E694" s="32">
        <f t="shared" si="86"/>
        <v>3409.0100337450017</v>
      </c>
      <c r="F694" s="32">
        <f t="shared" si="87"/>
        <v>3409</v>
      </c>
      <c r="G694" s="32">
        <f t="shared" si="90"/>
        <v>1.2028600001940504E-2</v>
      </c>
      <c r="I694" s="32">
        <f t="shared" si="91"/>
        <v>1.2028600001940504E-2</v>
      </c>
      <c r="O694" s="32">
        <f t="shared" ca="1" si="88"/>
        <v>-7.6075558478274977E-3</v>
      </c>
      <c r="Q694" s="33">
        <f t="shared" si="89"/>
        <v>32359.898000000001</v>
      </c>
      <c r="AB694" s="32" t="s">
        <v>2075</v>
      </c>
      <c r="AC694" s="32">
        <v>15</v>
      </c>
      <c r="AE694" s="32" t="s">
        <v>2172</v>
      </c>
      <c r="AG694" s="32" t="s">
        <v>2021</v>
      </c>
    </row>
    <row r="695" spans="1:33" s="32" customFormat="1" ht="12.75" customHeight="1" x14ac:dyDescent="0.2">
      <c r="A695" s="95" t="s">
        <v>2171</v>
      </c>
      <c r="B695" s="38"/>
      <c r="C695" s="15">
        <v>47379.582000000002</v>
      </c>
      <c r="D695" s="15"/>
      <c r="E695" s="32">
        <f t="shared" si="86"/>
        <v>3409.9976760376476</v>
      </c>
      <c r="F695" s="32">
        <f t="shared" si="87"/>
        <v>3410</v>
      </c>
      <c r="G695" s="32">
        <f t="shared" si="90"/>
        <v>-2.785999997286126E-3</v>
      </c>
      <c r="I695" s="32">
        <f t="shared" si="91"/>
        <v>-2.785999997286126E-3</v>
      </c>
      <c r="O695" s="32">
        <f t="shared" ca="1" si="88"/>
        <v>-7.6026193237186332E-3</v>
      </c>
      <c r="Q695" s="33">
        <f t="shared" si="89"/>
        <v>32361.082000000002</v>
      </c>
      <c r="AB695" s="32" t="s">
        <v>2075</v>
      </c>
      <c r="AG695" s="32" t="s">
        <v>2142</v>
      </c>
    </row>
    <row r="696" spans="1:33" s="32" customFormat="1" ht="12.75" customHeight="1" x14ac:dyDescent="0.2">
      <c r="A696" s="95" t="s">
        <v>2171</v>
      </c>
      <c r="B696" s="38"/>
      <c r="C696" s="15">
        <v>47379.584000000003</v>
      </c>
      <c r="D696" s="15"/>
      <c r="E696" s="32">
        <f t="shared" si="86"/>
        <v>3409.9993443523313</v>
      </c>
      <c r="F696" s="32">
        <f t="shared" si="87"/>
        <v>3410</v>
      </c>
      <c r="G696" s="32">
        <f t="shared" ref="G696:G709" si="92">+C696-(C$7+F696*C$8)</f>
        <v>-7.8599999687867239E-4</v>
      </c>
      <c r="I696" s="32">
        <f t="shared" si="91"/>
        <v>-7.8599999687867239E-4</v>
      </c>
      <c r="O696" s="32">
        <f t="shared" ca="1" si="88"/>
        <v>-7.6026193237186332E-3</v>
      </c>
      <c r="Q696" s="33">
        <f t="shared" si="89"/>
        <v>32361.084000000003</v>
      </c>
      <c r="AB696" s="32" t="s">
        <v>2075</v>
      </c>
      <c r="AG696" s="32" t="s">
        <v>2142</v>
      </c>
    </row>
    <row r="697" spans="1:33" s="32" customFormat="1" ht="12.75" customHeight="1" x14ac:dyDescent="0.2">
      <c r="A697" s="95" t="s">
        <v>2173</v>
      </c>
      <c r="B697" s="38"/>
      <c r="C697" s="15">
        <v>47384.398000000001</v>
      </c>
      <c r="D697" s="15"/>
      <c r="E697" s="32">
        <f t="shared" si="86"/>
        <v>3414.0149777955662</v>
      </c>
      <c r="F697" s="32">
        <f t="shared" si="87"/>
        <v>3414</v>
      </c>
      <c r="G697" s="32">
        <f t="shared" si="92"/>
        <v>1.7955600000277627E-2</v>
      </c>
      <c r="I697" s="32">
        <f t="shared" si="91"/>
        <v>1.7955600000277627E-2</v>
      </c>
      <c r="O697" s="32">
        <f t="shared" ca="1" si="88"/>
        <v>-7.5828732272831788E-3</v>
      </c>
      <c r="Q697" s="33">
        <f t="shared" si="89"/>
        <v>32365.898000000001</v>
      </c>
      <c r="AB697" s="32" t="s">
        <v>2075</v>
      </c>
      <c r="AC697" s="32">
        <v>17</v>
      </c>
      <c r="AE697" s="32" t="s">
        <v>2172</v>
      </c>
      <c r="AG697" s="32" t="s">
        <v>2021</v>
      </c>
    </row>
    <row r="698" spans="1:33" s="32" customFormat="1" ht="12.75" customHeight="1" x14ac:dyDescent="0.2">
      <c r="A698" s="95" t="s">
        <v>2161</v>
      </c>
      <c r="B698" s="38"/>
      <c r="C698" s="15">
        <v>47384.402999999998</v>
      </c>
      <c r="D698" s="15"/>
      <c r="E698" s="32">
        <f t="shared" si="86"/>
        <v>3414.0191485822729</v>
      </c>
      <c r="F698" s="32">
        <f t="shared" si="87"/>
        <v>3414</v>
      </c>
      <c r="G698" s="32">
        <f t="shared" si="92"/>
        <v>2.2955599997658283E-2</v>
      </c>
      <c r="I698" s="32">
        <f t="shared" si="91"/>
        <v>2.2955599997658283E-2</v>
      </c>
      <c r="O698" s="32">
        <f t="shared" ca="1" si="88"/>
        <v>-7.5828732272831788E-3</v>
      </c>
      <c r="Q698" s="33">
        <f t="shared" si="89"/>
        <v>32365.902999999998</v>
      </c>
      <c r="AB698" s="32" t="s">
        <v>2075</v>
      </c>
      <c r="AC698" s="32">
        <v>22</v>
      </c>
      <c r="AE698" s="32" t="s">
        <v>2149</v>
      </c>
      <c r="AG698" s="32" t="s">
        <v>2021</v>
      </c>
    </row>
    <row r="699" spans="1:33" s="32" customFormat="1" ht="12.75" customHeight="1" x14ac:dyDescent="0.2">
      <c r="A699" s="95" t="s">
        <v>2173</v>
      </c>
      <c r="B699" s="38"/>
      <c r="C699" s="15">
        <v>47385.584000000003</v>
      </c>
      <c r="D699" s="15"/>
      <c r="E699" s="32">
        <f t="shared" si="86"/>
        <v>3415.0042884028958</v>
      </c>
      <c r="F699" s="32">
        <f t="shared" si="87"/>
        <v>3415</v>
      </c>
      <c r="G699" s="32">
        <f t="shared" si="92"/>
        <v>5.1410000014584512E-3</v>
      </c>
      <c r="I699" s="32">
        <f t="shared" si="91"/>
        <v>5.1410000014584512E-3</v>
      </c>
      <c r="O699" s="32">
        <f t="shared" ca="1" si="88"/>
        <v>-7.5779367031743178E-3</v>
      </c>
      <c r="Q699" s="33">
        <f t="shared" si="89"/>
        <v>32367.084000000003</v>
      </c>
      <c r="AB699" s="32" t="s">
        <v>2075</v>
      </c>
      <c r="AC699" s="32">
        <v>17</v>
      </c>
      <c r="AE699" s="32" t="s">
        <v>2172</v>
      </c>
      <c r="AG699" s="32" t="s">
        <v>2021</v>
      </c>
    </row>
    <row r="700" spans="1:33" s="32" customFormat="1" ht="12.75" customHeight="1" x14ac:dyDescent="0.2">
      <c r="A700" s="95" t="s">
        <v>2161</v>
      </c>
      <c r="B700" s="38"/>
      <c r="C700" s="15">
        <v>47390.385000000002</v>
      </c>
      <c r="D700" s="15"/>
      <c r="E700" s="32">
        <f t="shared" si="86"/>
        <v>3419.0090778006888</v>
      </c>
      <c r="F700" s="32">
        <f t="shared" si="87"/>
        <v>3419</v>
      </c>
      <c r="G700" s="32">
        <f t="shared" si="92"/>
        <v>1.0882599999604281E-2</v>
      </c>
      <c r="I700" s="32">
        <f t="shared" si="91"/>
        <v>1.0882599999604281E-2</v>
      </c>
      <c r="O700" s="32">
        <f t="shared" ca="1" si="88"/>
        <v>-7.5581906067388599E-3</v>
      </c>
      <c r="Q700" s="33">
        <f t="shared" si="89"/>
        <v>32371.885000000002</v>
      </c>
      <c r="AB700" s="32" t="s">
        <v>2075</v>
      </c>
      <c r="AC700" s="32">
        <v>18</v>
      </c>
      <c r="AE700" s="32" t="s">
        <v>2149</v>
      </c>
      <c r="AG700" s="32" t="s">
        <v>2021</v>
      </c>
    </row>
    <row r="701" spans="1:33" s="32" customFormat="1" ht="12.75" customHeight="1" x14ac:dyDescent="0.2">
      <c r="A701" s="95" t="s">
        <v>2171</v>
      </c>
      <c r="B701" s="38"/>
      <c r="C701" s="15">
        <v>47391.576000000001</v>
      </c>
      <c r="D701" s="15"/>
      <c r="E701" s="32">
        <f t="shared" si="86"/>
        <v>3420.0025591947251</v>
      </c>
      <c r="F701" s="32">
        <f t="shared" si="87"/>
        <v>3420</v>
      </c>
      <c r="G701" s="32">
        <f t="shared" si="92"/>
        <v>3.0679999981657602E-3</v>
      </c>
      <c r="I701" s="32">
        <f t="shared" si="91"/>
        <v>3.0679999981657602E-3</v>
      </c>
      <c r="O701" s="32">
        <f t="shared" ca="1" si="88"/>
        <v>-7.5532540826299989E-3</v>
      </c>
      <c r="Q701" s="33">
        <f t="shared" si="89"/>
        <v>32373.076000000001</v>
      </c>
      <c r="AB701" s="32" t="s">
        <v>2075</v>
      </c>
      <c r="AG701" s="32" t="s">
        <v>2142</v>
      </c>
    </row>
    <row r="702" spans="1:33" s="32" customFormat="1" ht="12.75" customHeight="1" x14ac:dyDescent="0.2">
      <c r="A702" s="95" t="s">
        <v>2169</v>
      </c>
      <c r="B702" s="38"/>
      <c r="C702" s="15">
        <v>47414.345999999998</v>
      </c>
      <c r="D702" s="15"/>
      <c r="E702" s="32">
        <f t="shared" si="86"/>
        <v>3438.9963218666153</v>
      </c>
      <c r="F702" s="32">
        <f t="shared" si="87"/>
        <v>3439</v>
      </c>
      <c r="G702" s="32">
        <f t="shared" si="92"/>
        <v>-4.4094000040786341E-3</v>
      </c>
      <c r="I702" s="32">
        <f t="shared" si="91"/>
        <v>-4.4094000040786341E-3</v>
      </c>
      <c r="O702" s="32">
        <f t="shared" ca="1" si="88"/>
        <v>-7.4594601245615878E-3</v>
      </c>
      <c r="Q702" s="33">
        <f t="shared" si="89"/>
        <v>32395.845999999998</v>
      </c>
      <c r="AB702" s="32" t="s">
        <v>2075</v>
      </c>
      <c r="AG702" s="32" t="s">
        <v>2142</v>
      </c>
    </row>
    <row r="703" spans="1:33" s="32" customFormat="1" ht="12.75" customHeight="1" x14ac:dyDescent="0.2">
      <c r="A703" s="95" t="s">
        <v>2169</v>
      </c>
      <c r="B703" s="38"/>
      <c r="C703" s="15">
        <v>47414.358999999997</v>
      </c>
      <c r="D703" s="15"/>
      <c r="E703" s="32">
        <f t="shared" si="86"/>
        <v>3439.0071659120572</v>
      </c>
      <c r="F703" s="32">
        <f t="shared" si="87"/>
        <v>3439</v>
      </c>
      <c r="G703" s="32">
        <f t="shared" si="92"/>
        <v>8.5905999949318357E-3</v>
      </c>
      <c r="I703" s="32">
        <f t="shared" si="91"/>
        <v>8.5905999949318357E-3</v>
      </c>
      <c r="O703" s="32">
        <f t="shared" ca="1" si="88"/>
        <v>-7.4594601245615878E-3</v>
      </c>
      <c r="Q703" s="33">
        <f t="shared" si="89"/>
        <v>32395.858999999997</v>
      </c>
      <c r="AB703" s="32" t="s">
        <v>2075</v>
      </c>
      <c r="AG703" s="32" t="s">
        <v>2142</v>
      </c>
    </row>
    <row r="704" spans="1:33" s="32" customFormat="1" ht="12.75" customHeight="1" x14ac:dyDescent="0.2">
      <c r="A704" s="95" t="s">
        <v>2169</v>
      </c>
      <c r="B704" s="38"/>
      <c r="C704" s="15">
        <v>47438.317000000003</v>
      </c>
      <c r="D704" s="15"/>
      <c r="E704" s="32">
        <f t="shared" si="86"/>
        <v>3458.9919075059665</v>
      </c>
      <c r="F704" s="32">
        <f t="shared" si="87"/>
        <v>3459</v>
      </c>
      <c r="G704" s="32">
        <f t="shared" si="92"/>
        <v>-9.7013999984483235E-3</v>
      </c>
      <c r="I704" s="32">
        <f t="shared" si="91"/>
        <v>-9.7013999984483235E-3</v>
      </c>
      <c r="O704" s="32">
        <f t="shared" ca="1" si="88"/>
        <v>-7.3607296423843123E-3</v>
      </c>
      <c r="Q704" s="33">
        <f t="shared" si="89"/>
        <v>32419.817000000003</v>
      </c>
      <c r="AB704" s="32" t="s">
        <v>2075</v>
      </c>
      <c r="AG704" s="32" t="s">
        <v>2142</v>
      </c>
    </row>
    <row r="705" spans="1:33" s="32" customFormat="1" ht="12.75" customHeight="1" x14ac:dyDescent="0.2">
      <c r="A705" s="95" t="s">
        <v>2171</v>
      </c>
      <c r="B705" s="38"/>
      <c r="C705" s="15">
        <v>47450.313000000002</v>
      </c>
      <c r="D705" s="15"/>
      <c r="E705" s="32">
        <f t="shared" si="86"/>
        <v>3468.9984589777282</v>
      </c>
      <c r="F705" s="32">
        <f t="shared" si="87"/>
        <v>3469</v>
      </c>
      <c r="G705" s="32">
        <f t="shared" si="92"/>
        <v>-1.847399995313026E-3</v>
      </c>
      <c r="I705" s="32">
        <f t="shared" si="91"/>
        <v>-1.847399995313026E-3</v>
      </c>
      <c r="O705" s="32">
        <f t="shared" ca="1" si="88"/>
        <v>-7.311364401295678E-3</v>
      </c>
      <c r="Q705" s="33">
        <f t="shared" si="89"/>
        <v>32431.813000000002</v>
      </c>
      <c r="AB705" s="32" t="s">
        <v>2075</v>
      </c>
      <c r="AG705" s="32" t="s">
        <v>2142</v>
      </c>
    </row>
    <row r="706" spans="1:33" s="32" customFormat="1" ht="12.75" customHeight="1" x14ac:dyDescent="0.2">
      <c r="A706" s="93" t="s">
        <v>1341</v>
      </c>
      <c r="B706" s="59" t="s">
        <v>2210</v>
      </c>
      <c r="C706" s="55">
        <v>47474.292999999998</v>
      </c>
      <c r="D706" s="55" t="s">
        <v>2275</v>
      </c>
      <c r="E706" s="32">
        <f t="shared" si="86"/>
        <v>3489.0015520331481</v>
      </c>
      <c r="F706" s="32">
        <f t="shared" si="87"/>
        <v>3489</v>
      </c>
      <c r="G706" s="32">
        <f t="shared" si="92"/>
        <v>1.8606000012368895E-3</v>
      </c>
      <c r="I706" s="32">
        <f t="shared" si="91"/>
        <v>1.8606000012368895E-3</v>
      </c>
      <c r="O706" s="32">
        <f t="shared" ca="1" si="88"/>
        <v>-7.2126339191184025E-3</v>
      </c>
      <c r="Q706" s="33">
        <f t="shared" si="89"/>
        <v>32455.792999999998</v>
      </c>
    </row>
    <row r="707" spans="1:33" s="32" customFormat="1" ht="12.75" customHeight="1" x14ac:dyDescent="0.2">
      <c r="A707" s="95" t="s">
        <v>2069</v>
      </c>
      <c r="B707" s="38"/>
      <c r="C707" s="15">
        <v>47492.26</v>
      </c>
      <c r="D707" s="15"/>
      <c r="E707" s="32">
        <f t="shared" si="86"/>
        <v>3503.9888569925674</v>
      </c>
      <c r="F707" s="32">
        <f t="shared" si="87"/>
        <v>3504</v>
      </c>
      <c r="G707" s="32">
        <f t="shared" si="92"/>
        <v>-1.3358399999560788E-2</v>
      </c>
      <c r="I707" s="32">
        <f t="shared" si="91"/>
        <v>-1.3358399999560788E-2</v>
      </c>
      <c r="O707" s="32">
        <f t="shared" ca="1" si="88"/>
        <v>-7.1385860574854493E-3</v>
      </c>
      <c r="Q707" s="33">
        <f t="shared" si="89"/>
        <v>32473.760000000002</v>
      </c>
      <c r="AB707" s="32" t="s">
        <v>2075</v>
      </c>
      <c r="AC707" s="32">
        <v>12</v>
      </c>
      <c r="AE707" s="32" t="s">
        <v>2076</v>
      </c>
      <c r="AG707" s="32" t="s">
        <v>2070</v>
      </c>
    </row>
    <row r="708" spans="1:33" x14ac:dyDescent="0.2">
      <c r="A708" s="93" t="s">
        <v>1286</v>
      </c>
      <c r="B708" s="59" t="s">
        <v>2210</v>
      </c>
      <c r="C708" s="55">
        <v>47492.285000000003</v>
      </c>
      <c r="D708" s="55" t="s">
        <v>2275</v>
      </c>
      <c r="E708" s="32">
        <f t="shared" si="86"/>
        <v>3504.0097109261123</v>
      </c>
      <c r="F708" s="32">
        <f t="shared" si="87"/>
        <v>3504</v>
      </c>
      <c r="G708" s="32">
        <f t="shared" si="92"/>
        <v>1.1641600001894403E-2</v>
      </c>
      <c r="H708" s="32"/>
      <c r="I708" s="32">
        <f t="shared" si="91"/>
        <v>1.1641600001894403E-2</v>
      </c>
      <c r="J708" s="32"/>
      <c r="K708" s="32"/>
      <c r="L708" s="32"/>
      <c r="M708" s="32"/>
      <c r="N708" s="32"/>
      <c r="O708" s="32">
        <f t="shared" ca="1" si="88"/>
        <v>-7.1385860574854493E-3</v>
      </c>
      <c r="P708" s="32"/>
      <c r="Q708" s="33">
        <f t="shared" si="89"/>
        <v>32473.785000000003</v>
      </c>
      <c r="R708" s="32"/>
      <c r="S708" s="32"/>
    </row>
    <row r="709" spans="1:33" s="32" customFormat="1" ht="12.75" customHeight="1" x14ac:dyDescent="0.2">
      <c r="A709" s="95" t="s">
        <v>2175</v>
      </c>
      <c r="B709" s="38"/>
      <c r="C709" s="15">
        <v>47500.665999999997</v>
      </c>
      <c r="D709" s="15"/>
      <c r="E709" s="32">
        <f t="shared" si="86"/>
        <v>3511.0007836074046</v>
      </c>
      <c r="F709" s="32">
        <f t="shared" si="87"/>
        <v>3511</v>
      </c>
      <c r="G709" s="32">
        <f t="shared" si="92"/>
        <v>9.3939999351277947E-4</v>
      </c>
      <c r="I709" s="32">
        <f t="shared" si="91"/>
        <v>9.3939999351277947E-4</v>
      </c>
      <c r="O709" s="32">
        <f t="shared" ca="1" si="88"/>
        <v>-7.1040303887234015E-3</v>
      </c>
      <c r="Q709" s="33">
        <f t="shared" si="89"/>
        <v>32482.165999999997</v>
      </c>
      <c r="AB709" s="32" t="s">
        <v>2075</v>
      </c>
      <c r="AC709" s="32">
        <v>35</v>
      </c>
      <c r="AE709" s="32" t="s">
        <v>2174</v>
      </c>
      <c r="AG709" s="32" t="s">
        <v>2021</v>
      </c>
    </row>
    <row r="710" spans="1:33" s="32" customFormat="1" ht="12.75" customHeight="1" x14ac:dyDescent="0.2">
      <c r="A710" s="95" t="s">
        <v>2175</v>
      </c>
      <c r="B710" s="38"/>
      <c r="C710" s="15">
        <v>47534.41</v>
      </c>
      <c r="D710" s="15"/>
      <c r="E710" s="32">
        <f t="shared" si="86"/>
        <v>3539.1485889477849</v>
      </c>
      <c r="F710" s="32">
        <f t="shared" si="87"/>
        <v>3539</v>
      </c>
      <c r="I710" s="32">
        <f t="shared" si="91"/>
        <v>0</v>
      </c>
      <c r="J710" s="35"/>
      <c r="O710" s="32">
        <f t="shared" ca="1" si="88"/>
        <v>-6.9658077136752171E-3</v>
      </c>
      <c r="Q710" s="33">
        <f t="shared" si="89"/>
        <v>32515.910000000003</v>
      </c>
      <c r="AB710" s="32" t="s">
        <v>2075</v>
      </c>
      <c r="AC710" s="32">
        <v>20</v>
      </c>
      <c r="AE710" s="32" t="s">
        <v>2167</v>
      </c>
      <c r="AG710" s="32" t="s">
        <v>2021</v>
      </c>
    </row>
    <row r="711" spans="1:33" s="32" customFormat="1" ht="12.75" customHeight="1" x14ac:dyDescent="0.2">
      <c r="A711" s="95" t="s">
        <v>2175</v>
      </c>
      <c r="B711" s="38"/>
      <c r="C711" s="15">
        <v>47566.599000000002</v>
      </c>
      <c r="D711" s="15"/>
      <c r="E711" s="32">
        <f t="shared" si="86"/>
        <v>3565.9992796217211</v>
      </c>
      <c r="F711" s="32">
        <f t="shared" si="87"/>
        <v>3566</v>
      </c>
      <c r="G711" s="32">
        <f t="shared" ref="G711:G742" si="93">+C711-(C$7+F711*C$8)</f>
        <v>-8.6359999841079116E-4</v>
      </c>
      <c r="I711" s="32">
        <f t="shared" si="91"/>
        <v>-8.6359999841079116E-4</v>
      </c>
      <c r="O711" s="32">
        <f t="shared" ca="1" si="88"/>
        <v>-6.8325215627359007E-3</v>
      </c>
      <c r="Q711" s="33">
        <f t="shared" si="89"/>
        <v>32548.099000000002</v>
      </c>
      <c r="AB711" s="32" t="s">
        <v>2075</v>
      </c>
      <c r="AC711" s="32">
        <v>15</v>
      </c>
      <c r="AE711" s="32" t="s">
        <v>2176</v>
      </c>
      <c r="AG711" s="32" t="s">
        <v>2021</v>
      </c>
    </row>
    <row r="712" spans="1:33" s="32" customFormat="1" ht="12.75" customHeight="1" x14ac:dyDescent="0.2">
      <c r="A712" s="95" t="s">
        <v>2177</v>
      </c>
      <c r="B712" s="38"/>
      <c r="C712" s="15">
        <v>47590.582999999999</v>
      </c>
      <c r="D712" s="15"/>
      <c r="E712" s="32">
        <f t="shared" si="86"/>
        <v>3586.0057093065088</v>
      </c>
      <c r="F712" s="32">
        <f t="shared" si="87"/>
        <v>3586</v>
      </c>
      <c r="G712" s="32">
        <f t="shared" si="93"/>
        <v>6.8443999989540316E-3</v>
      </c>
      <c r="I712" s="32">
        <f t="shared" si="91"/>
        <v>6.8443999989540316E-3</v>
      </c>
      <c r="O712" s="32">
        <f t="shared" ca="1" si="88"/>
        <v>-6.7337910805586251E-3</v>
      </c>
      <c r="Q712" s="33">
        <f t="shared" si="89"/>
        <v>32572.082999999999</v>
      </c>
      <c r="AB712" s="32" t="s">
        <v>2075</v>
      </c>
      <c r="AC712" s="32">
        <v>13</v>
      </c>
      <c r="AE712" s="32" t="s">
        <v>2159</v>
      </c>
      <c r="AG712" s="32" t="s">
        <v>2021</v>
      </c>
    </row>
    <row r="713" spans="1:33" x14ac:dyDescent="0.2">
      <c r="A713" s="93" t="s">
        <v>1361</v>
      </c>
      <c r="B713" s="59" t="s">
        <v>2210</v>
      </c>
      <c r="C713" s="55">
        <v>47601.368000000002</v>
      </c>
      <c r="D713" s="55" t="s">
        <v>2275</v>
      </c>
      <c r="E713" s="32">
        <f t="shared" si="86"/>
        <v>3595.0020962374015</v>
      </c>
      <c r="F713" s="32">
        <f t="shared" si="87"/>
        <v>3595</v>
      </c>
      <c r="G713" s="32">
        <f t="shared" si="93"/>
        <v>2.5129999994533136E-3</v>
      </c>
      <c r="H713" s="32"/>
      <c r="I713" s="32">
        <f t="shared" si="91"/>
        <v>2.5129999994533136E-3</v>
      </c>
      <c r="J713" s="32"/>
      <c r="K713" s="32"/>
      <c r="L713" s="32"/>
      <c r="M713" s="32"/>
      <c r="N713" s="32"/>
      <c r="O713" s="32">
        <f t="shared" ca="1" si="88"/>
        <v>-6.6893623635788518E-3</v>
      </c>
      <c r="P713" s="32"/>
      <c r="Q713" s="33">
        <f t="shared" si="89"/>
        <v>32582.868000000002</v>
      </c>
      <c r="R713" s="32"/>
      <c r="S713" s="32"/>
    </row>
    <row r="714" spans="1:33" s="32" customFormat="1" ht="12.75" customHeight="1" x14ac:dyDescent="0.2">
      <c r="A714" s="95" t="s">
        <v>2171</v>
      </c>
      <c r="B714" s="38"/>
      <c r="C714" s="15">
        <v>47613.353000000003</v>
      </c>
      <c r="D714" s="15"/>
      <c r="E714" s="32">
        <f t="shared" si="86"/>
        <v>3604.9994719784049</v>
      </c>
      <c r="F714" s="32">
        <f t="shared" si="87"/>
        <v>3605</v>
      </c>
      <c r="G714" s="32">
        <f t="shared" si="93"/>
        <v>-6.3299999601440504E-4</v>
      </c>
      <c r="I714" s="32">
        <f t="shared" si="91"/>
        <v>-6.3299999601440504E-4</v>
      </c>
      <c r="O714" s="32">
        <f t="shared" ca="1" si="88"/>
        <v>-6.6399971224902141E-3</v>
      </c>
      <c r="Q714" s="33">
        <f t="shared" si="89"/>
        <v>32594.853000000003</v>
      </c>
      <c r="AB714" s="32" t="s">
        <v>2075</v>
      </c>
      <c r="AG714" s="32" t="s">
        <v>2142</v>
      </c>
    </row>
    <row r="715" spans="1:33" s="32" customFormat="1" ht="12.75" customHeight="1" x14ac:dyDescent="0.2">
      <c r="A715" s="95" t="s">
        <v>2178</v>
      </c>
      <c r="B715" s="38"/>
      <c r="C715" s="15">
        <v>47626.553</v>
      </c>
      <c r="D715" s="15"/>
      <c r="E715" s="32">
        <f t="shared" si="86"/>
        <v>3616.0103488896443</v>
      </c>
      <c r="F715" s="32">
        <f t="shared" si="87"/>
        <v>3616</v>
      </c>
      <c r="G715" s="32">
        <f t="shared" si="93"/>
        <v>1.2406399997416884E-2</v>
      </c>
      <c r="I715" s="32">
        <f t="shared" si="91"/>
        <v>1.2406399997416884E-2</v>
      </c>
      <c r="O715" s="32">
        <f t="shared" ca="1" si="88"/>
        <v>-6.5856953572927153E-3</v>
      </c>
      <c r="Q715" s="33">
        <f t="shared" si="89"/>
        <v>32608.053</v>
      </c>
      <c r="AB715" s="32" t="s">
        <v>2075</v>
      </c>
      <c r="AG715" s="32" t="s">
        <v>2142</v>
      </c>
    </row>
    <row r="716" spans="1:33" x14ac:dyDescent="0.2">
      <c r="A716" s="93" t="s">
        <v>1361</v>
      </c>
      <c r="B716" s="59" t="s">
        <v>2210</v>
      </c>
      <c r="C716" s="55">
        <v>47638.533199999998</v>
      </c>
      <c r="D716" s="55" t="s">
        <v>2275</v>
      </c>
      <c r="E716" s="32">
        <f t="shared" si="86"/>
        <v>3626.0037206754055</v>
      </c>
      <c r="F716" s="32">
        <f t="shared" si="87"/>
        <v>3626</v>
      </c>
      <c r="G716" s="32">
        <f t="shared" si="93"/>
        <v>4.4603999995160848E-3</v>
      </c>
      <c r="H716" s="32"/>
      <c r="J716" s="32">
        <f>G716</f>
        <v>4.4603999995160848E-3</v>
      </c>
      <c r="K716" s="32"/>
      <c r="L716" s="32"/>
      <c r="M716" s="32"/>
      <c r="N716" s="32"/>
      <c r="O716" s="32">
        <f t="shared" ca="1" si="88"/>
        <v>-6.5363301162040775E-3</v>
      </c>
      <c r="P716" s="32"/>
      <c r="Q716" s="33">
        <f t="shared" si="89"/>
        <v>32620.033199999998</v>
      </c>
      <c r="R716" s="32"/>
      <c r="S716" s="32"/>
    </row>
    <row r="717" spans="1:33" s="32" customFormat="1" ht="12.75" customHeight="1" x14ac:dyDescent="0.2">
      <c r="A717" s="95" t="s">
        <v>2177</v>
      </c>
      <c r="B717" s="38"/>
      <c r="C717" s="15">
        <v>47662.502</v>
      </c>
      <c r="D717" s="15"/>
      <c r="E717" s="32">
        <f t="shared" si="86"/>
        <v>3645.9974711686027</v>
      </c>
      <c r="F717" s="32">
        <f t="shared" si="87"/>
        <v>3646</v>
      </c>
      <c r="G717" s="32">
        <f t="shared" si="93"/>
        <v>-3.0315999974845909E-3</v>
      </c>
      <c r="I717" s="32">
        <f t="shared" ref="I717:I743" si="94">G717</f>
        <v>-3.0315999974845909E-3</v>
      </c>
      <c r="O717" s="32">
        <f t="shared" ca="1" si="88"/>
        <v>-6.4375996340268055E-3</v>
      </c>
      <c r="Q717" s="33">
        <f t="shared" si="89"/>
        <v>32644.002</v>
      </c>
      <c r="AB717" s="32" t="s">
        <v>2075</v>
      </c>
      <c r="AC717" s="32">
        <v>30</v>
      </c>
      <c r="AE717" s="32" t="s">
        <v>2176</v>
      </c>
      <c r="AG717" s="32" t="s">
        <v>2021</v>
      </c>
    </row>
    <row r="718" spans="1:33" s="32" customFormat="1" ht="12.75" customHeight="1" x14ac:dyDescent="0.2">
      <c r="A718" s="95" t="s">
        <v>2177</v>
      </c>
      <c r="B718" s="38"/>
      <c r="C718" s="15">
        <v>47674.493000000002</v>
      </c>
      <c r="D718" s="15"/>
      <c r="E718" s="32">
        <f t="shared" si="86"/>
        <v>3655.9998518536577</v>
      </c>
      <c r="F718" s="32">
        <f t="shared" si="87"/>
        <v>3656</v>
      </c>
      <c r="G718" s="32">
        <f t="shared" si="93"/>
        <v>-1.7759999900590628E-4</v>
      </c>
      <c r="I718" s="32">
        <f t="shared" si="94"/>
        <v>-1.7759999900590628E-4</v>
      </c>
      <c r="O718" s="32">
        <f t="shared" ca="1" si="88"/>
        <v>-6.3882343929381677E-3</v>
      </c>
      <c r="Q718" s="33">
        <f t="shared" si="89"/>
        <v>32655.993000000002</v>
      </c>
      <c r="AB718" s="32" t="s">
        <v>2075</v>
      </c>
      <c r="AC718" s="32">
        <v>15</v>
      </c>
      <c r="AE718" s="32" t="s">
        <v>2176</v>
      </c>
      <c r="AG718" s="32" t="s">
        <v>2021</v>
      </c>
    </row>
    <row r="719" spans="1:33" s="32" customFormat="1" ht="12.75" customHeight="1" x14ac:dyDescent="0.2">
      <c r="A719" s="95" t="s">
        <v>2169</v>
      </c>
      <c r="B719" s="38"/>
      <c r="C719" s="15">
        <v>47716.45</v>
      </c>
      <c r="D719" s="15"/>
      <c r="E719" s="32">
        <f t="shared" si="86"/>
        <v>3690.9985914419099</v>
      </c>
      <c r="F719" s="32">
        <f t="shared" si="87"/>
        <v>3691</v>
      </c>
      <c r="G719" s="32">
        <f t="shared" si="93"/>
        <v>-1.6886000012164004E-3</v>
      </c>
      <c r="I719" s="32">
        <f t="shared" si="94"/>
        <v>-1.6886000012164004E-3</v>
      </c>
      <c r="O719" s="32">
        <f t="shared" ca="1" si="88"/>
        <v>-6.215456049127939E-3</v>
      </c>
      <c r="Q719" s="33">
        <f t="shared" si="89"/>
        <v>32697.949999999997</v>
      </c>
      <c r="AB719" s="32" t="s">
        <v>2075</v>
      </c>
      <c r="AG719" s="32" t="s">
        <v>2142</v>
      </c>
    </row>
    <row r="720" spans="1:33" s="32" customFormat="1" ht="12.75" customHeight="1" x14ac:dyDescent="0.2">
      <c r="A720" s="95" t="s">
        <v>2179</v>
      </c>
      <c r="B720" s="38"/>
      <c r="C720" s="15">
        <v>47722.438000000002</v>
      </c>
      <c r="D720" s="15"/>
      <c r="E720" s="32">
        <f t="shared" si="86"/>
        <v>3695.9935256043777</v>
      </c>
      <c r="F720" s="32">
        <f t="shared" si="87"/>
        <v>3696</v>
      </c>
      <c r="G720" s="32">
        <f t="shared" si="93"/>
        <v>-7.761599998048041E-3</v>
      </c>
      <c r="I720" s="32">
        <f t="shared" si="94"/>
        <v>-7.761599998048041E-3</v>
      </c>
      <c r="O720" s="32">
        <f t="shared" ca="1" si="88"/>
        <v>-6.1907734285836201E-3</v>
      </c>
      <c r="Q720" s="33">
        <f t="shared" si="89"/>
        <v>32703.938000000002</v>
      </c>
      <c r="AB720" s="32" t="s">
        <v>2075</v>
      </c>
      <c r="AC720" s="32">
        <v>11</v>
      </c>
      <c r="AE720" s="32" t="s">
        <v>2176</v>
      </c>
      <c r="AG720" s="32" t="s">
        <v>2021</v>
      </c>
    </row>
    <row r="721" spans="1:33" s="32" customFormat="1" ht="12.75" customHeight="1" x14ac:dyDescent="0.2">
      <c r="A721" s="95" t="s">
        <v>2179</v>
      </c>
      <c r="B721" s="38"/>
      <c r="C721" s="15">
        <v>47728.442999999999</v>
      </c>
      <c r="D721" s="15"/>
      <c r="E721" s="32">
        <f t="shared" si="86"/>
        <v>3701.002640441649</v>
      </c>
      <c r="F721" s="32">
        <f t="shared" si="87"/>
        <v>3701</v>
      </c>
      <c r="G721" s="32">
        <f t="shared" si="93"/>
        <v>3.1653999976697378E-3</v>
      </c>
      <c r="I721" s="32">
        <f t="shared" si="94"/>
        <v>3.1653999976697378E-3</v>
      </c>
      <c r="O721" s="32">
        <f t="shared" ca="1" si="88"/>
        <v>-6.1660908080393012E-3</v>
      </c>
      <c r="Q721" s="33">
        <f t="shared" si="89"/>
        <v>32709.942999999999</v>
      </c>
      <c r="AB721" s="32" t="s">
        <v>2075</v>
      </c>
      <c r="AC721" s="32">
        <v>13</v>
      </c>
      <c r="AE721" s="32" t="s">
        <v>2176</v>
      </c>
      <c r="AG721" s="32" t="s">
        <v>2021</v>
      </c>
    </row>
    <row r="722" spans="1:33" s="32" customFormat="1" ht="12.75" customHeight="1" x14ac:dyDescent="0.2">
      <c r="A722" s="95" t="s">
        <v>2169</v>
      </c>
      <c r="B722" s="38"/>
      <c r="C722" s="15">
        <v>47734.432999999997</v>
      </c>
      <c r="D722" s="15"/>
      <c r="E722" s="32">
        <f t="shared" si="86"/>
        <v>3705.9992429187942</v>
      </c>
      <c r="F722" s="32">
        <f t="shared" si="87"/>
        <v>3706</v>
      </c>
      <c r="G722" s="32">
        <f t="shared" si="93"/>
        <v>-9.076000060304068E-4</v>
      </c>
      <c r="I722" s="32">
        <f t="shared" si="94"/>
        <v>-9.076000060304068E-4</v>
      </c>
      <c r="O722" s="32">
        <f t="shared" ca="1" si="88"/>
        <v>-6.1414081874949823E-3</v>
      </c>
      <c r="Q722" s="33">
        <f t="shared" si="89"/>
        <v>32715.932999999997</v>
      </c>
      <c r="AB722" s="32" t="s">
        <v>2075</v>
      </c>
      <c r="AG722" s="32" t="s">
        <v>2142</v>
      </c>
    </row>
    <row r="723" spans="1:33" s="32" customFormat="1" ht="12.75" customHeight="1" x14ac:dyDescent="0.2">
      <c r="A723" s="95" t="s">
        <v>2169</v>
      </c>
      <c r="B723" s="38"/>
      <c r="C723" s="15">
        <v>47734.438999999998</v>
      </c>
      <c r="D723" s="15"/>
      <c r="E723" s="32">
        <f t="shared" si="86"/>
        <v>3706.0042478628457</v>
      </c>
      <c r="F723" s="32">
        <f t="shared" si="87"/>
        <v>3706</v>
      </c>
      <c r="G723" s="32">
        <f t="shared" si="93"/>
        <v>5.0923999951919541E-3</v>
      </c>
      <c r="I723" s="32">
        <f t="shared" si="94"/>
        <v>5.0923999951919541E-3</v>
      </c>
      <c r="O723" s="32">
        <f t="shared" ca="1" si="88"/>
        <v>-6.1414081874949823E-3</v>
      </c>
      <c r="Q723" s="33">
        <f t="shared" si="89"/>
        <v>32715.938999999998</v>
      </c>
      <c r="AB723" s="32" t="s">
        <v>2075</v>
      </c>
      <c r="AG723" s="32" t="s">
        <v>2142</v>
      </c>
    </row>
    <row r="724" spans="1:33" s="32" customFormat="1" ht="12.75" customHeight="1" x14ac:dyDescent="0.2">
      <c r="A724" s="95" t="s">
        <v>2169</v>
      </c>
      <c r="B724" s="38"/>
      <c r="C724" s="15">
        <v>47734.442999999999</v>
      </c>
      <c r="D724" s="15"/>
      <c r="E724" s="32">
        <f t="shared" si="86"/>
        <v>3706.0075844922135</v>
      </c>
      <c r="F724" s="32">
        <f t="shared" si="87"/>
        <v>3706</v>
      </c>
      <c r="G724" s="32">
        <f t="shared" si="93"/>
        <v>9.0923999960068613E-3</v>
      </c>
      <c r="I724" s="32">
        <f t="shared" si="94"/>
        <v>9.0923999960068613E-3</v>
      </c>
      <c r="O724" s="32">
        <f t="shared" ca="1" si="88"/>
        <v>-6.1414081874949823E-3</v>
      </c>
      <c r="Q724" s="33">
        <f t="shared" si="89"/>
        <v>32715.942999999999</v>
      </c>
      <c r="AB724" s="32" t="s">
        <v>2075</v>
      </c>
      <c r="AG724" s="32" t="s">
        <v>2142</v>
      </c>
    </row>
    <row r="725" spans="1:33" s="32" customFormat="1" ht="12.75" customHeight="1" x14ac:dyDescent="0.2">
      <c r="A725" s="95" t="s">
        <v>2169</v>
      </c>
      <c r="B725" s="38"/>
      <c r="C725" s="15">
        <v>47734.444000000003</v>
      </c>
      <c r="D725" s="15"/>
      <c r="E725" s="32">
        <f t="shared" ref="E725:E788" si="95">+(C725-C$7)/C$8</f>
        <v>3706.0084186495583</v>
      </c>
      <c r="F725" s="32">
        <f t="shared" ref="F725:F788" si="96">ROUND(2*E725,0)/2</f>
        <v>3706</v>
      </c>
      <c r="G725" s="32">
        <f t="shared" si="93"/>
        <v>1.0092399999848567E-2</v>
      </c>
      <c r="I725" s="32">
        <f t="shared" si="94"/>
        <v>1.0092399999848567E-2</v>
      </c>
      <c r="O725" s="32">
        <f t="shared" ref="O725:O788" ca="1" si="97">+C$11+C$12*F725</f>
        <v>-6.1414081874949823E-3</v>
      </c>
      <c r="Q725" s="33">
        <f t="shared" ref="Q725:Q788" si="98">+C725-15018.5</f>
        <v>32715.944000000003</v>
      </c>
      <c r="AB725" s="32" t="s">
        <v>2075</v>
      </c>
      <c r="AG725" s="32" t="s">
        <v>2142</v>
      </c>
    </row>
    <row r="726" spans="1:33" s="32" customFormat="1" ht="12.75" customHeight="1" x14ac:dyDescent="0.2">
      <c r="A726" s="95" t="s">
        <v>2169</v>
      </c>
      <c r="B726" s="38"/>
      <c r="C726" s="15">
        <v>47734.444000000003</v>
      </c>
      <c r="D726" s="15"/>
      <c r="E726" s="32">
        <f t="shared" si="95"/>
        <v>3706.0084186495583</v>
      </c>
      <c r="F726" s="32">
        <f t="shared" si="96"/>
        <v>3706</v>
      </c>
      <c r="G726" s="32">
        <f t="shared" si="93"/>
        <v>1.0092399999848567E-2</v>
      </c>
      <c r="I726" s="32">
        <f t="shared" si="94"/>
        <v>1.0092399999848567E-2</v>
      </c>
      <c r="O726" s="32">
        <f t="shared" ca="1" si="97"/>
        <v>-6.1414081874949823E-3</v>
      </c>
      <c r="Q726" s="33">
        <f t="shared" si="98"/>
        <v>32715.944000000003</v>
      </c>
      <c r="AB726" s="32" t="s">
        <v>2075</v>
      </c>
      <c r="AG726" s="32" t="s">
        <v>2142</v>
      </c>
    </row>
    <row r="727" spans="1:33" s="32" customFormat="1" ht="12.75" customHeight="1" x14ac:dyDescent="0.2">
      <c r="A727" s="95" t="s">
        <v>2169</v>
      </c>
      <c r="B727" s="38"/>
      <c r="C727" s="15">
        <v>47734.445</v>
      </c>
      <c r="D727" s="15"/>
      <c r="E727" s="32">
        <f t="shared" si="95"/>
        <v>3706.0092528068972</v>
      </c>
      <c r="F727" s="32">
        <f t="shared" si="96"/>
        <v>3706</v>
      </c>
      <c r="G727" s="32">
        <f t="shared" si="93"/>
        <v>1.1092399996414315E-2</v>
      </c>
      <c r="I727" s="32">
        <f t="shared" si="94"/>
        <v>1.1092399996414315E-2</v>
      </c>
      <c r="O727" s="32">
        <f t="shared" ca="1" si="97"/>
        <v>-6.1414081874949823E-3</v>
      </c>
      <c r="Q727" s="33">
        <f t="shared" si="98"/>
        <v>32715.945</v>
      </c>
      <c r="AB727" s="32" t="s">
        <v>2075</v>
      </c>
      <c r="AG727" s="32" t="s">
        <v>2142</v>
      </c>
    </row>
    <row r="728" spans="1:33" s="32" customFormat="1" ht="12.75" customHeight="1" x14ac:dyDescent="0.2">
      <c r="A728" s="95" t="s">
        <v>2177</v>
      </c>
      <c r="B728" s="38"/>
      <c r="C728" s="15">
        <v>47740.438999999998</v>
      </c>
      <c r="D728" s="15"/>
      <c r="E728" s="32">
        <f t="shared" si="95"/>
        <v>3711.0091919134102</v>
      </c>
      <c r="F728" s="32">
        <f t="shared" si="96"/>
        <v>3711</v>
      </c>
      <c r="G728" s="32">
        <f t="shared" si="93"/>
        <v>1.1019400000805035E-2</v>
      </c>
      <c r="I728" s="32">
        <f t="shared" si="94"/>
        <v>1.1019400000805035E-2</v>
      </c>
      <c r="O728" s="32">
        <f t="shared" ca="1" si="97"/>
        <v>-6.1167255669506634E-3</v>
      </c>
      <c r="Q728" s="33">
        <f t="shared" si="98"/>
        <v>32721.938999999998</v>
      </c>
      <c r="AB728" s="32" t="s">
        <v>2075</v>
      </c>
      <c r="AC728" s="32">
        <v>10</v>
      </c>
      <c r="AE728" s="32" t="s">
        <v>2159</v>
      </c>
      <c r="AG728" s="32" t="s">
        <v>2021</v>
      </c>
    </row>
    <row r="729" spans="1:33" s="32" customFormat="1" ht="12.75" customHeight="1" x14ac:dyDescent="0.2">
      <c r="A729" s="95" t="s">
        <v>2179</v>
      </c>
      <c r="B729" s="38"/>
      <c r="C729" s="15">
        <v>47740.457999999999</v>
      </c>
      <c r="D729" s="15"/>
      <c r="E729" s="32">
        <f t="shared" si="95"/>
        <v>3711.025040902904</v>
      </c>
      <c r="F729" s="32">
        <f t="shared" si="96"/>
        <v>3711</v>
      </c>
      <c r="G729" s="32">
        <f t="shared" si="93"/>
        <v>3.0019400001037866E-2</v>
      </c>
      <c r="I729" s="32">
        <f t="shared" si="94"/>
        <v>3.0019400001037866E-2</v>
      </c>
      <c r="O729" s="32">
        <f t="shared" ca="1" si="97"/>
        <v>-6.1167255669506634E-3</v>
      </c>
      <c r="Q729" s="33">
        <f t="shared" si="98"/>
        <v>32721.957999999999</v>
      </c>
      <c r="AB729" s="32" t="s">
        <v>2075</v>
      </c>
      <c r="AC729" s="32">
        <v>14</v>
      </c>
      <c r="AE729" s="32" t="s">
        <v>2172</v>
      </c>
      <c r="AG729" s="32" t="s">
        <v>2021</v>
      </c>
    </row>
    <row r="730" spans="1:33" s="32" customFormat="1" ht="12.75" customHeight="1" x14ac:dyDescent="0.2">
      <c r="A730" s="95" t="s">
        <v>2169</v>
      </c>
      <c r="B730" s="38"/>
      <c r="C730" s="15">
        <v>47746.415999999997</v>
      </c>
      <c r="D730" s="15"/>
      <c r="E730" s="32">
        <f t="shared" si="95"/>
        <v>3715.9949503451135</v>
      </c>
      <c r="F730" s="32">
        <f t="shared" si="96"/>
        <v>3716</v>
      </c>
      <c r="G730" s="32">
        <f t="shared" si="93"/>
        <v>-6.0536000019055791E-3</v>
      </c>
      <c r="I730" s="32">
        <f t="shared" si="94"/>
        <v>-6.0536000019055791E-3</v>
      </c>
      <c r="O730" s="32">
        <f t="shared" ca="1" si="97"/>
        <v>-6.0920429464063446E-3</v>
      </c>
      <c r="Q730" s="33">
        <f t="shared" si="98"/>
        <v>32727.915999999997</v>
      </c>
      <c r="AB730" s="32" t="s">
        <v>2075</v>
      </c>
      <c r="AG730" s="32" t="s">
        <v>2142</v>
      </c>
    </row>
    <row r="731" spans="1:33" s="32" customFormat="1" ht="12.75" customHeight="1" x14ac:dyDescent="0.2">
      <c r="A731" s="95" t="s">
        <v>2169</v>
      </c>
      <c r="B731" s="38"/>
      <c r="C731" s="15">
        <v>47746.432000000001</v>
      </c>
      <c r="D731" s="15"/>
      <c r="E731" s="32">
        <f t="shared" si="95"/>
        <v>3716.0082968625843</v>
      </c>
      <c r="F731" s="32">
        <f t="shared" si="96"/>
        <v>3716</v>
      </c>
      <c r="G731" s="32">
        <f t="shared" si="93"/>
        <v>9.9464000013540499E-3</v>
      </c>
      <c r="I731" s="32">
        <f t="shared" si="94"/>
        <v>9.9464000013540499E-3</v>
      </c>
      <c r="O731" s="32">
        <f t="shared" ca="1" si="97"/>
        <v>-6.0920429464063446E-3</v>
      </c>
      <c r="Q731" s="33">
        <f t="shared" si="98"/>
        <v>32727.932000000001</v>
      </c>
      <c r="AB731" s="32" t="s">
        <v>2075</v>
      </c>
      <c r="AG731" s="32" t="s">
        <v>2142</v>
      </c>
    </row>
    <row r="732" spans="1:33" s="32" customFormat="1" ht="12.75" customHeight="1" x14ac:dyDescent="0.2">
      <c r="A732" s="95" t="s">
        <v>2169</v>
      </c>
      <c r="B732" s="38"/>
      <c r="C732" s="15">
        <v>47752.42</v>
      </c>
      <c r="D732" s="15"/>
      <c r="E732" s="32">
        <f t="shared" si="95"/>
        <v>3721.0032310250458</v>
      </c>
      <c r="F732" s="32">
        <f t="shared" si="96"/>
        <v>3721</v>
      </c>
      <c r="G732" s="32">
        <f t="shared" si="93"/>
        <v>3.8733999972464517E-3</v>
      </c>
      <c r="I732" s="32">
        <f t="shared" si="94"/>
        <v>3.8733999972464517E-3</v>
      </c>
      <c r="O732" s="32">
        <f t="shared" ca="1" si="97"/>
        <v>-6.0673603258620257E-3</v>
      </c>
      <c r="Q732" s="33">
        <f t="shared" si="98"/>
        <v>32733.919999999998</v>
      </c>
      <c r="AB732" s="32" t="s">
        <v>2075</v>
      </c>
      <c r="AG732" s="32" t="s">
        <v>2142</v>
      </c>
    </row>
    <row r="733" spans="1:33" x14ac:dyDescent="0.2">
      <c r="A733" s="93" t="s">
        <v>1361</v>
      </c>
      <c r="B733" s="59" t="s">
        <v>2210</v>
      </c>
      <c r="C733" s="55">
        <v>47776.411</v>
      </c>
      <c r="D733" s="55" t="s">
        <v>2275</v>
      </c>
      <c r="E733" s="32">
        <f t="shared" si="95"/>
        <v>3741.0154998112303</v>
      </c>
      <c r="F733" s="32">
        <f t="shared" si="96"/>
        <v>3741</v>
      </c>
      <c r="G733" s="32">
        <f t="shared" si="93"/>
        <v>1.8581399999675341E-2</v>
      </c>
      <c r="H733" s="32"/>
      <c r="I733" s="32">
        <f t="shared" si="94"/>
        <v>1.8581399999675341E-2</v>
      </c>
      <c r="J733" s="32"/>
      <c r="K733" s="32"/>
      <c r="L733" s="32"/>
      <c r="M733" s="32"/>
      <c r="N733" s="32"/>
      <c r="O733" s="32">
        <f t="shared" ca="1" si="97"/>
        <v>-5.9686298436847536E-3</v>
      </c>
      <c r="P733" s="32"/>
      <c r="Q733" s="33">
        <f t="shared" si="98"/>
        <v>32757.911</v>
      </c>
      <c r="R733" s="32"/>
      <c r="S733" s="32"/>
    </row>
    <row r="734" spans="1:33" x14ac:dyDescent="0.2">
      <c r="A734" s="93" t="s">
        <v>1412</v>
      </c>
      <c r="B734" s="59" t="s">
        <v>2210</v>
      </c>
      <c r="C734" s="55">
        <v>47782.396999999997</v>
      </c>
      <c r="D734" s="55" t="s">
        <v>2275</v>
      </c>
      <c r="E734" s="32">
        <f t="shared" si="95"/>
        <v>3746.0087656590076</v>
      </c>
      <c r="F734" s="32">
        <f t="shared" si="96"/>
        <v>3746</v>
      </c>
      <c r="G734" s="32">
        <f t="shared" si="93"/>
        <v>1.0508399995160289E-2</v>
      </c>
      <c r="H734" s="32"/>
      <c r="I734" s="32">
        <f t="shared" si="94"/>
        <v>1.0508399995160289E-2</v>
      </c>
      <c r="J734" s="32"/>
      <c r="K734" s="32"/>
      <c r="L734" s="32"/>
      <c r="M734" s="32"/>
      <c r="N734" s="32"/>
      <c r="O734" s="32">
        <f t="shared" ca="1" si="97"/>
        <v>-5.9439472231404347E-3</v>
      </c>
      <c r="P734" s="32"/>
      <c r="Q734" s="33">
        <f t="shared" si="98"/>
        <v>32763.896999999997</v>
      </c>
      <c r="R734" s="32"/>
      <c r="S734" s="32"/>
    </row>
    <row r="735" spans="1:33" x14ac:dyDescent="0.2">
      <c r="A735" s="93" t="s">
        <v>1412</v>
      </c>
      <c r="B735" s="59" t="s">
        <v>2210</v>
      </c>
      <c r="C735" s="55">
        <v>47788.38</v>
      </c>
      <c r="D735" s="55" t="s">
        <v>2275</v>
      </c>
      <c r="E735" s="32">
        <f t="shared" si="95"/>
        <v>3750.9995290347624</v>
      </c>
      <c r="F735" s="32">
        <f t="shared" si="96"/>
        <v>3751</v>
      </c>
      <c r="G735" s="32">
        <f t="shared" si="93"/>
        <v>-5.6459999905200675E-4</v>
      </c>
      <c r="H735" s="32"/>
      <c r="I735" s="32">
        <f t="shared" si="94"/>
        <v>-5.6459999905200675E-4</v>
      </c>
      <c r="J735" s="32"/>
      <c r="K735" s="32"/>
      <c r="L735" s="32"/>
      <c r="M735" s="32"/>
      <c r="N735" s="32"/>
      <c r="O735" s="32">
        <f t="shared" ca="1" si="97"/>
        <v>-5.9192646025961158E-3</v>
      </c>
      <c r="P735" s="32"/>
      <c r="Q735" s="33">
        <f t="shared" si="98"/>
        <v>32769.879999999997</v>
      </c>
      <c r="R735" s="32"/>
      <c r="S735" s="32"/>
    </row>
    <row r="736" spans="1:33" x14ac:dyDescent="0.2">
      <c r="A736" s="93" t="s">
        <v>1361</v>
      </c>
      <c r="B736" s="59" t="s">
        <v>2210</v>
      </c>
      <c r="C736" s="55">
        <v>47794.402000000002</v>
      </c>
      <c r="D736" s="55" t="s">
        <v>2275</v>
      </c>
      <c r="E736" s="32">
        <f t="shared" si="95"/>
        <v>3756.0228245468497</v>
      </c>
      <c r="F736" s="32">
        <f t="shared" si="96"/>
        <v>3756</v>
      </c>
      <c r="G736" s="32">
        <f t="shared" si="93"/>
        <v>2.7362400003767107E-2</v>
      </c>
      <c r="H736" s="32"/>
      <c r="I736" s="32">
        <f t="shared" si="94"/>
        <v>2.7362400003767107E-2</v>
      </c>
      <c r="J736" s="32"/>
      <c r="K736" s="32"/>
      <c r="L736" s="32"/>
      <c r="M736" s="32"/>
      <c r="N736" s="32"/>
      <c r="O736" s="32">
        <f t="shared" ca="1" si="97"/>
        <v>-5.894581982051797E-3</v>
      </c>
      <c r="P736" s="32"/>
      <c r="Q736" s="33">
        <f t="shared" si="98"/>
        <v>32775.902000000002</v>
      </c>
      <c r="R736" s="32"/>
      <c r="S736" s="32"/>
    </row>
    <row r="737" spans="1:33" x14ac:dyDescent="0.2">
      <c r="A737" s="93" t="s">
        <v>1361</v>
      </c>
      <c r="B737" s="59" t="s">
        <v>2210</v>
      </c>
      <c r="C737" s="55">
        <v>47800.381000000001</v>
      </c>
      <c r="D737" s="55" t="s">
        <v>2275</v>
      </c>
      <c r="E737" s="32">
        <f t="shared" si="95"/>
        <v>3761.0102512932367</v>
      </c>
      <c r="F737" s="32">
        <f t="shared" si="96"/>
        <v>3761</v>
      </c>
      <c r="G737" s="32">
        <f t="shared" si="93"/>
        <v>1.2289400001463946E-2</v>
      </c>
      <c r="H737" s="32"/>
      <c r="I737" s="32">
        <f t="shared" si="94"/>
        <v>1.2289400001463946E-2</v>
      </c>
      <c r="J737" s="32"/>
      <c r="K737" s="32"/>
      <c r="L737" s="32"/>
      <c r="M737" s="32"/>
      <c r="N737" s="32"/>
      <c r="O737" s="32">
        <f t="shared" ca="1" si="97"/>
        <v>-5.8698993615074815E-3</v>
      </c>
      <c r="P737" s="32"/>
      <c r="Q737" s="33">
        <f t="shared" si="98"/>
        <v>32781.881000000001</v>
      </c>
      <c r="R737" s="32"/>
      <c r="S737" s="32"/>
    </row>
    <row r="738" spans="1:33" x14ac:dyDescent="0.2">
      <c r="A738" s="93" t="s">
        <v>1361</v>
      </c>
      <c r="B738" s="59" t="s">
        <v>2210</v>
      </c>
      <c r="C738" s="55">
        <v>47854.311000000002</v>
      </c>
      <c r="D738" s="55" t="s">
        <v>2275</v>
      </c>
      <c r="E738" s="32">
        <f t="shared" si="95"/>
        <v>3805.9963567343952</v>
      </c>
      <c r="F738" s="32">
        <f t="shared" si="96"/>
        <v>3806</v>
      </c>
      <c r="G738" s="32">
        <f t="shared" si="93"/>
        <v>-4.3675999986589886E-3</v>
      </c>
      <c r="H738" s="32"/>
      <c r="I738" s="32">
        <f t="shared" si="94"/>
        <v>-4.3675999986589886E-3</v>
      </c>
      <c r="J738" s="32"/>
      <c r="K738" s="32"/>
      <c r="L738" s="32"/>
      <c r="M738" s="32"/>
      <c r="N738" s="32"/>
      <c r="O738" s="32">
        <f t="shared" ca="1" si="97"/>
        <v>-5.6477557766086151E-3</v>
      </c>
      <c r="P738" s="32"/>
      <c r="Q738" s="33">
        <f t="shared" si="98"/>
        <v>32835.811000000002</v>
      </c>
      <c r="R738" s="32"/>
      <c r="S738" s="32"/>
    </row>
    <row r="739" spans="1:33" s="32" customFormat="1" ht="12.75" customHeight="1" x14ac:dyDescent="0.2">
      <c r="A739" s="95" t="s">
        <v>2180</v>
      </c>
      <c r="B739" s="38"/>
      <c r="C739" s="15">
        <v>47860.307999999997</v>
      </c>
      <c r="D739" s="15"/>
      <c r="E739" s="32">
        <f t="shared" si="95"/>
        <v>3810.9987983129308</v>
      </c>
      <c r="F739" s="32">
        <f t="shared" si="96"/>
        <v>3811</v>
      </c>
      <c r="G739" s="32">
        <f t="shared" si="93"/>
        <v>-1.4406000045710243E-3</v>
      </c>
      <c r="I739" s="32">
        <f t="shared" si="94"/>
        <v>-1.4406000045710243E-3</v>
      </c>
      <c r="O739" s="32">
        <f t="shared" ca="1" si="97"/>
        <v>-5.6230731560642962E-3</v>
      </c>
      <c r="Q739" s="33">
        <f t="shared" si="98"/>
        <v>32841.807999999997</v>
      </c>
      <c r="AB739" s="32" t="s">
        <v>2075</v>
      </c>
      <c r="AG739" s="32" t="s">
        <v>2142</v>
      </c>
    </row>
    <row r="740" spans="1:33" x14ac:dyDescent="0.2">
      <c r="A740" s="93" t="s">
        <v>1361</v>
      </c>
      <c r="B740" s="59" t="s">
        <v>2210</v>
      </c>
      <c r="C740" s="55">
        <v>47860.341</v>
      </c>
      <c r="D740" s="55" t="s">
        <v>2275</v>
      </c>
      <c r="E740" s="32">
        <f t="shared" si="95"/>
        <v>3811.0263255052118</v>
      </c>
      <c r="F740" s="32">
        <f t="shared" si="96"/>
        <v>3811</v>
      </c>
      <c r="G740" s="32">
        <f t="shared" si="93"/>
        <v>3.1559399998513982E-2</v>
      </c>
      <c r="H740" s="32"/>
      <c r="I740" s="32">
        <f t="shared" si="94"/>
        <v>3.1559399998513982E-2</v>
      </c>
      <c r="J740" s="32"/>
      <c r="K740" s="32"/>
      <c r="L740" s="32"/>
      <c r="M740" s="32"/>
      <c r="N740" s="32"/>
      <c r="O740" s="32">
        <f t="shared" ca="1" si="97"/>
        <v>-5.6230731560642962E-3</v>
      </c>
      <c r="P740" s="32"/>
      <c r="Q740" s="33">
        <f t="shared" si="98"/>
        <v>32841.841</v>
      </c>
      <c r="R740" s="32"/>
      <c r="S740" s="32"/>
    </row>
    <row r="741" spans="1:33" s="32" customFormat="1" ht="12.75" customHeight="1" x14ac:dyDescent="0.2">
      <c r="A741" s="95" t="s">
        <v>2178</v>
      </c>
      <c r="B741" s="38"/>
      <c r="C741" s="15">
        <v>48011.364000000001</v>
      </c>
      <c r="D741" s="15"/>
      <c r="E741" s="32">
        <f t="shared" si="95"/>
        <v>3937.0032697299494</v>
      </c>
      <c r="F741" s="32">
        <f t="shared" si="96"/>
        <v>3937</v>
      </c>
      <c r="G741" s="32">
        <f t="shared" si="93"/>
        <v>3.9198000013129786E-3</v>
      </c>
      <c r="I741" s="32">
        <f t="shared" si="94"/>
        <v>3.9198000013129786E-3</v>
      </c>
      <c r="O741" s="32">
        <f t="shared" ca="1" si="97"/>
        <v>-5.00107111834747E-3</v>
      </c>
      <c r="Q741" s="33">
        <f t="shared" si="98"/>
        <v>32992.864000000001</v>
      </c>
      <c r="AB741" s="32" t="s">
        <v>2075</v>
      </c>
      <c r="AG741" s="32" t="s">
        <v>2142</v>
      </c>
    </row>
    <row r="742" spans="1:33" s="32" customFormat="1" ht="12.75" customHeight="1" x14ac:dyDescent="0.2">
      <c r="A742" s="95" t="s">
        <v>2178</v>
      </c>
      <c r="B742" s="38"/>
      <c r="C742" s="15">
        <v>48011.366000000002</v>
      </c>
      <c r="D742" s="15"/>
      <c r="E742" s="32">
        <f t="shared" si="95"/>
        <v>3937.004938044633</v>
      </c>
      <c r="F742" s="32">
        <f t="shared" si="96"/>
        <v>3937</v>
      </c>
      <c r="G742" s="32">
        <f t="shared" si="93"/>
        <v>5.9198000017204322E-3</v>
      </c>
      <c r="I742" s="32">
        <f t="shared" si="94"/>
        <v>5.9198000017204322E-3</v>
      </c>
      <c r="O742" s="32">
        <f t="shared" ca="1" si="97"/>
        <v>-5.00107111834747E-3</v>
      </c>
      <c r="Q742" s="33">
        <f t="shared" si="98"/>
        <v>32992.866000000002</v>
      </c>
      <c r="AB742" s="32" t="s">
        <v>2075</v>
      </c>
      <c r="AG742" s="32" t="s">
        <v>2142</v>
      </c>
    </row>
    <row r="743" spans="1:33" s="32" customFormat="1" ht="12.75" customHeight="1" x14ac:dyDescent="0.2">
      <c r="A743" s="95" t="s">
        <v>2181</v>
      </c>
      <c r="B743" s="38"/>
      <c r="C743" s="15">
        <v>48084.491999999998</v>
      </c>
      <c r="D743" s="15"/>
      <c r="E743" s="32">
        <f t="shared" si="95"/>
        <v>3998.0035278182281</v>
      </c>
      <c r="F743" s="32">
        <f t="shared" si="96"/>
        <v>3998</v>
      </c>
      <c r="G743" s="32">
        <f t="shared" ref="G743:G774" si="99">+C743-(C$7+F743*C$8)</f>
        <v>4.2291999998269603E-3</v>
      </c>
      <c r="I743" s="32">
        <f t="shared" si="94"/>
        <v>4.2291999998269603E-3</v>
      </c>
      <c r="O743" s="32">
        <f t="shared" ca="1" si="97"/>
        <v>-4.6999431477067859E-3</v>
      </c>
      <c r="Q743" s="33">
        <f t="shared" si="98"/>
        <v>33065.991999999998</v>
      </c>
      <c r="AB743" s="32" t="s">
        <v>2075</v>
      </c>
      <c r="AC743" s="32">
        <v>16</v>
      </c>
      <c r="AE743" s="32" t="s">
        <v>2123</v>
      </c>
      <c r="AG743" s="32" t="s">
        <v>2021</v>
      </c>
    </row>
    <row r="744" spans="1:33" s="32" customFormat="1" ht="12.75" customHeight="1" x14ac:dyDescent="0.2">
      <c r="A744" s="95" t="s">
        <v>2182</v>
      </c>
      <c r="B744" s="38"/>
      <c r="C744" s="15">
        <v>48096.483200000002</v>
      </c>
      <c r="D744" s="15"/>
      <c r="E744" s="32">
        <f t="shared" si="95"/>
        <v>4008.0060753347534</v>
      </c>
      <c r="F744" s="32">
        <f t="shared" si="96"/>
        <v>4008</v>
      </c>
      <c r="G744" s="32">
        <f t="shared" si="99"/>
        <v>7.2832000005291775E-3</v>
      </c>
      <c r="J744" s="32">
        <f>G744</f>
        <v>7.2832000005291775E-3</v>
      </c>
      <c r="O744" s="32">
        <f t="shared" ca="1" si="97"/>
        <v>-4.6505779066181481E-3</v>
      </c>
      <c r="Q744" s="33">
        <f t="shared" si="98"/>
        <v>33077.983200000002</v>
      </c>
      <c r="AB744" s="32" t="s">
        <v>2084</v>
      </c>
      <c r="AG744" s="32" t="s">
        <v>2142</v>
      </c>
    </row>
    <row r="745" spans="1:33" s="32" customFormat="1" ht="12.75" customHeight="1" x14ac:dyDescent="0.2">
      <c r="A745" s="95" t="s">
        <v>2181</v>
      </c>
      <c r="B745" s="38"/>
      <c r="C745" s="15">
        <v>48102.466999999997</v>
      </c>
      <c r="D745" s="15"/>
      <c r="E745" s="32">
        <f t="shared" si="95"/>
        <v>4012.9975060363768</v>
      </c>
      <c r="F745" s="32">
        <f t="shared" si="96"/>
        <v>4013</v>
      </c>
      <c r="G745" s="32">
        <f t="shared" si="99"/>
        <v>-2.989799999340903E-3</v>
      </c>
      <c r="I745" s="32">
        <f t="shared" ref="I745:I790" si="100">G745</f>
        <v>-2.989799999340903E-3</v>
      </c>
      <c r="O745" s="32">
        <f t="shared" ca="1" si="97"/>
        <v>-4.6258952860738292E-3</v>
      </c>
      <c r="Q745" s="33">
        <f t="shared" si="98"/>
        <v>33083.966999999997</v>
      </c>
      <c r="AB745" s="32" t="s">
        <v>2075</v>
      </c>
      <c r="AC745" s="32">
        <v>11</v>
      </c>
      <c r="AE745" s="32" t="s">
        <v>2123</v>
      </c>
      <c r="AG745" s="32" t="s">
        <v>2021</v>
      </c>
    </row>
    <row r="746" spans="1:33" s="32" customFormat="1" ht="12.75" customHeight="1" x14ac:dyDescent="0.2">
      <c r="A746" s="95" t="s">
        <v>2178</v>
      </c>
      <c r="B746" s="38"/>
      <c r="C746" s="15">
        <v>48102.472000000002</v>
      </c>
      <c r="D746" s="15"/>
      <c r="E746" s="32">
        <f t="shared" si="95"/>
        <v>4013.0016768230894</v>
      </c>
      <c r="F746" s="32">
        <f t="shared" si="96"/>
        <v>4013</v>
      </c>
      <c r="G746" s="32">
        <f t="shared" si="99"/>
        <v>2.0102000053157099E-3</v>
      </c>
      <c r="I746" s="32">
        <f t="shared" si="100"/>
        <v>2.0102000053157099E-3</v>
      </c>
      <c r="O746" s="32">
        <f t="shared" ca="1" si="97"/>
        <v>-4.6258952860738292E-3</v>
      </c>
      <c r="Q746" s="33">
        <f t="shared" si="98"/>
        <v>33083.972000000002</v>
      </c>
      <c r="AB746" s="32" t="s">
        <v>2075</v>
      </c>
      <c r="AG746" s="32" t="s">
        <v>2142</v>
      </c>
    </row>
    <row r="747" spans="1:33" s="32" customFormat="1" ht="12.75" customHeight="1" x14ac:dyDescent="0.2">
      <c r="A747" s="95" t="s">
        <v>2183</v>
      </c>
      <c r="B747" s="38"/>
      <c r="C747" s="15">
        <v>48102.476999999999</v>
      </c>
      <c r="D747" s="15"/>
      <c r="E747" s="32">
        <f t="shared" si="95"/>
        <v>4013.0058476097961</v>
      </c>
      <c r="F747" s="32">
        <f t="shared" si="96"/>
        <v>4013</v>
      </c>
      <c r="G747" s="32">
        <f t="shared" si="99"/>
        <v>7.0102000026963651E-3</v>
      </c>
      <c r="I747" s="32">
        <f t="shared" si="100"/>
        <v>7.0102000026963651E-3</v>
      </c>
      <c r="O747" s="32">
        <f t="shared" ca="1" si="97"/>
        <v>-4.6258952860738292E-3</v>
      </c>
      <c r="Q747" s="33">
        <f t="shared" si="98"/>
        <v>33083.976999999999</v>
      </c>
      <c r="AB747" s="32" t="s">
        <v>2075</v>
      </c>
      <c r="AG747" s="32" t="s">
        <v>2142</v>
      </c>
    </row>
    <row r="748" spans="1:33" s="32" customFormat="1" ht="12.75" customHeight="1" x14ac:dyDescent="0.2">
      <c r="A748" s="95" t="s">
        <v>2178</v>
      </c>
      <c r="B748" s="38"/>
      <c r="C748" s="15">
        <v>48120.44</v>
      </c>
      <c r="D748" s="15"/>
      <c r="E748" s="32">
        <f t="shared" si="95"/>
        <v>4027.9898159398476</v>
      </c>
      <c r="F748" s="32">
        <f t="shared" si="96"/>
        <v>4028</v>
      </c>
      <c r="G748" s="32">
        <f t="shared" si="99"/>
        <v>-1.220879999891622E-2</v>
      </c>
      <c r="I748" s="32">
        <f t="shared" si="100"/>
        <v>-1.220879999891622E-2</v>
      </c>
      <c r="O748" s="32">
        <f t="shared" ca="1" si="97"/>
        <v>-4.551847424440876E-3</v>
      </c>
      <c r="Q748" s="33">
        <f t="shared" si="98"/>
        <v>33101.94</v>
      </c>
      <c r="AB748" s="32" t="s">
        <v>2075</v>
      </c>
      <c r="AG748" s="32" t="s">
        <v>2142</v>
      </c>
    </row>
    <row r="749" spans="1:33" s="32" customFormat="1" ht="12.75" customHeight="1" x14ac:dyDescent="0.2">
      <c r="A749" s="95" t="s">
        <v>2178</v>
      </c>
      <c r="B749" s="38"/>
      <c r="C749" s="15">
        <v>48120.445</v>
      </c>
      <c r="D749" s="15"/>
      <c r="E749" s="32">
        <f t="shared" si="95"/>
        <v>4027.9939867265543</v>
      </c>
      <c r="F749" s="32">
        <f t="shared" si="96"/>
        <v>4028</v>
      </c>
      <c r="G749" s="32">
        <f t="shared" si="99"/>
        <v>-7.2088000015355647E-3</v>
      </c>
      <c r="I749" s="32">
        <f t="shared" si="100"/>
        <v>-7.2088000015355647E-3</v>
      </c>
      <c r="O749" s="32">
        <f t="shared" ca="1" si="97"/>
        <v>-4.551847424440876E-3</v>
      </c>
      <c r="Q749" s="33">
        <f t="shared" si="98"/>
        <v>33101.945</v>
      </c>
      <c r="AB749" s="32" t="s">
        <v>2075</v>
      </c>
      <c r="AG749" s="32" t="s">
        <v>2142</v>
      </c>
    </row>
    <row r="750" spans="1:33" s="32" customFormat="1" ht="12.75" customHeight="1" x14ac:dyDescent="0.2">
      <c r="A750" s="95" t="s">
        <v>2178</v>
      </c>
      <c r="B750" s="38"/>
      <c r="C750" s="15">
        <v>48120.46</v>
      </c>
      <c r="D750" s="15"/>
      <c r="E750" s="32">
        <f t="shared" si="95"/>
        <v>4028.0064990866804</v>
      </c>
      <c r="F750" s="32">
        <f t="shared" si="96"/>
        <v>4028</v>
      </c>
      <c r="G750" s="32">
        <f t="shared" si="99"/>
        <v>7.7911999978823587E-3</v>
      </c>
      <c r="I750" s="32">
        <f t="shared" si="100"/>
        <v>7.7911999978823587E-3</v>
      </c>
      <c r="O750" s="32">
        <f t="shared" ca="1" si="97"/>
        <v>-4.551847424440876E-3</v>
      </c>
      <c r="Q750" s="33">
        <f t="shared" si="98"/>
        <v>33101.96</v>
      </c>
      <c r="AB750" s="32" t="s">
        <v>2075</v>
      </c>
      <c r="AG750" s="32" t="s">
        <v>2142</v>
      </c>
    </row>
    <row r="751" spans="1:33" s="32" customFormat="1" ht="12.75" customHeight="1" x14ac:dyDescent="0.2">
      <c r="A751" s="95" t="s">
        <v>2178</v>
      </c>
      <c r="B751" s="38"/>
      <c r="C751" s="15">
        <v>48132.438999999998</v>
      </c>
      <c r="D751" s="15"/>
      <c r="E751" s="32">
        <f t="shared" si="95"/>
        <v>4037.9988698836319</v>
      </c>
      <c r="F751" s="32">
        <f t="shared" si="96"/>
        <v>4038</v>
      </c>
      <c r="G751" s="32">
        <f t="shared" si="99"/>
        <v>-1.3547999988077208E-3</v>
      </c>
      <c r="I751" s="32">
        <f t="shared" si="100"/>
        <v>-1.3547999988077208E-3</v>
      </c>
      <c r="O751" s="32">
        <f t="shared" ca="1" si="97"/>
        <v>-4.5024821833522383E-3</v>
      </c>
      <c r="Q751" s="33">
        <f t="shared" si="98"/>
        <v>33113.938999999998</v>
      </c>
      <c r="AB751" s="32" t="s">
        <v>2075</v>
      </c>
      <c r="AG751" s="32" t="s">
        <v>2142</v>
      </c>
    </row>
    <row r="752" spans="1:33" s="32" customFormat="1" ht="12.75" customHeight="1" x14ac:dyDescent="0.2">
      <c r="A752" s="95" t="s">
        <v>2178</v>
      </c>
      <c r="B752" s="38"/>
      <c r="C752" s="15">
        <v>48132.440999999999</v>
      </c>
      <c r="D752" s="15"/>
      <c r="E752" s="32">
        <f t="shared" si="95"/>
        <v>4038.000538198316</v>
      </c>
      <c r="F752" s="32">
        <f t="shared" si="96"/>
        <v>4038</v>
      </c>
      <c r="G752" s="32">
        <f t="shared" si="99"/>
        <v>6.4520000159973279E-4</v>
      </c>
      <c r="I752" s="32">
        <f t="shared" si="100"/>
        <v>6.4520000159973279E-4</v>
      </c>
      <c r="O752" s="32">
        <f t="shared" ca="1" si="97"/>
        <v>-4.5024821833522383E-3</v>
      </c>
      <c r="Q752" s="33">
        <f t="shared" si="98"/>
        <v>33113.940999999999</v>
      </c>
      <c r="AB752" s="32" t="s">
        <v>2075</v>
      </c>
      <c r="AG752" s="32" t="s">
        <v>2142</v>
      </c>
    </row>
    <row r="753" spans="1:33" s="32" customFormat="1" ht="12.75" customHeight="1" x14ac:dyDescent="0.2">
      <c r="A753" s="95" t="s">
        <v>2183</v>
      </c>
      <c r="B753" s="38"/>
      <c r="C753" s="15">
        <v>48186.391000000003</v>
      </c>
      <c r="D753" s="15"/>
      <c r="E753" s="32">
        <f t="shared" si="95"/>
        <v>4083.0033267863128</v>
      </c>
      <c r="F753" s="32">
        <f t="shared" si="96"/>
        <v>4083</v>
      </c>
      <c r="G753" s="32">
        <f t="shared" si="99"/>
        <v>3.9882000055513345E-3</v>
      </c>
      <c r="I753" s="32">
        <f t="shared" si="100"/>
        <v>3.9882000055513345E-3</v>
      </c>
      <c r="O753" s="32">
        <f t="shared" ca="1" si="97"/>
        <v>-4.2803385984533718E-3</v>
      </c>
      <c r="Q753" s="33">
        <f t="shared" si="98"/>
        <v>33167.891000000003</v>
      </c>
      <c r="AB753" s="32" t="s">
        <v>2075</v>
      </c>
      <c r="AG753" s="32" t="s">
        <v>2142</v>
      </c>
    </row>
    <row r="754" spans="1:33" s="32" customFormat="1" ht="12.75" customHeight="1" x14ac:dyDescent="0.2">
      <c r="A754" s="95" t="s">
        <v>2183</v>
      </c>
      <c r="B754" s="38"/>
      <c r="C754" s="15">
        <v>48192.387000000002</v>
      </c>
      <c r="D754" s="15"/>
      <c r="E754" s="32">
        <f t="shared" si="95"/>
        <v>4088.0049342075099</v>
      </c>
      <c r="F754" s="32">
        <f t="shared" si="96"/>
        <v>4088</v>
      </c>
      <c r="G754" s="32">
        <f t="shared" si="99"/>
        <v>5.9152000030735508E-3</v>
      </c>
      <c r="I754" s="32">
        <f t="shared" si="100"/>
        <v>5.9152000030735508E-3</v>
      </c>
      <c r="O754" s="32">
        <f t="shared" ca="1" si="97"/>
        <v>-4.2556559779090529E-3</v>
      </c>
      <c r="Q754" s="33">
        <f t="shared" si="98"/>
        <v>33173.887000000002</v>
      </c>
      <c r="AB754" s="32" t="s">
        <v>2075</v>
      </c>
      <c r="AG754" s="32" t="s">
        <v>2142</v>
      </c>
    </row>
    <row r="755" spans="1:33" s="32" customFormat="1" ht="12.75" customHeight="1" x14ac:dyDescent="0.2">
      <c r="A755" s="95" t="s">
        <v>2183</v>
      </c>
      <c r="B755" s="38"/>
      <c r="C755" s="15">
        <v>48270.313000000002</v>
      </c>
      <c r="D755" s="15"/>
      <c r="E755" s="32">
        <f t="shared" si="95"/>
        <v>4153.0074792215592</v>
      </c>
      <c r="F755" s="32">
        <f t="shared" si="96"/>
        <v>4153</v>
      </c>
      <c r="G755" s="32">
        <f t="shared" si="99"/>
        <v>8.9662000027601607E-3</v>
      </c>
      <c r="I755" s="32">
        <f t="shared" si="100"/>
        <v>8.9662000027601607E-3</v>
      </c>
      <c r="O755" s="32">
        <f t="shared" ca="1" si="97"/>
        <v>-3.9347819108329143E-3</v>
      </c>
      <c r="Q755" s="33">
        <f t="shared" si="98"/>
        <v>33251.813000000002</v>
      </c>
      <c r="AB755" s="32" t="s">
        <v>2075</v>
      </c>
      <c r="AG755" s="32" t="s">
        <v>2142</v>
      </c>
    </row>
    <row r="756" spans="1:33" s="32" customFormat="1" ht="12.75" customHeight="1" x14ac:dyDescent="0.2">
      <c r="A756" s="95" t="s">
        <v>2069</v>
      </c>
      <c r="B756" s="38"/>
      <c r="C756" s="15">
        <v>48297.885999999999</v>
      </c>
      <c r="D756" s="15"/>
      <c r="E756" s="32">
        <f t="shared" si="95"/>
        <v>4176.0076996059261</v>
      </c>
      <c r="F756" s="32">
        <f t="shared" si="96"/>
        <v>4176</v>
      </c>
      <c r="G756" s="32">
        <f t="shared" si="99"/>
        <v>9.23039999906905E-3</v>
      </c>
      <c r="I756" s="32">
        <f t="shared" si="100"/>
        <v>9.23039999906905E-3</v>
      </c>
      <c r="O756" s="32">
        <f t="shared" ca="1" si="97"/>
        <v>-3.8212418563290489E-3</v>
      </c>
      <c r="Q756" s="33">
        <f t="shared" si="98"/>
        <v>33279.385999999999</v>
      </c>
      <c r="AB756" s="32" t="s">
        <v>2075</v>
      </c>
      <c r="AC756" s="32">
        <v>18</v>
      </c>
      <c r="AE756" s="32" t="s">
        <v>2076</v>
      </c>
      <c r="AG756" s="32" t="s">
        <v>2070</v>
      </c>
    </row>
    <row r="757" spans="1:33" s="32" customFormat="1" ht="12.75" customHeight="1" x14ac:dyDescent="0.2">
      <c r="A757" s="95" t="s">
        <v>2184</v>
      </c>
      <c r="B757" s="38"/>
      <c r="C757" s="15">
        <v>48367.404999999999</v>
      </c>
      <c r="D757" s="15"/>
      <c r="E757" s="32">
        <f t="shared" si="95"/>
        <v>4233.9974838477929</v>
      </c>
      <c r="F757" s="32">
        <f t="shared" si="96"/>
        <v>4234</v>
      </c>
      <c r="G757" s="32">
        <f t="shared" si="99"/>
        <v>-3.0164000054355711E-3</v>
      </c>
      <c r="I757" s="32">
        <f t="shared" si="100"/>
        <v>-3.0164000054355711E-3</v>
      </c>
      <c r="O757" s="32">
        <f t="shared" ca="1" si="97"/>
        <v>-3.5349234580149547E-3</v>
      </c>
      <c r="Q757" s="33">
        <f t="shared" si="98"/>
        <v>33348.904999999999</v>
      </c>
      <c r="AB757" s="32" t="s">
        <v>2075</v>
      </c>
      <c r="AG757" s="32" t="s">
        <v>2142</v>
      </c>
    </row>
    <row r="758" spans="1:33" s="32" customFormat="1" ht="12.75" customHeight="1" x14ac:dyDescent="0.2">
      <c r="A758" s="95" t="s">
        <v>2178</v>
      </c>
      <c r="B758" s="38"/>
      <c r="C758" s="15">
        <v>48476.483999999997</v>
      </c>
      <c r="D758" s="15"/>
      <c r="E758" s="32">
        <f t="shared" si="95"/>
        <v>4324.9865325297142</v>
      </c>
      <c r="F758" s="32">
        <f t="shared" si="96"/>
        <v>4325</v>
      </c>
      <c r="G758" s="32">
        <f t="shared" si="99"/>
        <v>-1.614500000141561E-2</v>
      </c>
      <c r="I758" s="32">
        <f t="shared" si="100"/>
        <v>-1.614500000141561E-2</v>
      </c>
      <c r="O758" s="32">
        <f t="shared" ca="1" si="97"/>
        <v>-3.0856997641083607E-3</v>
      </c>
      <c r="Q758" s="33">
        <f t="shared" si="98"/>
        <v>33457.983999999997</v>
      </c>
      <c r="AB758" s="32" t="s">
        <v>2075</v>
      </c>
      <c r="AG758" s="32" t="s">
        <v>2142</v>
      </c>
    </row>
    <row r="759" spans="1:33" s="32" customFormat="1" ht="12.75" customHeight="1" x14ac:dyDescent="0.2">
      <c r="A759" s="95" t="s">
        <v>2178</v>
      </c>
      <c r="B759" s="38"/>
      <c r="C759" s="15">
        <v>48476.491000000002</v>
      </c>
      <c r="D759" s="15"/>
      <c r="E759" s="32">
        <f t="shared" si="95"/>
        <v>4324.9923716311114</v>
      </c>
      <c r="F759" s="32">
        <f t="shared" si="96"/>
        <v>4325</v>
      </c>
      <c r="G759" s="32">
        <f t="shared" si="99"/>
        <v>-9.1449999963515438E-3</v>
      </c>
      <c r="I759" s="32">
        <f t="shared" si="100"/>
        <v>-9.1449999963515438E-3</v>
      </c>
      <c r="O759" s="32">
        <f t="shared" ca="1" si="97"/>
        <v>-3.0856997641083607E-3</v>
      </c>
      <c r="Q759" s="33">
        <f t="shared" si="98"/>
        <v>33457.991000000002</v>
      </c>
      <c r="AB759" s="32" t="s">
        <v>2075</v>
      </c>
      <c r="AG759" s="32" t="s">
        <v>2142</v>
      </c>
    </row>
    <row r="760" spans="1:33" s="32" customFormat="1" ht="12.75" customHeight="1" x14ac:dyDescent="0.2">
      <c r="A760" s="95" t="s">
        <v>2178</v>
      </c>
      <c r="B760" s="38"/>
      <c r="C760" s="15">
        <v>48476.502</v>
      </c>
      <c r="D760" s="15"/>
      <c r="E760" s="32">
        <f t="shared" si="95"/>
        <v>4325.0015473618687</v>
      </c>
      <c r="F760" s="32">
        <f t="shared" si="96"/>
        <v>4325</v>
      </c>
      <c r="G760" s="32">
        <f t="shared" si="99"/>
        <v>1.8550000022514723E-3</v>
      </c>
      <c r="I760" s="32">
        <f t="shared" si="100"/>
        <v>1.8550000022514723E-3</v>
      </c>
      <c r="O760" s="32">
        <f t="shared" ca="1" si="97"/>
        <v>-3.0856997641083607E-3</v>
      </c>
      <c r="Q760" s="33">
        <f t="shared" si="98"/>
        <v>33458.002</v>
      </c>
      <c r="AB760" s="32" t="s">
        <v>2075</v>
      </c>
      <c r="AG760" s="32" t="s">
        <v>2142</v>
      </c>
    </row>
    <row r="761" spans="1:33" s="32" customFormat="1" ht="12.75" customHeight="1" x14ac:dyDescent="0.2">
      <c r="A761" s="95" t="s">
        <v>2178</v>
      </c>
      <c r="B761" s="38"/>
      <c r="C761" s="15">
        <v>48482.481</v>
      </c>
      <c r="D761" s="15"/>
      <c r="E761" s="32">
        <f t="shared" si="95"/>
        <v>4329.9889741082561</v>
      </c>
      <c r="F761" s="32">
        <f t="shared" si="96"/>
        <v>4330</v>
      </c>
      <c r="G761" s="32">
        <f t="shared" si="99"/>
        <v>-1.3218000000051688E-2</v>
      </c>
      <c r="I761" s="32">
        <f t="shared" si="100"/>
        <v>-1.3218000000051688E-2</v>
      </c>
      <c r="O761" s="32">
        <f t="shared" ca="1" si="97"/>
        <v>-3.0610171435640418E-3</v>
      </c>
      <c r="Q761" s="33">
        <f t="shared" si="98"/>
        <v>33463.981</v>
      </c>
      <c r="AB761" s="32" t="s">
        <v>2075</v>
      </c>
      <c r="AG761" s="32" t="s">
        <v>2142</v>
      </c>
    </row>
    <row r="762" spans="1:33" s="32" customFormat="1" ht="12.75" customHeight="1" x14ac:dyDescent="0.2">
      <c r="A762" s="95" t="s">
        <v>2178</v>
      </c>
      <c r="B762" s="38"/>
      <c r="C762" s="15">
        <v>48482.483</v>
      </c>
      <c r="D762" s="15"/>
      <c r="E762" s="32">
        <f t="shared" si="95"/>
        <v>4329.9906424229403</v>
      </c>
      <c r="F762" s="32">
        <f t="shared" si="96"/>
        <v>4330</v>
      </c>
      <c r="G762" s="32">
        <f t="shared" si="99"/>
        <v>-1.1217999999644235E-2</v>
      </c>
      <c r="I762" s="32">
        <f t="shared" si="100"/>
        <v>-1.1217999999644235E-2</v>
      </c>
      <c r="O762" s="32">
        <f t="shared" ca="1" si="97"/>
        <v>-3.0610171435640418E-3</v>
      </c>
      <c r="Q762" s="33">
        <f t="shared" si="98"/>
        <v>33463.983</v>
      </c>
      <c r="AB762" s="32" t="s">
        <v>2075</v>
      </c>
      <c r="AG762" s="32" t="s">
        <v>2142</v>
      </c>
    </row>
    <row r="763" spans="1:33" s="32" customFormat="1" ht="12.75" customHeight="1" x14ac:dyDescent="0.2">
      <c r="A763" s="95" t="s">
        <v>2178</v>
      </c>
      <c r="B763" s="38"/>
      <c r="C763" s="15">
        <v>48482.493000000002</v>
      </c>
      <c r="D763" s="15"/>
      <c r="E763" s="32">
        <f t="shared" si="95"/>
        <v>4329.9989839963591</v>
      </c>
      <c r="F763" s="32">
        <f t="shared" si="96"/>
        <v>4330</v>
      </c>
      <c r="G763" s="32">
        <f t="shared" si="99"/>
        <v>-1.2179999976069666E-3</v>
      </c>
      <c r="I763" s="32">
        <f t="shared" si="100"/>
        <v>-1.2179999976069666E-3</v>
      </c>
      <c r="O763" s="32">
        <f t="shared" ca="1" si="97"/>
        <v>-3.0610171435640418E-3</v>
      </c>
      <c r="Q763" s="33">
        <f t="shared" si="98"/>
        <v>33463.993000000002</v>
      </c>
      <c r="AB763" s="32" t="s">
        <v>2075</v>
      </c>
      <c r="AG763" s="32" t="s">
        <v>2142</v>
      </c>
    </row>
    <row r="764" spans="1:33" s="32" customFormat="1" ht="12.75" customHeight="1" x14ac:dyDescent="0.2">
      <c r="A764" s="95" t="s">
        <v>2178</v>
      </c>
      <c r="B764" s="38"/>
      <c r="C764" s="15">
        <v>48500.47</v>
      </c>
      <c r="D764" s="15"/>
      <c r="E764" s="32">
        <f t="shared" si="95"/>
        <v>4344.9946305291915</v>
      </c>
      <c r="F764" s="32">
        <f t="shared" si="96"/>
        <v>4345</v>
      </c>
      <c r="G764" s="32">
        <f t="shared" si="99"/>
        <v>-6.4369999963673763E-3</v>
      </c>
      <c r="I764" s="32">
        <f t="shared" si="100"/>
        <v>-6.4369999963673763E-3</v>
      </c>
      <c r="O764" s="32">
        <f t="shared" ca="1" si="97"/>
        <v>-2.9869692819310852E-3</v>
      </c>
      <c r="Q764" s="33">
        <f t="shared" si="98"/>
        <v>33481.97</v>
      </c>
      <c r="AB764" s="32" t="s">
        <v>2075</v>
      </c>
      <c r="AG764" s="32" t="s">
        <v>2142</v>
      </c>
    </row>
    <row r="765" spans="1:33" s="32" customFormat="1" ht="12.75" customHeight="1" x14ac:dyDescent="0.2">
      <c r="A765" s="95" t="s">
        <v>2178</v>
      </c>
      <c r="B765" s="38"/>
      <c r="C765" s="15">
        <v>48500.472000000002</v>
      </c>
      <c r="D765" s="15"/>
      <c r="E765" s="32">
        <f t="shared" si="95"/>
        <v>4344.9962988438756</v>
      </c>
      <c r="F765" s="32">
        <f t="shared" si="96"/>
        <v>4345</v>
      </c>
      <c r="G765" s="32">
        <f t="shared" si="99"/>
        <v>-4.4369999959599227E-3</v>
      </c>
      <c r="I765" s="32">
        <f t="shared" si="100"/>
        <v>-4.4369999959599227E-3</v>
      </c>
      <c r="O765" s="32">
        <f t="shared" ca="1" si="97"/>
        <v>-2.9869692819310852E-3</v>
      </c>
      <c r="Q765" s="33">
        <f t="shared" si="98"/>
        <v>33481.972000000002</v>
      </c>
      <c r="AB765" s="32" t="s">
        <v>2075</v>
      </c>
      <c r="AG765" s="32" t="s">
        <v>2142</v>
      </c>
    </row>
    <row r="766" spans="1:33" s="32" customFormat="1" ht="12.75" customHeight="1" x14ac:dyDescent="0.2">
      <c r="A766" s="95" t="s">
        <v>2178</v>
      </c>
      <c r="B766" s="38"/>
      <c r="C766" s="15">
        <v>48500.472999999998</v>
      </c>
      <c r="D766" s="15"/>
      <c r="E766" s="32">
        <f t="shared" si="95"/>
        <v>4344.9971330012149</v>
      </c>
      <c r="F766" s="32">
        <f t="shared" si="96"/>
        <v>4345</v>
      </c>
      <c r="G766" s="32">
        <f t="shared" si="99"/>
        <v>-3.4369999993941747E-3</v>
      </c>
      <c r="I766" s="32">
        <f t="shared" si="100"/>
        <v>-3.4369999993941747E-3</v>
      </c>
      <c r="O766" s="32">
        <f t="shared" ca="1" si="97"/>
        <v>-2.9869692819310852E-3</v>
      </c>
      <c r="Q766" s="33">
        <f t="shared" si="98"/>
        <v>33481.972999999998</v>
      </c>
      <c r="AB766" s="32" t="s">
        <v>2075</v>
      </c>
      <c r="AG766" s="32" t="s">
        <v>2142</v>
      </c>
    </row>
    <row r="767" spans="1:33" s="32" customFormat="1" ht="12.75" customHeight="1" x14ac:dyDescent="0.2">
      <c r="A767" s="95" t="s">
        <v>2178</v>
      </c>
      <c r="B767" s="38"/>
      <c r="C767" s="15">
        <v>48500.474999999999</v>
      </c>
      <c r="D767" s="15"/>
      <c r="E767" s="32">
        <f t="shared" si="95"/>
        <v>4344.9988013158982</v>
      </c>
      <c r="F767" s="32">
        <f t="shared" si="96"/>
        <v>4345</v>
      </c>
      <c r="G767" s="32">
        <f t="shared" si="99"/>
        <v>-1.436999998986721E-3</v>
      </c>
      <c r="I767" s="32">
        <f t="shared" si="100"/>
        <v>-1.436999998986721E-3</v>
      </c>
      <c r="O767" s="32">
        <f t="shared" ca="1" si="97"/>
        <v>-2.9869692819310852E-3</v>
      </c>
      <c r="Q767" s="33">
        <f t="shared" si="98"/>
        <v>33481.974999999999</v>
      </c>
      <c r="AB767" s="32" t="s">
        <v>2075</v>
      </c>
      <c r="AG767" s="32" t="s">
        <v>2142</v>
      </c>
    </row>
    <row r="768" spans="1:33" s="32" customFormat="1" ht="12.75" customHeight="1" x14ac:dyDescent="0.2">
      <c r="A768" s="95" t="s">
        <v>2185</v>
      </c>
      <c r="B768" s="38"/>
      <c r="C768" s="15">
        <v>48501.678</v>
      </c>
      <c r="D768" s="15"/>
      <c r="E768" s="32">
        <f t="shared" si="95"/>
        <v>4346.0022925980375</v>
      </c>
      <c r="F768" s="32">
        <f t="shared" si="96"/>
        <v>4346</v>
      </c>
      <c r="G768" s="32">
        <f t="shared" si="99"/>
        <v>2.7484000020194799E-3</v>
      </c>
      <c r="I768" s="32">
        <f t="shared" si="100"/>
        <v>2.7484000020194799E-3</v>
      </c>
      <c r="O768" s="32">
        <f t="shared" ca="1" si="97"/>
        <v>-2.9820327578222207E-3</v>
      </c>
      <c r="Q768" s="33">
        <f t="shared" si="98"/>
        <v>33483.178</v>
      </c>
      <c r="AB768" s="32" t="s">
        <v>2075</v>
      </c>
      <c r="AC768" s="32">
        <v>16</v>
      </c>
      <c r="AE768" s="32" t="s">
        <v>2125</v>
      </c>
      <c r="AG768" s="32" t="s">
        <v>2070</v>
      </c>
    </row>
    <row r="769" spans="1:33" s="32" customFormat="1" ht="12.75" customHeight="1" x14ac:dyDescent="0.2">
      <c r="A769" s="95" t="s">
        <v>2069</v>
      </c>
      <c r="B769" s="38"/>
      <c r="C769" s="15">
        <v>48537.627999999997</v>
      </c>
      <c r="D769" s="15"/>
      <c r="E769" s="32">
        <f t="shared" si="95"/>
        <v>4375.9902490343347</v>
      </c>
      <c r="F769" s="32">
        <f t="shared" si="96"/>
        <v>4376</v>
      </c>
      <c r="G769" s="32">
        <f t="shared" si="99"/>
        <v>-1.1689600003592204E-2</v>
      </c>
      <c r="I769" s="32">
        <f t="shared" si="100"/>
        <v>-1.1689600003592204E-2</v>
      </c>
      <c r="O769" s="32">
        <f t="shared" ca="1" si="97"/>
        <v>-2.8339370345563109E-3</v>
      </c>
      <c r="Q769" s="33">
        <f t="shared" si="98"/>
        <v>33519.127999999997</v>
      </c>
      <c r="AB769" s="32" t="s">
        <v>2075</v>
      </c>
      <c r="AC769" s="32">
        <v>16</v>
      </c>
      <c r="AE769" s="32" t="s">
        <v>2076</v>
      </c>
      <c r="AG769" s="32" t="s">
        <v>2070</v>
      </c>
    </row>
    <row r="770" spans="1:33" s="32" customFormat="1" ht="12.75" customHeight="1" x14ac:dyDescent="0.2">
      <c r="A770" s="95" t="s">
        <v>2178</v>
      </c>
      <c r="B770" s="38"/>
      <c r="C770" s="15">
        <v>48687.502999999997</v>
      </c>
      <c r="D770" s="15"/>
      <c r="E770" s="32">
        <f t="shared" si="95"/>
        <v>4501.0095806307299</v>
      </c>
      <c r="F770" s="32">
        <f t="shared" si="96"/>
        <v>4501</v>
      </c>
      <c r="G770" s="32">
        <f t="shared" si="99"/>
        <v>1.148539999849163E-2</v>
      </c>
      <c r="I770" s="32">
        <f t="shared" si="100"/>
        <v>1.148539999849163E-2</v>
      </c>
      <c r="O770" s="32">
        <f t="shared" ca="1" si="97"/>
        <v>-2.2168715209483492E-3</v>
      </c>
      <c r="Q770" s="33">
        <f t="shared" si="98"/>
        <v>33669.002999999997</v>
      </c>
      <c r="AB770" s="32" t="s">
        <v>2075</v>
      </c>
      <c r="AG770" s="32" t="s">
        <v>2142</v>
      </c>
    </row>
    <row r="771" spans="1:33" s="32" customFormat="1" ht="12.75" customHeight="1" x14ac:dyDescent="0.2">
      <c r="A771" s="95" t="s">
        <v>2178</v>
      </c>
      <c r="B771" s="38"/>
      <c r="C771" s="15">
        <v>48723.447999999997</v>
      </c>
      <c r="D771" s="15"/>
      <c r="E771" s="32">
        <f t="shared" si="95"/>
        <v>4530.9933662803214</v>
      </c>
      <c r="F771" s="32">
        <f t="shared" si="96"/>
        <v>4531</v>
      </c>
      <c r="G771" s="32">
        <f t="shared" si="99"/>
        <v>-7.9526000045007095E-3</v>
      </c>
      <c r="I771" s="32">
        <f t="shared" si="100"/>
        <v>-7.9526000045007095E-3</v>
      </c>
      <c r="O771" s="32">
        <f t="shared" ca="1" si="97"/>
        <v>-2.0687757976824393E-3</v>
      </c>
      <c r="Q771" s="33">
        <f t="shared" si="98"/>
        <v>33704.947999999997</v>
      </c>
      <c r="AB771" s="32" t="s">
        <v>2075</v>
      </c>
      <c r="AG771" s="32" t="s">
        <v>2142</v>
      </c>
    </row>
    <row r="772" spans="1:33" s="32" customFormat="1" ht="12.75" customHeight="1" x14ac:dyDescent="0.2">
      <c r="A772" s="95" t="s">
        <v>2186</v>
      </c>
      <c r="B772" s="38"/>
      <c r="C772" s="15">
        <v>48747.44</v>
      </c>
      <c r="D772" s="15"/>
      <c r="E772" s="32">
        <f t="shared" si="95"/>
        <v>4551.0064692238502</v>
      </c>
      <c r="F772" s="32">
        <f t="shared" si="96"/>
        <v>4551</v>
      </c>
      <c r="G772" s="32">
        <f t="shared" si="99"/>
        <v>7.7554000017698854E-3</v>
      </c>
      <c r="I772" s="32">
        <f t="shared" si="100"/>
        <v>7.7554000017698854E-3</v>
      </c>
      <c r="O772" s="32">
        <f t="shared" ca="1" si="97"/>
        <v>-1.9700453155051673E-3</v>
      </c>
      <c r="Q772" s="33">
        <f t="shared" si="98"/>
        <v>33728.94</v>
      </c>
      <c r="AB772" s="32" t="s">
        <v>2075</v>
      </c>
      <c r="AG772" s="32" t="s">
        <v>2142</v>
      </c>
    </row>
    <row r="773" spans="1:33" s="32" customFormat="1" ht="12.75" customHeight="1" x14ac:dyDescent="0.2">
      <c r="A773" s="95" t="s">
        <v>2187</v>
      </c>
      <c r="B773" s="38"/>
      <c r="C773" s="15">
        <v>48747.451000000001</v>
      </c>
      <c r="D773" s="15"/>
      <c r="E773" s="32">
        <f t="shared" si="95"/>
        <v>4551.0156449546084</v>
      </c>
      <c r="F773" s="32">
        <f t="shared" si="96"/>
        <v>4551</v>
      </c>
      <c r="G773" s="32">
        <f t="shared" si="99"/>
        <v>1.8755400000372902E-2</v>
      </c>
      <c r="I773" s="32">
        <f t="shared" si="100"/>
        <v>1.8755400000372902E-2</v>
      </c>
      <c r="O773" s="32">
        <f t="shared" ca="1" si="97"/>
        <v>-1.9700453155051673E-3</v>
      </c>
      <c r="Q773" s="33">
        <f t="shared" si="98"/>
        <v>33728.951000000001</v>
      </c>
      <c r="AB773" s="32" t="s">
        <v>2075</v>
      </c>
      <c r="AC773" s="32">
        <v>11</v>
      </c>
      <c r="AE773" s="32" t="s">
        <v>2123</v>
      </c>
      <c r="AG773" s="32" t="s">
        <v>2021</v>
      </c>
    </row>
    <row r="774" spans="1:33" s="32" customFormat="1" ht="12.75" customHeight="1" x14ac:dyDescent="0.2">
      <c r="A774" s="95" t="s">
        <v>2069</v>
      </c>
      <c r="B774" s="38"/>
      <c r="C774" s="15">
        <v>48773.807000000001</v>
      </c>
      <c r="D774" s="15"/>
      <c r="E774" s="32">
        <f t="shared" si="95"/>
        <v>4573.0006958540553</v>
      </c>
      <c r="F774" s="32">
        <f t="shared" si="96"/>
        <v>4573</v>
      </c>
      <c r="G774" s="32">
        <f t="shared" si="99"/>
        <v>8.3420000009937212E-4</v>
      </c>
      <c r="I774" s="32">
        <f t="shared" si="100"/>
        <v>8.3420000009937212E-4</v>
      </c>
      <c r="O774" s="32">
        <f t="shared" ca="1" si="97"/>
        <v>-1.8614417851101628E-3</v>
      </c>
      <c r="Q774" s="33">
        <f t="shared" si="98"/>
        <v>33755.307000000001</v>
      </c>
      <c r="AB774" s="32" t="s">
        <v>2075</v>
      </c>
      <c r="AC774" s="32">
        <v>16</v>
      </c>
      <c r="AE774" s="32" t="s">
        <v>2076</v>
      </c>
      <c r="AG774" s="32" t="s">
        <v>2070</v>
      </c>
    </row>
    <row r="775" spans="1:33" s="32" customFormat="1" ht="12.75" customHeight="1" x14ac:dyDescent="0.2">
      <c r="A775" s="95" t="s">
        <v>2178</v>
      </c>
      <c r="B775" s="38"/>
      <c r="C775" s="15">
        <v>48873.315999999999</v>
      </c>
      <c r="D775" s="15"/>
      <c r="E775" s="32">
        <f t="shared" si="95"/>
        <v>4656.0068587753258</v>
      </c>
      <c r="F775" s="32">
        <f t="shared" si="96"/>
        <v>4656</v>
      </c>
      <c r="G775" s="32">
        <f t="shared" ref="G775:G788" si="101">+C775-(C$7+F775*C$8)</f>
        <v>8.2223999997950159E-3</v>
      </c>
      <c r="I775" s="32">
        <f t="shared" si="100"/>
        <v>8.2223999997950159E-3</v>
      </c>
      <c r="O775" s="32">
        <f t="shared" ca="1" si="97"/>
        <v>-1.4517102840744776E-3</v>
      </c>
      <c r="Q775" s="33">
        <f t="shared" si="98"/>
        <v>33854.815999999999</v>
      </c>
      <c r="AB775" s="32" t="s">
        <v>2075</v>
      </c>
      <c r="AG775" s="32" t="s">
        <v>2142</v>
      </c>
    </row>
    <row r="776" spans="1:33" s="32" customFormat="1" ht="12.75" customHeight="1" x14ac:dyDescent="0.2">
      <c r="A776" s="95" t="s">
        <v>2185</v>
      </c>
      <c r="B776" s="38"/>
      <c r="C776" s="15">
        <v>48893.695</v>
      </c>
      <c r="D776" s="15"/>
      <c r="E776" s="32">
        <f t="shared" si="95"/>
        <v>4673.0061512430693</v>
      </c>
      <c r="F776" s="32">
        <f t="shared" si="96"/>
        <v>4673</v>
      </c>
      <c r="G776" s="32">
        <f t="shared" si="101"/>
        <v>7.3742000022321008E-3</v>
      </c>
      <c r="I776" s="32">
        <f t="shared" si="100"/>
        <v>7.3742000022321008E-3</v>
      </c>
      <c r="O776" s="32">
        <f t="shared" ca="1" si="97"/>
        <v>-1.3677893742237955E-3</v>
      </c>
      <c r="Q776" s="33">
        <f t="shared" si="98"/>
        <v>33875.195</v>
      </c>
      <c r="AB776" s="32" t="s">
        <v>2075</v>
      </c>
      <c r="AC776" s="32">
        <v>10</v>
      </c>
      <c r="AE776" s="32" t="s">
        <v>2188</v>
      </c>
      <c r="AG776" s="32" t="s">
        <v>2070</v>
      </c>
    </row>
    <row r="777" spans="1:33" s="32" customFormat="1" ht="12.75" customHeight="1" x14ac:dyDescent="0.2">
      <c r="A777" s="95" t="s">
        <v>2178</v>
      </c>
      <c r="B777" s="38"/>
      <c r="C777" s="15">
        <v>49067.502</v>
      </c>
      <c r="D777" s="15"/>
      <c r="E777" s="32">
        <f t="shared" si="95"/>
        <v>4817.9885363424837</v>
      </c>
      <c r="F777" s="32">
        <f t="shared" si="96"/>
        <v>4818</v>
      </c>
      <c r="G777" s="32">
        <f t="shared" si="101"/>
        <v>-1.3742800001637079E-2</v>
      </c>
      <c r="I777" s="32">
        <f t="shared" si="100"/>
        <v>-1.3742800001637079E-2</v>
      </c>
      <c r="O777" s="32">
        <f t="shared" ca="1" si="97"/>
        <v>-6.5199337843856175E-4</v>
      </c>
      <c r="Q777" s="33">
        <f t="shared" si="98"/>
        <v>34049.002</v>
      </c>
      <c r="AB777" s="32" t="s">
        <v>2075</v>
      </c>
      <c r="AG777" s="32" t="s">
        <v>2142</v>
      </c>
    </row>
    <row r="778" spans="1:33" s="32" customFormat="1" ht="12.75" customHeight="1" x14ac:dyDescent="0.2">
      <c r="A778" s="95" t="s">
        <v>2178</v>
      </c>
      <c r="B778" s="38"/>
      <c r="C778" s="15">
        <v>49067.506999999998</v>
      </c>
      <c r="D778" s="15"/>
      <c r="E778" s="32">
        <f t="shared" si="95"/>
        <v>4817.9927071291904</v>
      </c>
      <c r="F778" s="32">
        <f t="shared" si="96"/>
        <v>4818</v>
      </c>
      <c r="G778" s="32">
        <f t="shared" si="101"/>
        <v>-8.7428000042564236E-3</v>
      </c>
      <c r="I778" s="32">
        <f t="shared" si="100"/>
        <v>-8.7428000042564236E-3</v>
      </c>
      <c r="O778" s="32">
        <f t="shared" ca="1" si="97"/>
        <v>-6.5199337843856175E-4</v>
      </c>
      <c r="Q778" s="33">
        <f t="shared" si="98"/>
        <v>34049.006999999998</v>
      </c>
      <c r="AB778" s="32" t="s">
        <v>2075</v>
      </c>
      <c r="AG778" s="32" t="s">
        <v>2142</v>
      </c>
    </row>
    <row r="779" spans="1:33" s="32" customFormat="1" ht="12.75" customHeight="1" x14ac:dyDescent="0.2">
      <c r="A779" s="95" t="s">
        <v>2178</v>
      </c>
      <c r="B779" s="38"/>
      <c r="C779" s="15">
        <v>49067.514000000003</v>
      </c>
      <c r="D779" s="15"/>
      <c r="E779" s="32">
        <f t="shared" si="95"/>
        <v>4817.9985462305867</v>
      </c>
      <c r="F779" s="32">
        <f t="shared" si="96"/>
        <v>4818</v>
      </c>
      <c r="G779" s="32">
        <f t="shared" si="101"/>
        <v>-1.7427999991923571E-3</v>
      </c>
      <c r="I779" s="32">
        <f t="shared" si="100"/>
        <v>-1.7427999991923571E-3</v>
      </c>
      <c r="O779" s="32">
        <f t="shared" ca="1" si="97"/>
        <v>-6.5199337843856175E-4</v>
      </c>
      <c r="Q779" s="33">
        <f t="shared" si="98"/>
        <v>34049.014000000003</v>
      </c>
      <c r="AB779" s="32" t="s">
        <v>2075</v>
      </c>
      <c r="AG779" s="32" t="s">
        <v>2142</v>
      </c>
    </row>
    <row r="780" spans="1:33" s="32" customFormat="1" ht="12.75" customHeight="1" x14ac:dyDescent="0.2">
      <c r="A780" s="95" t="s">
        <v>2178</v>
      </c>
      <c r="B780" s="38"/>
      <c r="C780" s="15">
        <v>49067.517999999996</v>
      </c>
      <c r="D780" s="15"/>
      <c r="E780" s="32">
        <f t="shared" si="95"/>
        <v>4818.0018828599486</v>
      </c>
      <c r="F780" s="32">
        <f t="shared" si="96"/>
        <v>4818</v>
      </c>
      <c r="G780" s="32">
        <f t="shared" si="101"/>
        <v>2.2571999943465926E-3</v>
      </c>
      <c r="I780" s="32">
        <f t="shared" si="100"/>
        <v>2.2571999943465926E-3</v>
      </c>
      <c r="O780" s="32">
        <f t="shared" ca="1" si="97"/>
        <v>-6.5199337843856175E-4</v>
      </c>
      <c r="Q780" s="33">
        <f t="shared" si="98"/>
        <v>34049.017999999996</v>
      </c>
      <c r="AB780" s="32" t="s">
        <v>2075</v>
      </c>
      <c r="AG780" s="32" t="s">
        <v>2142</v>
      </c>
    </row>
    <row r="781" spans="1:33" s="32" customFormat="1" ht="12.75" customHeight="1" x14ac:dyDescent="0.2">
      <c r="A781" s="95" t="s">
        <v>2178</v>
      </c>
      <c r="B781" s="38"/>
      <c r="C781" s="15">
        <v>49067.525000000001</v>
      </c>
      <c r="D781" s="15"/>
      <c r="E781" s="32">
        <f t="shared" si="95"/>
        <v>4818.0077219613449</v>
      </c>
      <c r="F781" s="32">
        <f t="shared" si="96"/>
        <v>4818</v>
      </c>
      <c r="G781" s="32">
        <f t="shared" si="101"/>
        <v>9.2571999994106591E-3</v>
      </c>
      <c r="I781" s="32">
        <f t="shared" si="100"/>
        <v>9.2571999994106591E-3</v>
      </c>
      <c r="O781" s="32">
        <f t="shared" ca="1" si="97"/>
        <v>-6.5199337843856175E-4</v>
      </c>
      <c r="Q781" s="33">
        <f t="shared" si="98"/>
        <v>34049.025000000001</v>
      </c>
      <c r="AB781" s="32" t="s">
        <v>2075</v>
      </c>
      <c r="AG781" s="32" t="s">
        <v>2142</v>
      </c>
    </row>
    <row r="782" spans="1:33" s="32" customFormat="1" ht="12.75" customHeight="1" x14ac:dyDescent="0.2">
      <c r="A782" s="95" t="s">
        <v>2185</v>
      </c>
      <c r="B782" s="38"/>
      <c r="C782" s="15">
        <v>49074.696000000004</v>
      </c>
      <c r="D782" s="15"/>
      <c r="E782" s="32">
        <f t="shared" si="95"/>
        <v>4823.9894642591134</v>
      </c>
      <c r="F782" s="32">
        <f t="shared" si="96"/>
        <v>4824</v>
      </c>
      <c r="G782" s="32">
        <f t="shared" si="101"/>
        <v>-1.2630399993213359E-2</v>
      </c>
      <c r="I782" s="32">
        <f t="shared" si="100"/>
        <v>-1.2630399993213359E-2</v>
      </c>
      <c r="O782" s="32">
        <f t="shared" ca="1" si="97"/>
        <v>-6.223742337853784E-4</v>
      </c>
      <c r="Q782" s="33">
        <f t="shared" si="98"/>
        <v>34056.196000000004</v>
      </c>
      <c r="AB782" s="32" t="s">
        <v>2075</v>
      </c>
      <c r="AC782" s="32">
        <v>9</v>
      </c>
      <c r="AE782" s="32" t="s">
        <v>2189</v>
      </c>
      <c r="AG782" s="32" t="s">
        <v>2070</v>
      </c>
    </row>
    <row r="783" spans="1:33" s="32" customFormat="1" ht="12.75" customHeight="1" x14ac:dyDescent="0.2">
      <c r="A783" s="95" t="s">
        <v>2185</v>
      </c>
      <c r="B783" s="38"/>
      <c r="C783" s="15">
        <v>49104.68</v>
      </c>
      <c r="D783" s="15"/>
      <c r="E783" s="32">
        <f t="shared" si="95"/>
        <v>4849.0008379944657</v>
      </c>
      <c r="F783" s="32">
        <f t="shared" si="96"/>
        <v>4849</v>
      </c>
      <c r="G783" s="32">
        <f t="shared" si="101"/>
        <v>1.0046000024885871E-3</v>
      </c>
      <c r="I783" s="32">
        <f t="shared" si="100"/>
        <v>1.0046000024885871E-3</v>
      </c>
      <c r="O783" s="32">
        <f t="shared" ca="1" si="97"/>
        <v>-4.9896113106378745E-4</v>
      </c>
      <c r="Q783" s="33">
        <f t="shared" si="98"/>
        <v>34086.18</v>
      </c>
      <c r="AB783" s="32" t="s">
        <v>2075</v>
      </c>
      <c r="AC783" s="32">
        <v>14</v>
      </c>
      <c r="AE783" s="32" t="s">
        <v>2154</v>
      </c>
      <c r="AG783" s="32" t="s">
        <v>2070</v>
      </c>
    </row>
    <row r="784" spans="1:33" s="32" customFormat="1" ht="12.75" customHeight="1" x14ac:dyDescent="0.2">
      <c r="A784" s="95" t="s">
        <v>2178</v>
      </c>
      <c r="B784" s="38"/>
      <c r="C784" s="15">
        <v>49109.472000000002</v>
      </c>
      <c r="D784" s="15"/>
      <c r="E784" s="32">
        <f t="shared" si="95"/>
        <v>4852.9981199761842</v>
      </c>
      <c r="F784" s="32">
        <f t="shared" si="96"/>
        <v>4853</v>
      </c>
      <c r="G784" s="32">
        <f t="shared" si="101"/>
        <v>-2.2537999975611456E-3</v>
      </c>
      <c r="I784" s="32">
        <f t="shared" si="100"/>
        <v>-2.2537999975611456E-3</v>
      </c>
      <c r="O784" s="32">
        <f t="shared" ca="1" si="97"/>
        <v>-4.7921503462833304E-4</v>
      </c>
      <c r="Q784" s="33">
        <f t="shared" si="98"/>
        <v>34090.972000000002</v>
      </c>
      <c r="AB784" s="32" t="s">
        <v>2075</v>
      </c>
      <c r="AG784" s="32" t="s">
        <v>2142</v>
      </c>
    </row>
    <row r="785" spans="1:33" s="32" customFormat="1" ht="12.75" customHeight="1" x14ac:dyDescent="0.2">
      <c r="A785" s="95" t="s">
        <v>2178</v>
      </c>
      <c r="B785" s="38"/>
      <c r="C785" s="15">
        <v>49109.474999999999</v>
      </c>
      <c r="D785" s="15"/>
      <c r="E785" s="32">
        <f t="shared" si="95"/>
        <v>4853.0006224482067</v>
      </c>
      <c r="F785" s="32">
        <f t="shared" si="96"/>
        <v>4853</v>
      </c>
      <c r="G785" s="32">
        <f t="shared" si="101"/>
        <v>7.4619999941205606E-4</v>
      </c>
      <c r="I785" s="32">
        <f t="shared" si="100"/>
        <v>7.4619999941205606E-4</v>
      </c>
      <c r="O785" s="32">
        <f t="shared" ca="1" si="97"/>
        <v>-4.7921503462833304E-4</v>
      </c>
      <c r="Q785" s="33">
        <f t="shared" si="98"/>
        <v>34090.974999999999</v>
      </c>
      <c r="AB785" s="32" t="s">
        <v>2075</v>
      </c>
      <c r="AG785" s="32" t="s">
        <v>2142</v>
      </c>
    </row>
    <row r="786" spans="1:33" s="32" customFormat="1" ht="12.75" customHeight="1" x14ac:dyDescent="0.2">
      <c r="A786" s="95" t="s">
        <v>2178</v>
      </c>
      <c r="B786" s="38"/>
      <c r="C786" s="15">
        <v>49109.474999999999</v>
      </c>
      <c r="D786" s="15"/>
      <c r="E786" s="32">
        <f t="shared" si="95"/>
        <v>4853.0006224482067</v>
      </c>
      <c r="F786" s="32">
        <f t="shared" si="96"/>
        <v>4853</v>
      </c>
      <c r="G786" s="32">
        <f t="shared" si="101"/>
        <v>7.4619999941205606E-4</v>
      </c>
      <c r="I786" s="32">
        <f t="shared" si="100"/>
        <v>7.4619999941205606E-4</v>
      </c>
      <c r="O786" s="32">
        <f t="shared" ca="1" si="97"/>
        <v>-4.7921503462833304E-4</v>
      </c>
      <c r="Q786" s="33">
        <f t="shared" si="98"/>
        <v>34090.974999999999</v>
      </c>
      <c r="AB786" s="32" t="s">
        <v>2075</v>
      </c>
      <c r="AG786" s="32" t="s">
        <v>2142</v>
      </c>
    </row>
    <row r="787" spans="1:33" s="32" customFormat="1" ht="12.75" customHeight="1" x14ac:dyDescent="0.2">
      <c r="A787" s="95" t="s">
        <v>2178</v>
      </c>
      <c r="B787" s="38"/>
      <c r="C787" s="15">
        <v>49109.476000000002</v>
      </c>
      <c r="D787" s="15"/>
      <c r="E787" s="32">
        <f t="shared" si="95"/>
        <v>4853.0014566055524</v>
      </c>
      <c r="F787" s="32">
        <f t="shared" si="96"/>
        <v>4853</v>
      </c>
      <c r="G787" s="32">
        <f t="shared" si="101"/>
        <v>1.7462000032537617E-3</v>
      </c>
      <c r="I787" s="32">
        <f t="shared" si="100"/>
        <v>1.7462000032537617E-3</v>
      </c>
      <c r="O787" s="32">
        <f t="shared" ca="1" si="97"/>
        <v>-4.7921503462833304E-4</v>
      </c>
      <c r="Q787" s="33">
        <f t="shared" si="98"/>
        <v>34090.976000000002</v>
      </c>
      <c r="AB787" s="32" t="s">
        <v>2075</v>
      </c>
      <c r="AG787" s="32" t="s">
        <v>2142</v>
      </c>
    </row>
    <row r="788" spans="1:33" s="32" customFormat="1" ht="12.75" customHeight="1" x14ac:dyDescent="0.2">
      <c r="A788" s="95" t="s">
        <v>2178</v>
      </c>
      <c r="B788" s="38"/>
      <c r="C788" s="15">
        <v>49109.481</v>
      </c>
      <c r="D788" s="15"/>
      <c r="E788" s="32">
        <f t="shared" si="95"/>
        <v>4853.0056273922582</v>
      </c>
      <c r="F788" s="32">
        <f t="shared" si="96"/>
        <v>4853</v>
      </c>
      <c r="G788" s="32">
        <f t="shared" si="101"/>
        <v>6.7462000006344169E-3</v>
      </c>
      <c r="I788" s="32">
        <f t="shared" si="100"/>
        <v>6.7462000006344169E-3</v>
      </c>
      <c r="O788" s="32">
        <f t="shared" ca="1" si="97"/>
        <v>-4.7921503462833304E-4</v>
      </c>
      <c r="Q788" s="33">
        <f t="shared" si="98"/>
        <v>34090.981</v>
      </c>
      <c r="AB788" s="32" t="s">
        <v>2075</v>
      </c>
      <c r="AG788" s="32" t="s">
        <v>2142</v>
      </c>
    </row>
    <row r="789" spans="1:33" s="32" customFormat="1" ht="12.75" customHeight="1" x14ac:dyDescent="0.2">
      <c r="A789" s="98" t="s">
        <v>2274</v>
      </c>
      <c r="B789" s="38"/>
      <c r="C789" s="15">
        <v>49109.482000000004</v>
      </c>
      <c r="D789" s="15" t="s">
        <v>2275</v>
      </c>
      <c r="E789" s="32">
        <f t="shared" ref="E789:E852" si="102">+(C789-C$7)/C$8</f>
        <v>4853.006461549604</v>
      </c>
      <c r="F789" s="32">
        <f t="shared" ref="F789:F852" si="103">ROUND(2*E789,0)/2</f>
        <v>4853</v>
      </c>
      <c r="I789" s="32">
        <f t="shared" si="100"/>
        <v>0</v>
      </c>
      <c r="N789" s="35"/>
      <c r="O789" s="32">
        <f t="shared" ref="O789:O852" ca="1" si="104">+C$11+C$12*F789</f>
        <v>-4.7921503462833304E-4</v>
      </c>
      <c r="Q789" s="33">
        <f t="shared" ref="Q789:Q852" si="105">+C789-15018.5</f>
        <v>34090.982000000004</v>
      </c>
    </row>
    <row r="790" spans="1:33" s="32" customFormat="1" ht="12.75" customHeight="1" x14ac:dyDescent="0.2">
      <c r="A790" s="95" t="s">
        <v>2190</v>
      </c>
      <c r="B790" s="38"/>
      <c r="C790" s="15">
        <v>49115.49</v>
      </c>
      <c r="D790" s="15"/>
      <c r="E790" s="32">
        <f t="shared" si="102"/>
        <v>4858.0180788588978</v>
      </c>
      <c r="F790" s="32">
        <f t="shared" si="103"/>
        <v>4858</v>
      </c>
      <c r="G790" s="32">
        <f>+C790-(C$7+F790*C$8)</f>
        <v>2.1673199997167103E-2</v>
      </c>
      <c r="I790" s="32">
        <f t="shared" si="100"/>
        <v>2.1673199997167103E-2</v>
      </c>
      <c r="O790" s="32">
        <f t="shared" ca="1" si="104"/>
        <v>-4.5453241408401415E-4</v>
      </c>
      <c r="Q790" s="33">
        <f t="shared" si="105"/>
        <v>34096.99</v>
      </c>
      <c r="AB790" s="32" t="s">
        <v>2075</v>
      </c>
      <c r="AG790" s="32" t="s">
        <v>2142</v>
      </c>
    </row>
    <row r="791" spans="1:33" s="32" customFormat="1" ht="12.75" customHeight="1" x14ac:dyDescent="0.2">
      <c r="A791" s="95" t="s">
        <v>2191</v>
      </c>
      <c r="B791" s="38"/>
      <c r="C791" s="15">
        <v>49127.466200000003</v>
      </c>
      <c r="D791" s="15"/>
      <c r="E791" s="32">
        <f t="shared" si="102"/>
        <v>4868.008114015297</v>
      </c>
      <c r="F791" s="32">
        <f t="shared" si="103"/>
        <v>4868</v>
      </c>
      <c r="G791" s="32">
        <f>+C791-(C$7+F791*C$8)</f>
        <v>9.7272000057273544E-3</v>
      </c>
      <c r="J791" s="32">
        <f>G791</f>
        <v>9.7272000057273544E-3</v>
      </c>
      <c r="O791" s="32">
        <f t="shared" ca="1" si="104"/>
        <v>-4.0516717299537638E-4</v>
      </c>
      <c r="Q791" s="33">
        <f t="shared" si="105"/>
        <v>34108.966200000003</v>
      </c>
      <c r="AB791" s="32" t="s">
        <v>2081</v>
      </c>
      <c r="AG791" s="32" t="s">
        <v>2142</v>
      </c>
    </row>
    <row r="792" spans="1:33" s="32" customFormat="1" ht="12.75" customHeight="1" x14ac:dyDescent="0.2">
      <c r="A792" s="95" t="s">
        <v>2185</v>
      </c>
      <c r="B792" s="38"/>
      <c r="C792" s="15">
        <v>49134.648999999998</v>
      </c>
      <c r="D792" s="15"/>
      <c r="E792" s="32">
        <f t="shared" si="102"/>
        <v>4873.9996993696923</v>
      </c>
      <c r="F792" s="32">
        <f t="shared" si="103"/>
        <v>4874</v>
      </c>
      <c r="G792" s="32">
        <f>+C792-(C$7+F792*C$8)</f>
        <v>-3.6040000122739002E-4</v>
      </c>
      <c r="I792" s="32">
        <f t="shared" ref="I792:I804" si="106">G792</f>
        <v>-3.6040000122739002E-4</v>
      </c>
      <c r="O792" s="32">
        <f t="shared" ca="1" si="104"/>
        <v>-3.7554802834219303E-4</v>
      </c>
      <c r="Q792" s="33">
        <f t="shared" si="105"/>
        <v>34116.148999999998</v>
      </c>
      <c r="AB792" s="32" t="s">
        <v>2075</v>
      </c>
      <c r="AC792" s="32">
        <v>11</v>
      </c>
      <c r="AE792" s="32" t="s">
        <v>2189</v>
      </c>
      <c r="AG792" s="32" t="s">
        <v>2070</v>
      </c>
    </row>
    <row r="793" spans="1:33" s="32" customFormat="1" ht="12.75" customHeight="1" x14ac:dyDescent="0.2">
      <c r="A793" s="95" t="s">
        <v>2185</v>
      </c>
      <c r="B793" s="38"/>
      <c r="C793" s="15">
        <v>49193.400999999998</v>
      </c>
      <c r="D793" s="15"/>
      <c r="E793" s="32">
        <f t="shared" si="102"/>
        <v>4923.0081115128205</v>
      </c>
      <c r="F793" s="32">
        <f t="shared" si="103"/>
        <v>4923</v>
      </c>
      <c r="G793" s="32">
        <f>+C793-(C$7+F793*C$8)</f>
        <v>9.7241999974357896E-3</v>
      </c>
      <c r="I793" s="32">
        <f t="shared" si="106"/>
        <v>9.7241999974357896E-3</v>
      </c>
      <c r="O793" s="32">
        <f t="shared" ca="1" si="104"/>
        <v>-1.3365834700787213E-4</v>
      </c>
      <c r="Q793" s="33">
        <f t="shared" si="105"/>
        <v>34174.900999999998</v>
      </c>
      <c r="AB793" s="32" t="s">
        <v>2075</v>
      </c>
      <c r="AC793" s="32">
        <v>7</v>
      </c>
      <c r="AE793" s="32" t="s">
        <v>2192</v>
      </c>
      <c r="AG793" s="32" t="s">
        <v>2070</v>
      </c>
    </row>
    <row r="794" spans="1:33" s="32" customFormat="1" ht="12.75" customHeight="1" x14ac:dyDescent="0.2">
      <c r="A794" s="95" t="s">
        <v>2178</v>
      </c>
      <c r="B794" s="38"/>
      <c r="C794" s="15">
        <v>49193.411</v>
      </c>
      <c r="D794" s="15"/>
      <c r="E794" s="32">
        <f t="shared" si="102"/>
        <v>4923.0164530862403</v>
      </c>
      <c r="F794" s="32">
        <f t="shared" si="103"/>
        <v>4923</v>
      </c>
      <c r="G794" s="32">
        <f>+C794-(C$7+F794*C$8)</f>
        <v>1.9724199999473058E-2</v>
      </c>
      <c r="I794" s="32">
        <f t="shared" si="106"/>
        <v>1.9724199999473058E-2</v>
      </c>
      <c r="O794" s="32">
        <f t="shared" ca="1" si="104"/>
        <v>-1.3365834700787213E-4</v>
      </c>
      <c r="Q794" s="33">
        <f t="shared" si="105"/>
        <v>34174.911</v>
      </c>
      <c r="AB794" s="32" t="s">
        <v>2075</v>
      </c>
      <c r="AG794" s="32" t="s">
        <v>2142</v>
      </c>
    </row>
    <row r="795" spans="1:33" s="32" customFormat="1" ht="12.75" customHeight="1" x14ac:dyDescent="0.2">
      <c r="A795" s="98" t="s">
        <v>2274</v>
      </c>
      <c r="B795" s="38"/>
      <c r="C795" s="15">
        <v>49193.411999999997</v>
      </c>
      <c r="D795" s="15" t="s">
        <v>2275</v>
      </c>
      <c r="E795" s="32">
        <f t="shared" si="102"/>
        <v>4923.0172872435787</v>
      </c>
      <c r="F795" s="32">
        <f t="shared" si="103"/>
        <v>4923</v>
      </c>
      <c r="I795" s="32">
        <f t="shared" si="106"/>
        <v>0</v>
      </c>
      <c r="N795" s="35"/>
      <c r="O795" s="32">
        <f t="shared" ca="1" si="104"/>
        <v>-1.3365834700787213E-4</v>
      </c>
      <c r="Q795" s="33">
        <f t="shared" si="105"/>
        <v>34174.911999999997</v>
      </c>
    </row>
    <row r="796" spans="1:33" s="32" customFormat="1" ht="12.75" customHeight="1" x14ac:dyDescent="0.2">
      <c r="A796" s="95" t="s">
        <v>2178</v>
      </c>
      <c r="B796" s="38"/>
      <c r="C796" s="15">
        <v>49199.392999999996</v>
      </c>
      <c r="D796" s="15"/>
      <c r="E796" s="32">
        <f t="shared" si="102"/>
        <v>4928.0063823046503</v>
      </c>
      <c r="F796" s="32">
        <f t="shared" si="103"/>
        <v>4928</v>
      </c>
      <c r="G796" s="32">
        <f>+C796-(C$7+F796*C$8)</f>
        <v>7.6511999941430986E-3</v>
      </c>
      <c r="I796" s="32">
        <f t="shared" si="106"/>
        <v>7.6511999941430986E-3</v>
      </c>
      <c r="O796" s="32">
        <f t="shared" ca="1" si="104"/>
        <v>-1.0897572646355325E-4</v>
      </c>
      <c r="Q796" s="33">
        <f t="shared" si="105"/>
        <v>34180.892999999996</v>
      </c>
      <c r="AB796" s="32" t="s">
        <v>2075</v>
      </c>
      <c r="AG796" s="32" t="s">
        <v>2142</v>
      </c>
    </row>
    <row r="797" spans="1:33" s="32" customFormat="1" ht="12.75" customHeight="1" x14ac:dyDescent="0.2">
      <c r="A797" s="98" t="s">
        <v>2274</v>
      </c>
      <c r="B797" s="38"/>
      <c r="C797" s="15">
        <v>49199.392999999996</v>
      </c>
      <c r="D797" s="15" t="s">
        <v>2275</v>
      </c>
      <c r="E797" s="32">
        <f t="shared" si="102"/>
        <v>4928.0063823046503</v>
      </c>
      <c r="F797" s="32">
        <f t="shared" si="103"/>
        <v>4928</v>
      </c>
      <c r="I797" s="32">
        <f t="shared" si="106"/>
        <v>0</v>
      </c>
      <c r="N797" s="35"/>
      <c r="O797" s="32">
        <f t="shared" ca="1" si="104"/>
        <v>-1.0897572646355325E-4</v>
      </c>
      <c r="Q797" s="33">
        <f t="shared" si="105"/>
        <v>34180.892999999996</v>
      </c>
    </row>
    <row r="798" spans="1:33" s="32" customFormat="1" ht="12.75" customHeight="1" x14ac:dyDescent="0.2">
      <c r="A798" s="95" t="s">
        <v>2178</v>
      </c>
      <c r="B798" s="38"/>
      <c r="C798" s="15">
        <v>49206.578999999998</v>
      </c>
      <c r="D798" s="15"/>
      <c r="E798" s="32">
        <f t="shared" si="102"/>
        <v>4934.0006369625444</v>
      </c>
      <c r="F798" s="32">
        <f t="shared" si="103"/>
        <v>4934</v>
      </c>
      <c r="G798" s="32">
        <f>+C798-(C$7+F798*C$8)</f>
        <v>7.6359999366104603E-4</v>
      </c>
      <c r="I798" s="32">
        <f t="shared" si="106"/>
        <v>7.6359999366104603E-4</v>
      </c>
      <c r="O798" s="32">
        <f t="shared" ca="1" si="104"/>
        <v>-7.9356581810373361E-5</v>
      </c>
      <c r="Q798" s="33">
        <f t="shared" si="105"/>
        <v>34188.078999999998</v>
      </c>
      <c r="AB798" s="32" t="s">
        <v>2075</v>
      </c>
      <c r="AG798" s="32" t="s">
        <v>2142</v>
      </c>
    </row>
    <row r="799" spans="1:33" s="32" customFormat="1" ht="12.75" customHeight="1" x14ac:dyDescent="0.2">
      <c r="A799" s="98" t="s">
        <v>2274</v>
      </c>
      <c r="B799" s="38"/>
      <c r="C799" s="15">
        <v>49206.58</v>
      </c>
      <c r="D799" s="15" t="s">
        <v>2275</v>
      </c>
      <c r="E799" s="32">
        <f t="shared" si="102"/>
        <v>4934.0014711198892</v>
      </c>
      <c r="F799" s="32">
        <f t="shared" si="103"/>
        <v>4934</v>
      </c>
      <c r="I799" s="32">
        <f t="shared" si="106"/>
        <v>0</v>
      </c>
      <c r="N799" s="35"/>
      <c r="O799" s="32">
        <f t="shared" ca="1" si="104"/>
        <v>-7.9356581810373361E-5</v>
      </c>
      <c r="Q799" s="33">
        <f t="shared" si="105"/>
        <v>34188.080000000002</v>
      </c>
    </row>
    <row r="800" spans="1:33" s="32" customFormat="1" ht="12.75" customHeight="1" x14ac:dyDescent="0.2">
      <c r="A800" s="95" t="s">
        <v>2178</v>
      </c>
      <c r="B800" s="38"/>
      <c r="C800" s="15">
        <v>49211.362999999998</v>
      </c>
      <c r="D800" s="15"/>
      <c r="E800" s="32">
        <f t="shared" si="102"/>
        <v>4937.9912456855272</v>
      </c>
      <c r="F800" s="32">
        <f t="shared" si="103"/>
        <v>4938</v>
      </c>
      <c r="G800" s="32">
        <f t="shared" ref="G800:G831" si="107">+C800-(C$7+F800*C$8)</f>
        <v>-1.0494800000742543E-2</v>
      </c>
      <c r="I800" s="32">
        <f t="shared" si="106"/>
        <v>-1.0494800000742543E-2</v>
      </c>
      <c r="O800" s="32">
        <f t="shared" ca="1" si="104"/>
        <v>-5.9610485374918948E-5</v>
      </c>
      <c r="Q800" s="33">
        <f t="shared" si="105"/>
        <v>34192.862999999998</v>
      </c>
      <c r="AB800" s="32" t="s">
        <v>2075</v>
      </c>
      <c r="AG800" s="32" t="s">
        <v>2142</v>
      </c>
    </row>
    <row r="801" spans="1:33" s="32" customFormat="1" ht="12.75" customHeight="1" x14ac:dyDescent="0.2">
      <c r="A801" s="95" t="s">
        <v>2194</v>
      </c>
      <c r="B801" s="38"/>
      <c r="C801" s="15">
        <v>49211.381999999998</v>
      </c>
      <c r="D801" s="15">
        <v>5.0000000000000001E-3</v>
      </c>
      <c r="E801" s="32">
        <f t="shared" si="102"/>
        <v>4938.0070946750211</v>
      </c>
      <c r="F801" s="32">
        <f t="shared" si="103"/>
        <v>4938</v>
      </c>
      <c r="G801" s="32">
        <f t="shared" si="107"/>
        <v>8.5051999994902872E-3</v>
      </c>
      <c r="I801" s="32">
        <f t="shared" si="106"/>
        <v>8.5051999994902872E-3</v>
      </c>
      <c r="O801" s="32">
        <f t="shared" ca="1" si="104"/>
        <v>-5.9610485374918948E-5</v>
      </c>
      <c r="Q801" s="33">
        <f t="shared" si="105"/>
        <v>34192.881999999998</v>
      </c>
      <c r="AB801" s="32" t="s">
        <v>2075</v>
      </c>
      <c r="AC801" s="32">
        <v>19</v>
      </c>
      <c r="AE801" s="32" t="s">
        <v>2193</v>
      </c>
      <c r="AG801" s="32" t="s">
        <v>2021</v>
      </c>
    </row>
    <row r="802" spans="1:33" s="32" customFormat="1" ht="12.75" customHeight="1" x14ac:dyDescent="0.2">
      <c r="A802" s="95" t="s">
        <v>2194</v>
      </c>
      <c r="B802" s="38"/>
      <c r="C802" s="15">
        <v>49217.385000000002</v>
      </c>
      <c r="D802" s="15">
        <v>0.01</v>
      </c>
      <c r="E802" s="32">
        <f t="shared" si="102"/>
        <v>4943.0145411976146</v>
      </c>
      <c r="F802" s="32">
        <f t="shared" si="103"/>
        <v>4943</v>
      </c>
      <c r="G802" s="32">
        <f t="shared" si="107"/>
        <v>1.743220000207657E-2</v>
      </c>
      <c r="I802" s="32">
        <f t="shared" si="106"/>
        <v>1.743220000207657E-2</v>
      </c>
      <c r="O802" s="32">
        <f t="shared" ca="1" si="104"/>
        <v>-3.4927864830600064E-5</v>
      </c>
      <c r="Q802" s="33">
        <f t="shared" si="105"/>
        <v>34198.885000000002</v>
      </c>
      <c r="AB802" s="32" t="s">
        <v>2075</v>
      </c>
      <c r="AC802" s="32">
        <v>25</v>
      </c>
      <c r="AE802" s="32" t="s">
        <v>2193</v>
      </c>
      <c r="AG802" s="32" t="s">
        <v>2021</v>
      </c>
    </row>
    <row r="803" spans="1:33" x14ac:dyDescent="0.2">
      <c r="A803" s="93" t="s">
        <v>1575</v>
      </c>
      <c r="B803" s="59" t="s">
        <v>2210</v>
      </c>
      <c r="C803" s="55">
        <v>49218.571000000004</v>
      </c>
      <c r="D803" s="55" t="s">
        <v>2275</v>
      </c>
      <c r="E803" s="32">
        <f t="shared" si="102"/>
        <v>4944.0038518049441</v>
      </c>
      <c r="F803" s="32">
        <f t="shared" si="103"/>
        <v>4944</v>
      </c>
      <c r="G803" s="32">
        <f t="shared" si="107"/>
        <v>4.6176000032573938E-3</v>
      </c>
      <c r="H803" s="32"/>
      <c r="I803" s="32">
        <f t="shared" si="106"/>
        <v>4.6176000032573938E-3</v>
      </c>
      <c r="J803" s="32"/>
      <c r="K803" s="32"/>
      <c r="L803" s="32"/>
      <c r="M803" s="32"/>
      <c r="N803" s="32"/>
      <c r="O803" s="32">
        <f t="shared" ca="1" si="104"/>
        <v>-2.9991340721735593E-5</v>
      </c>
      <c r="P803" s="32"/>
      <c r="Q803" s="33">
        <f t="shared" si="105"/>
        <v>34200.071000000004</v>
      </c>
      <c r="R803" s="32"/>
      <c r="S803" s="32"/>
    </row>
    <row r="804" spans="1:33" s="32" customFormat="1" ht="12.75" customHeight="1" x14ac:dyDescent="0.2">
      <c r="A804" s="95" t="s">
        <v>2185</v>
      </c>
      <c r="B804" s="38"/>
      <c r="C804" s="15">
        <v>49223.364999999998</v>
      </c>
      <c r="D804" s="15"/>
      <c r="E804" s="32">
        <f t="shared" si="102"/>
        <v>4948.0028021013404</v>
      </c>
      <c r="F804" s="32">
        <f t="shared" si="103"/>
        <v>4948</v>
      </c>
      <c r="G804" s="32">
        <f t="shared" si="107"/>
        <v>3.3591999963391572E-3</v>
      </c>
      <c r="I804" s="32">
        <f t="shared" si="106"/>
        <v>3.3591999963391572E-3</v>
      </c>
      <c r="O804" s="32">
        <f t="shared" ca="1" si="104"/>
        <v>-1.024524428628118E-5</v>
      </c>
      <c r="Q804" s="33">
        <f t="shared" si="105"/>
        <v>34204.864999999998</v>
      </c>
      <c r="AB804" s="32" t="s">
        <v>2075</v>
      </c>
      <c r="AC804" s="32">
        <v>16</v>
      </c>
      <c r="AE804" s="32" t="s">
        <v>2192</v>
      </c>
      <c r="AG804" s="32" t="s">
        <v>2070</v>
      </c>
    </row>
    <row r="805" spans="1:33" s="32" customFormat="1" ht="12.75" customHeight="1" x14ac:dyDescent="0.2">
      <c r="A805" s="95" t="s">
        <v>2196</v>
      </c>
      <c r="B805" s="38"/>
      <c r="C805" s="15">
        <v>49229.364500000003</v>
      </c>
      <c r="D805" s="15">
        <v>1E-4</v>
      </c>
      <c r="E805" s="32">
        <f t="shared" si="102"/>
        <v>4953.0073290732389</v>
      </c>
      <c r="F805" s="32">
        <f t="shared" si="103"/>
        <v>4953</v>
      </c>
      <c r="G805" s="32">
        <f t="shared" si="107"/>
        <v>8.7862000000313856E-3</v>
      </c>
      <c r="J805" s="32">
        <f>G805</f>
        <v>8.7862000000313856E-3</v>
      </c>
      <c r="O805" s="32">
        <f t="shared" ca="1" si="104"/>
        <v>1.4437376258037704E-5</v>
      </c>
      <c r="Q805" s="33">
        <f t="shared" si="105"/>
        <v>34210.864500000003</v>
      </c>
      <c r="AB805" s="32" t="s">
        <v>2086</v>
      </c>
      <c r="AC805" s="32">
        <v>32</v>
      </c>
      <c r="AE805" s="32" t="s">
        <v>2195</v>
      </c>
      <c r="AG805" s="32" t="s">
        <v>2021</v>
      </c>
    </row>
    <row r="806" spans="1:33" s="32" customFormat="1" ht="12.75" customHeight="1" x14ac:dyDescent="0.2">
      <c r="A806" s="95" t="s">
        <v>2196</v>
      </c>
      <c r="B806" s="38"/>
      <c r="C806" s="15">
        <v>49247.347000000002</v>
      </c>
      <c r="D806" s="15"/>
      <c r="E806" s="32">
        <f t="shared" si="102"/>
        <v>4968.0075634714503</v>
      </c>
      <c r="F806" s="32">
        <f t="shared" si="103"/>
        <v>4968</v>
      </c>
      <c r="G806" s="32">
        <f t="shared" si="107"/>
        <v>9.067200000572484E-3</v>
      </c>
      <c r="I806" s="32">
        <f>G806</f>
        <v>9.067200000572484E-3</v>
      </c>
      <c r="O806" s="32">
        <f t="shared" ca="1" si="104"/>
        <v>8.8485237890994356E-5</v>
      </c>
      <c r="Q806" s="33">
        <f t="shared" si="105"/>
        <v>34228.847000000002</v>
      </c>
      <c r="AB806" s="32" t="s">
        <v>2075</v>
      </c>
      <c r="AC806" s="32">
        <v>9</v>
      </c>
      <c r="AE806" s="32" t="s">
        <v>2123</v>
      </c>
      <c r="AG806" s="32" t="s">
        <v>2021</v>
      </c>
    </row>
    <row r="807" spans="1:33" s="32" customFormat="1" ht="12.75" customHeight="1" x14ac:dyDescent="0.2">
      <c r="A807" s="95" t="s">
        <v>2185</v>
      </c>
      <c r="B807" s="38"/>
      <c r="C807" s="15">
        <v>49253.347000000002</v>
      </c>
      <c r="D807" s="15"/>
      <c r="E807" s="32">
        <f t="shared" si="102"/>
        <v>4973.0125075220149</v>
      </c>
      <c r="F807" s="32">
        <f t="shared" si="103"/>
        <v>4973</v>
      </c>
      <c r="G807" s="32">
        <f t="shared" si="107"/>
        <v>1.4994199998909608E-2</v>
      </c>
      <c r="I807" s="32">
        <f>G807</f>
        <v>1.4994199998909608E-2</v>
      </c>
      <c r="O807" s="32">
        <f t="shared" ca="1" si="104"/>
        <v>1.1316785843530977E-4</v>
      </c>
      <c r="Q807" s="33">
        <f t="shared" si="105"/>
        <v>34234.847000000002</v>
      </c>
      <c r="AB807" s="32" t="s">
        <v>2075</v>
      </c>
      <c r="AC807" s="32">
        <v>12</v>
      </c>
      <c r="AE807" s="32" t="s">
        <v>2192</v>
      </c>
      <c r="AG807" s="32" t="s">
        <v>2070</v>
      </c>
    </row>
    <row r="808" spans="1:33" s="32" customFormat="1" ht="12.75" customHeight="1" x14ac:dyDescent="0.2">
      <c r="A808" s="95" t="s">
        <v>2190</v>
      </c>
      <c r="B808" s="38"/>
      <c r="C808" s="15">
        <v>49277.315000000002</v>
      </c>
      <c r="D808" s="15"/>
      <c r="E808" s="32">
        <f t="shared" si="102"/>
        <v>4993.0055906893376</v>
      </c>
      <c r="F808" s="32">
        <f t="shared" si="103"/>
        <v>4993</v>
      </c>
      <c r="G808" s="32">
        <f t="shared" si="107"/>
        <v>6.7022000002907589E-3</v>
      </c>
      <c r="I808" s="32">
        <f>G808</f>
        <v>6.7022000002907589E-3</v>
      </c>
      <c r="O808" s="32">
        <f t="shared" ca="1" si="104"/>
        <v>2.1189834061258531E-4</v>
      </c>
      <c r="Q808" s="33">
        <f t="shared" si="105"/>
        <v>34258.815000000002</v>
      </c>
      <c r="AB808" s="32" t="s">
        <v>2075</v>
      </c>
      <c r="AG808" s="32" t="s">
        <v>2142</v>
      </c>
    </row>
    <row r="809" spans="1:33" s="32" customFormat="1" ht="12.75" customHeight="1" x14ac:dyDescent="0.2">
      <c r="A809" s="95" t="s">
        <v>2190</v>
      </c>
      <c r="B809" s="38"/>
      <c r="C809" s="15">
        <v>49422.383999999998</v>
      </c>
      <c r="D809" s="15"/>
      <c r="E809" s="32">
        <f t="shared" si="102"/>
        <v>5114.0159621012272</v>
      </c>
      <c r="F809" s="32">
        <f t="shared" si="103"/>
        <v>5114</v>
      </c>
      <c r="G809" s="32">
        <f t="shared" si="107"/>
        <v>1.913559999957215E-2</v>
      </c>
      <c r="I809" s="32">
        <f>G809</f>
        <v>1.913559999957215E-2</v>
      </c>
      <c r="O809" s="32">
        <f t="shared" ca="1" si="104"/>
        <v>8.0921775778509258E-4</v>
      </c>
      <c r="Q809" s="33">
        <f t="shared" si="105"/>
        <v>34403.883999999998</v>
      </c>
      <c r="AB809" s="32" t="s">
        <v>2075</v>
      </c>
      <c r="AG809" s="32" t="s">
        <v>2142</v>
      </c>
    </row>
    <row r="810" spans="1:33" s="32" customFormat="1" ht="12.75" customHeight="1" x14ac:dyDescent="0.2">
      <c r="A810" s="95" t="s">
        <v>2197</v>
      </c>
      <c r="B810" s="38"/>
      <c r="C810" s="15">
        <v>49525.470800000003</v>
      </c>
      <c r="D810" s="15">
        <v>2.9999999999999997E-4</v>
      </c>
      <c r="E810" s="32">
        <f t="shared" si="102"/>
        <v>5200.0065731598552</v>
      </c>
      <c r="F810" s="32">
        <f t="shared" si="103"/>
        <v>5200</v>
      </c>
      <c r="G810" s="32">
        <f t="shared" si="107"/>
        <v>7.8800000046612695E-3</v>
      </c>
      <c r="J810" s="32">
        <f>G810</f>
        <v>7.8800000046612695E-3</v>
      </c>
      <c r="O810" s="32">
        <f t="shared" ca="1" si="104"/>
        <v>1.2337588311473677E-3</v>
      </c>
      <c r="Q810" s="33">
        <f t="shared" si="105"/>
        <v>34506.970800000003</v>
      </c>
      <c r="AB810" s="32" t="s">
        <v>2086</v>
      </c>
      <c r="AC810" s="32">
        <v>40</v>
      </c>
      <c r="AE810" s="32" t="s">
        <v>2195</v>
      </c>
      <c r="AG810" s="32" t="s">
        <v>2021</v>
      </c>
    </row>
    <row r="811" spans="1:33" s="32" customFormat="1" ht="12.75" customHeight="1" x14ac:dyDescent="0.2">
      <c r="A811" s="95" t="s">
        <v>2198</v>
      </c>
      <c r="B811" s="38"/>
      <c r="C811" s="15">
        <v>49543.432999999997</v>
      </c>
      <c r="D811" s="15"/>
      <c r="E811" s="32">
        <f t="shared" si="102"/>
        <v>5214.9898741640263</v>
      </c>
      <c r="F811" s="32">
        <f t="shared" si="103"/>
        <v>5215</v>
      </c>
      <c r="G811" s="32">
        <f t="shared" si="107"/>
        <v>-1.2139000005845446E-2</v>
      </c>
      <c r="I811" s="32">
        <f t="shared" ref="I811:I821" si="108">G811</f>
        <v>-1.2139000005845446E-2</v>
      </c>
      <c r="O811" s="32">
        <f t="shared" ca="1" si="104"/>
        <v>1.3078066927803243E-3</v>
      </c>
      <c r="Q811" s="33">
        <f t="shared" si="105"/>
        <v>34524.932999999997</v>
      </c>
      <c r="AB811" s="32" t="s">
        <v>2075</v>
      </c>
      <c r="AG811" s="32" t="s">
        <v>2142</v>
      </c>
    </row>
    <row r="812" spans="1:33" s="32" customFormat="1" ht="12.75" customHeight="1" x14ac:dyDescent="0.2">
      <c r="A812" s="95" t="s">
        <v>2178</v>
      </c>
      <c r="B812" s="38"/>
      <c r="C812" s="15">
        <v>49567.415000000001</v>
      </c>
      <c r="D812" s="15"/>
      <c r="E812" s="32">
        <f t="shared" si="102"/>
        <v>5234.9946355341353</v>
      </c>
      <c r="F812" s="32">
        <f t="shared" si="103"/>
        <v>5235</v>
      </c>
      <c r="G812" s="32">
        <f t="shared" si="107"/>
        <v>-6.4310000016121194E-3</v>
      </c>
      <c r="I812" s="32">
        <f t="shared" si="108"/>
        <v>-6.4310000016121194E-3</v>
      </c>
      <c r="O812" s="32">
        <f t="shared" ca="1" si="104"/>
        <v>1.4065371749575964E-3</v>
      </c>
      <c r="Q812" s="33">
        <f t="shared" si="105"/>
        <v>34548.915000000001</v>
      </c>
      <c r="AB812" s="32" t="s">
        <v>2075</v>
      </c>
      <c r="AG812" s="32" t="s">
        <v>2142</v>
      </c>
    </row>
    <row r="813" spans="1:33" s="32" customFormat="1" ht="12.75" customHeight="1" x14ac:dyDescent="0.2">
      <c r="A813" s="95" t="s">
        <v>2178</v>
      </c>
      <c r="B813" s="38"/>
      <c r="C813" s="15">
        <v>49567.421000000002</v>
      </c>
      <c r="D813" s="15"/>
      <c r="E813" s="32">
        <f t="shared" si="102"/>
        <v>5234.9996404781878</v>
      </c>
      <c r="F813" s="32">
        <f t="shared" si="103"/>
        <v>5235</v>
      </c>
      <c r="G813" s="32">
        <f t="shared" si="107"/>
        <v>-4.310000003897585E-4</v>
      </c>
      <c r="I813" s="32">
        <f t="shared" si="108"/>
        <v>-4.310000003897585E-4</v>
      </c>
      <c r="O813" s="32">
        <f t="shared" ca="1" si="104"/>
        <v>1.4065371749575964E-3</v>
      </c>
      <c r="Q813" s="33">
        <f t="shared" si="105"/>
        <v>34548.921000000002</v>
      </c>
      <c r="AB813" s="32" t="s">
        <v>2075</v>
      </c>
      <c r="AG813" s="32" t="s">
        <v>2142</v>
      </c>
    </row>
    <row r="814" spans="1:33" s="32" customFormat="1" ht="12.75" customHeight="1" x14ac:dyDescent="0.2">
      <c r="A814" s="95" t="s">
        <v>2198</v>
      </c>
      <c r="B814" s="38"/>
      <c r="C814" s="15">
        <v>49585.396999999997</v>
      </c>
      <c r="D814" s="15"/>
      <c r="E814" s="32">
        <f t="shared" si="102"/>
        <v>5249.9944528536744</v>
      </c>
      <c r="F814" s="32">
        <f t="shared" si="103"/>
        <v>5250</v>
      </c>
      <c r="G814" s="32">
        <f t="shared" si="107"/>
        <v>-6.6500000029918738E-3</v>
      </c>
      <c r="I814" s="32">
        <f t="shared" si="108"/>
        <v>-6.6500000029918738E-3</v>
      </c>
      <c r="O814" s="32">
        <f t="shared" ca="1" si="104"/>
        <v>1.480585036590553E-3</v>
      </c>
      <c r="Q814" s="33">
        <f t="shared" si="105"/>
        <v>34566.896999999997</v>
      </c>
      <c r="AB814" s="32" t="s">
        <v>2075</v>
      </c>
      <c r="AG814" s="32" t="s">
        <v>2142</v>
      </c>
    </row>
    <row r="815" spans="1:33" s="32" customFormat="1" ht="12.75" customHeight="1" x14ac:dyDescent="0.2">
      <c r="A815" s="95" t="s">
        <v>2199</v>
      </c>
      <c r="B815" s="38"/>
      <c r="C815" s="15">
        <v>49591.406999999999</v>
      </c>
      <c r="D815" s="15">
        <v>3.0000000000000001E-3</v>
      </c>
      <c r="E815" s="32">
        <f t="shared" si="102"/>
        <v>5255.0077384776587</v>
      </c>
      <c r="F815" s="32">
        <f t="shared" si="103"/>
        <v>5255</v>
      </c>
      <c r="G815" s="32">
        <f t="shared" si="107"/>
        <v>9.2769999973825179E-3</v>
      </c>
      <c r="I815" s="32">
        <f t="shared" si="108"/>
        <v>9.2769999973825179E-3</v>
      </c>
      <c r="O815" s="32">
        <f t="shared" ca="1" si="104"/>
        <v>1.5052676571348719E-3</v>
      </c>
      <c r="Q815" s="33">
        <f t="shared" si="105"/>
        <v>34572.906999999999</v>
      </c>
      <c r="AB815" s="32" t="s">
        <v>2075</v>
      </c>
      <c r="AC815" s="32">
        <v>22</v>
      </c>
      <c r="AE815" s="32" t="s">
        <v>2193</v>
      </c>
      <c r="AG815" s="32" t="s">
        <v>2021</v>
      </c>
    </row>
    <row r="816" spans="1:33" s="32" customFormat="1" ht="12.75" customHeight="1" x14ac:dyDescent="0.2">
      <c r="A816" s="95" t="s">
        <v>2185</v>
      </c>
      <c r="B816" s="38"/>
      <c r="C816" s="15">
        <v>49603.406999999999</v>
      </c>
      <c r="D816" s="15"/>
      <c r="E816" s="32">
        <f t="shared" si="102"/>
        <v>5265.0176265787877</v>
      </c>
      <c r="F816" s="32">
        <f t="shared" si="103"/>
        <v>5265</v>
      </c>
      <c r="G816" s="32">
        <f t="shared" si="107"/>
        <v>2.1131000001332723E-2</v>
      </c>
      <c r="I816" s="32">
        <f t="shared" si="108"/>
        <v>2.1131000001332723E-2</v>
      </c>
      <c r="O816" s="32">
        <f t="shared" ca="1" si="104"/>
        <v>1.5546328982235097E-3</v>
      </c>
      <c r="Q816" s="33">
        <f t="shared" si="105"/>
        <v>34584.906999999999</v>
      </c>
      <c r="AB816" s="32" t="s">
        <v>2075</v>
      </c>
      <c r="AC816" s="32">
        <v>15</v>
      </c>
      <c r="AE816" s="32" t="s">
        <v>2192</v>
      </c>
      <c r="AG816" s="32" t="s">
        <v>2070</v>
      </c>
    </row>
    <row r="817" spans="1:33" s="32" customFormat="1" ht="12.75" customHeight="1" x14ac:dyDescent="0.2">
      <c r="A817" s="95" t="s">
        <v>2185</v>
      </c>
      <c r="B817" s="38"/>
      <c r="C817" s="15">
        <v>49634.559000000001</v>
      </c>
      <c r="D817" s="15"/>
      <c r="E817" s="32">
        <f t="shared" si="102"/>
        <v>5291.0032960893213</v>
      </c>
      <c r="F817" s="32">
        <f t="shared" si="103"/>
        <v>5291</v>
      </c>
      <c r="G817" s="32">
        <f t="shared" si="107"/>
        <v>3.9514000018243678E-3</v>
      </c>
      <c r="I817" s="32">
        <f t="shared" si="108"/>
        <v>3.9514000018243678E-3</v>
      </c>
      <c r="O817" s="32">
        <f t="shared" ca="1" si="104"/>
        <v>1.6829825250539651E-3</v>
      </c>
      <c r="Q817" s="33">
        <f t="shared" si="105"/>
        <v>34616.059000000001</v>
      </c>
      <c r="AB817" s="32" t="s">
        <v>2075</v>
      </c>
      <c r="AC817" s="32">
        <v>13</v>
      </c>
      <c r="AE817" s="32" t="s">
        <v>2068</v>
      </c>
      <c r="AG817" s="32" t="s">
        <v>2070</v>
      </c>
    </row>
    <row r="818" spans="1:33" s="32" customFormat="1" ht="12.75" customHeight="1" x14ac:dyDescent="0.2">
      <c r="A818" s="95" t="s">
        <v>2178</v>
      </c>
      <c r="B818" s="38"/>
      <c r="C818" s="15">
        <v>49639.364000000001</v>
      </c>
      <c r="D818" s="15"/>
      <c r="E818" s="32">
        <f t="shared" si="102"/>
        <v>5295.0114221164822</v>
      </c>
      <c r="F818" s="32">
        <f t="shared" si="103"/>
        <v>5295</v>
      </c>
      <c r="G818" s="32">
        <f t="shared" si="107"/>
        <v>1.3693000000785105E-2</v>
      </c>
      <c r="I818" s="32">
        <f t="shared" si="108"/>
        <v>1.3693000000785105E-2</v>
      </c>
      <c r="O818" s="32">
        <f t="shared" ca="1" si="104"/>
        <v>1.7027286214894195E-3</v>
      </c>
      <c r="Q818" s="33">
        <f t="shared" si="105"/>
        <v>34620.864000000001</v>
      </c>
      <c r="AB818" s="32" t="s">
        <v>2075</v>
      </c>
      <c r="AG818" s="32" t="s">
        <v>2142</v>
      </c>
    </row>
    <row r="819" spans="1:33" s="32" customFormat="1" ht="12.75" customHeight="1" x14ac:dyDescent="0.2">
      <c r="A819" s="95" t="s">
        <v>2200</v>
      </c>
      <c r="B819" s="38"/>
      <c r="C819" s="15">
        <v>49663.34</v>
      </c>
      <c r="D819" s="15"/>
      <c r="E819" s="32">
        <f t="shared" si="102"/>
        <v>5315.0111785425343</v>
      </c>
      <c r="F819" s="32">
        <f t="shared" si="103"/>
        <v>5315</v>
      </c>
      <c r="G819" s="32">
        <f t="shared" si="107"/>
        <v>1.3400999996520113E-2</v>
      </c>
      <c r="I819" s="32">
        <f t="shared" si="108"/>
        <v>1.3400999996520113E-2</v>
      </c>
      <c r="O819" s="32">
        <f t="shared" ca="1" si="104"/>
        <v>1.8014591036666916E-3</v>
      </c>
      <c r="Q819" s="33">
        <f t="shared" si="105"/>
        <v>34644.839999999997</v>
      </c>
      <c r="AB819" s="32" t="s">
        <v>2075</v>
      </c>
      <c r="AG819" s="32" t="s">
        <v>2142</v>
      </c>
    </row>
    <row r="820" spans="1:33" x14ac:dyDescent="0.2">
      <c r="A820" s="93" t="s">
        <v>1293</v>
      </c>
      <c r="B820" s="59" t="s">
        <v>2210</v>
      </c>
      <c r="C820" s="55">
        <v>49831.171000000002</v>
      </c>
      <c r="D820" s="55" t="s">
        <v>2275</v>
      </c>
      <c r="E820" s="32">
        <f t="shared" si="102"/>
        <v>5455.0086393675901</v>
      </c>
      <c r="F820" s="32">
        <f t="shared" si="103"/>
        <v>5455</v>
      </c>
      <c r="G820" s="32">
        <f t="shared" si="107"/>
        <v>1.0356999999203254E-2</v>
      </c>
      <c r="H820" s="32"/>
      <c r="I820" s="32">
        <f t="shared" si="108"/>
        <v>1.0356999999203254E-2</v>
      </c>
      <c r="J820" s="32"/>
      <c r="K820" s="32"/>
      <c r="L820" s="32"/>
      <c r="M820" s="32"/>
      <c r="N820" s="32"/>
      <c r="O820" s="32">
        <f t="shared" ca="1" si="104"/>
        <v>2.4925724789076099E-3</v>
      </c>
      <c r="P820" s="32"/>
      <c r="Q820" s="33">
        <f t="shared" si="105"/>
        <v>34812.671000000002</v>
      </c>
      <c r="R820" s="32"/>
      <c r="S820" s="32"/>
    </row>
    <row r="821" spans="1:33" s="32" customFormat="1" ht="12.75" customHeight="1" x14ac:dyDescent="0.2">
      <c r="A821" s="95" t="s">
        <v>2185</v>
      </c>
      <c r="B821" s="57"/>
      <c r="C821" s="34">
        <v>49840.754000000001</v>
      </c>
      <c r="D821" s="34"/>
      <c r="E821" s="32">
        <f t="shared" si="102"/>
        <v>5463.0023691736824</v>
      </c>
      <c r="F821" s="32">
        <f t="shared" si="103"/>
        <v>5463</v>
      </c>
      <c r="G821" s="32">
        <f t="shared" si="107"/>
        <v>2.8402000025380403E-3</v>
      </c>
      <c r="I821" s="32">
        <f t="shared" si="108"/>
        <v>2.8402000025380403E-3</v>
      </c>
      <c r="O821" s="32">
        <f t="shared" ca="1" si="104"/>
        <v>2.5320646717785188E-3</v>
      </c>
      <c r="Q821" s="33">
        <f t="shared" si="105"/>
        <v>34822.254000000001</v>
      </c>
      <c r="AC821" s="32">
        <v>19</v>
      </c>
      <c r="AE821" s="32" t="s">
        <v>2201</v>
      </c>
      <c r="AG821" s="32" t="s">
        <v>2070</v>
      </c>
    </row>
    <row r="822" spans="1:33" s="32" customFormat="1" ht="12.75" customHeight="1" x14ac:dyDescent="0.2">
      <c r="A822" s="95" t="s">
        <v>2199</v>
      </c>
      <c r="B822" s="57"/>
      <c r="C822" s="34">
        <v>49844.355199999998</v>
      </c>
      <c r="D822" s="34">
        <v>2.9999999999999997E-4</v>
      </c>
      <c r="E822" s="32">
        <f t="shared" si="102"/>
        <v>5466.006336592829</v>
      </c>
      <c r="F822" s="32">
        <f t="shared" si="103"/>
        <v>5466</v>
      </c>
      <c r="G822" s="32">
        <f t="shared" si="107"/>
        <v>7.5963999988744035E-3</v>
      </c>
      <c r="J822" s="32">
        <f>G822</f>
        <v>7.5963999988744035E-3</v>
      </c>
      <c r="O822" s="32">
        <f t="shared" ca="1" si="104"/>
        <v>2.5468742441051087E-3</v>
      </c>
      <c r="Q822" s="33">
        <f t="shared" si="105"/>
        <v>34825.855199999998</v>
      </c>
      <c r="AB822" s="32" t="s">
        <v>2086</v>
      </c>
      <c r="AC822" s="32">
        <v>20</v>
      </c>
      <c r="AE822" s="32" t="s">
        <v>2195</v>
      </c>
      <c r="AG822" s="32" t="s">
        <v>2021</v>
      </c>
    </row>
    <row r="823" spans="1:33" s="32" customFormat="1" ht="12.75" customHeight="1" x14ac:dyDescent="0.2">
      <c r="A823" s="95" t="s">
        <v>2185</v>
      </c>
      <c r="B823" s="57"/>
      <c r="C823" s="34">
        <v>49888.703000000001</v>
      </c>
      <c r="D823" s="34"/>
      <c r="E823" s="32">
        <f t="shared" si="102"/>
        <v>5502.9993795537703</v>
      </c>
      <c r="F823" s="32">
        <f t="shared" si="103"/>
        <v>5503</v>
      </c>
      <c r="G823" s="32">
        <f t="shared" si="107"/>
        <v>-7.437999956891872E-4</v>
      </c>
      <c r="I823" s="32">
        <f>G823</f>
        <v>-7.437999956891872E-4</v>
      </c>
      <c r="O823" s="32">
        <f t="shared" ca="1" si="104"/>
        <v>2.7295256361330664E-3</v>
      </c>
      <c r="Q823" s="33">
        <f t="shared" si="105"/>
        <v>34870.203000000001</v>
      </c>
      <c r="AB823" s="32" t="s">
        <v>2075</v>
      </c>
      <c r="AC823" s="32">
        <v>18</v>
      </c>
      <c r="AE823" s="32" t="s">
        <v>2201</v>
      </c>
      <c r="AG823" s="32" t="s">
        <v>2070</v>
      </c>
    </row>
    <row r="824" spans="1:33" s="32" customFormat="1" ht="12.75" customHeight="1" x14ac:dyDescent="0.2">
      <c r="A824" s="95" t="s">
        <v>2185</v>
      </c>
      <c r="B824" s="57"/>
      <c r="C824" s="34">
        <v>49900.699000000001</v>
      </c>
      <c r="D824" s="34"/>
      <c r="E824" s="32">
        <f t="shared" si="102"/>
        <v>5513.0059310255319</v>
      </c>
      <c r="F824" s="32">
        <f t="shared" si="103"/>
        <v>5513</v>
      </c>
      <c r="G824" s="32">
        <f t="shared" si="107"/>
        <v>7.1102000001701526E-3</v>
      </c>
      <c r="I824" s="32">
        <f>G824</f>
        <v>7.1102000001701526E-3</v>
      </c>
      <c r="O824" s="32">
        <f t="shared" ca="1" si="104"/>
        <v>2.7788908772217041E-3</v>
      </c>
      <c r="Q824" s="33">
        <f t="shared" si="105"/>
        <v>34882.199000000001</v>
      </c>
      <c r="AB824" s="32" t="s">
        <v>2075</v>
      </c>
      <c r="AC824" s="32">
        <v>15</v>
      </c>
      <c r="AE824" s="32" t="s">
        <v>2125</v>
      </c>
      <c r="AG824" s="32" t="s">
        <v>2070</v>
      </c>
    </row>
    <row r="825" spans="1:33" x14ac:dyDescent="0.2">
      <c r="A825" s="93" t="s">
        <v>1639</v>
      </c>
      <c r="B825" s="59" t="s">
        <v>2210</v>
      </c>
      <c r="C825" s="55">
        <v>49923.481099999997</v>
      </c>
      <c r="D825" s="55" t="s">
        <v>2275</v>
      </c>
      <c r="E825" s="32">
        <f t="shared" si="102"/>
        <v>5532.0097870012569</v>
      </c>
      <c r="F825" s="32">
        <f t="shared" si="103"/>
        <v>5532</v>
      </c>
      <c r="G825" s="32">
        <f t="shared" si="107"/>
        <v>1.1732799997844268E-2</v>
      </c>
      <c r="H825" s="32"/>
      <c r="J825" s="32">
        <f>G825</f>
        <v>1.1732799997844268E-2</v>
      </c>
      <c r="K825" s="32"/>
      <c r="L825" s="32"/>
      <c r="M825" s="32"/>
      <c r="N825" s="32"/>
      <c r="O825" s="32">
        <f t="shared" ca="1" si="104"/>
        <v>2.8726848352901117E-3</v>
      </c>
      <c r="P825" s="32"/>
      <c r="Q825" s="33">
        <f t="shared" si="105"/>
        <v>34904.981099999997</v>
      </c>
      <c r="R825" s="32"/>
      <c r="S825" s="32"/>
    </row>
    <row r="826" spans="1:33" x14ac:dyDescent="0.2">
      <c r="A826" s="93" t="s">
        <v>1639</v>
      </c>
      <c r="B826" s="59" t="s">
        <v>2210</v>
      </c>
      <c r="C826" s="55">
        <v>49929.472000000002</v>
      </c>
      <c r="D826" s="55" t="s">
        <v>2275</v>
      </c>
      <c r="E826" s="32">
        <f t="shared" si="102"/>
        <v>5537.0071402200156</v>
      </c>
      <c r="F826" s="32">
        <f t="shared" si="103"/>
        <v>5537</v>
      </c>
      <c r="G826" s="32">
        <f t="shared" si="107"/>
        <v>8.5598000005120412E-3</v>
      </c>
      <c r="H826" s="32"/>
      <c r="I826" s="32">
        <f>G826</f>
        <v>8.5598000005120412E-3</v>
      </c>
      <c r="J826" s="32"/>
      <c r="K826" s="32"/>
      <c r="L826" s="32"/>
      <c r="M826" s="32"/>
      <c r="N826" s="32"/>
      <c r="O826" s="32">
        <f t="shared" ca="1" si="104"/>
        <v>2.8973674558344306E-3</v>
      </c>
      <c r="P826" s="32"/>
      <c r="Q826" s="33">
        <f t="shared" si="105"/>
        <v>34910.972000000002</v>
      </c>
      <c r="R826" s="32"/>
      <c r="S826" s="32"/>
    </row>
    <row r="827" spans="1:33" s="32" customFormat="1" ht="12.75" customHeight="1" x14ac:dyDescent="0.2">
      <c r="A827" s="95" t="s">
        <v>2200</v>
      </c>
      <c r="B827" s="57"/>
      <c r="C827" s="34">
        <v>49935.464</v>
      </c>
      <c r="D827" s="34"/>
      <c r="E827" s="32">
        <f t="shared" si="102"/>
        <v>5542.0054110118444</v>
      </c>
      <c r="F827" s="32">
        <f t="shared" si="103"/>
        <v>5542</v>
      </c>
      <c r="G827" s="32">
        <f t="shared" si="107"/>
        <v>6.4867999972193502E-3</v>
      </c>
      <c r="I827" s="32">
        <f>G827</f>
        <v>6.4867999972193502E-3</v>
      </c>
      <c r="O827" s="32">
        <f t="shared" ca="1" si="104"/>
        <v>2.9220500763787495E-3</v>
      </c>
      <c r="Q827" s="33">
        <f t="shared" si="105"/>
        <v>34916.964</v>
      </c>
      <c r="AB827" s="32" t="s">
        <v>2075</v>
      </c>
      <c r="AG827" s="32" t="s">
        <v>2142</v>
      </c>
    </row>
    <row r="828" spans="1:33" x14ac:dyDescent="0.2">
      <c r="A828" s="93" t="s">
        <v>1639</v>
      </c>
      <c r="B828" s="59" t="s">
        <v>2210</v>
      </c>
      <c r="C828" s="55">
        <v>49953.435899999997</v>
      </c>
      <c r="D828" s="55" t="s">
        <v>2275</v>
      </c>
      <c r="E828" s="32">
        <f t="shared" si="102"/>
        <v>5556.9968033422319</v>
      </c>
      <c r="F828" s="32">
        <f t="shared" si="103"/>
        <v>5557</v>
      </c>
      <c r="G828" s="32">
        <f t="shared" si="107"/>
        <v>-3.8322000036714599E-3</v>
      </c>
      <c r="H828" s="32"/>
      <c r="J828" s="32">
        <f>G828</f>
        <v>-3.8322000036714599E-3</v>
      </c>
      <c r="K828" s="32"/>
      <c r="L828" s="32"/>
      <c r="M828" s="32"/>
      <c r="N828" s="32"/>
      <c r="O828" s="32">
        <f t="shared" ca="1" si="104"/>
        <v>2.9960979380117062E-3</v>
      </c>
      <c r="P828" s="32"/>
      <c r="Q828" s="33">
        <f t="shared" si="105"/>
        <v>34934.935899999997</v>
      </c>
      <c r="R828" s="32"/>
      <c r="S828" s="32"/>
    </row>
    <row r="829" spans="1:33" x14ac:dyDescent="0.2">
      <c r="A829" s="93" t="s">
        <v>1639</v>
      </c>
      <c r="B829" s="59" t="s">
        <v>2210</v>
      </c>
      <c r="C829" s="55">
        <v>49953.442199999998</v>
      </c>
      <c r="D829" s="55" t="s">
        <v>2275</v>
      </c>
      <c r="E829" s="32">
        <f t="shared" si="102"/>
        <v>5557.002058533486</v>
      </c>
      <c r="F829" s="32">
        <f t="shared" si="103"/>
        <v>5557</v>
      </c>
      <c r="G829" s="32">
        <f t="shared" si="107"/>
        <v>2.4677999972482212E-3</v>
      </c>
      <c r="H829" s="32"/>
      <c r="J829" s="32">
        <f>G829</f>
        <v>2.4677999972482212E-3</v>
      </c>
      <c r="K829" s="32"/>
      <c r="L829" s="32"/>
      <c r="M829" s="32"/>
      <c r="N829" s="32"/>
      <c r="O829" s="32">
        <f t="shared" ca="1" si="104"/>
        <v>2.9960979380117062E-3</v>
      </c>
      <c r="P829" s="32"/>
      <c r="Q829" s="33">
        <f t="shared" si="105"/>
        <v>34934.942199999998</v>
      </c>
      <c r="R829" s="32"/>
      <c r="S829" s="32"/>
    </row>
    <row r="830" spans="1:33" x14ac:dyDescent="0.2">
      <c r="A830" s="93" t="s">
        <v>1639</v>
      </c>
      <c r="B830" s="59" t="s">
        <v>2210</v>
      </c>
      <c r="C830" s="55">
        <v>49953.444300000003</v>
      </c>
      <c r="D830" s="55" t="s">
        <v>2275</v>
      </c>
      <c r="E830" s="32">
        <f t="shared" si="102"/>
        <v>5557.0038102639082</v>
      </c>
      <c r="F830" s="32">
        <f t="shared" si="103"/>
        <v>5557</v>
      </c>
      <c r="G830" s="32">
        <f t="shared" si="107"/>
        <v>4.5678000024054199E-3</v>
      </c>
      <c r="H830" s="32"/>
      <c r="J830" s="32">
        <f>G830</f>
        <v>4.5678000024054199E-3</v>
      </c>
      <c r="K830" s="32"/>
      <c r="L830" s="32"/>
      <c r="M830" s="32"/>
      <c r="N830" s="32"/>
      <c r="O830" s="32">
        <f t="shared" ca="1" si="104"/>
        <v>2.9960979380117062E-3</v>
      </c>
      <c r="P830" s="32"/>
      <c r="Q830" s="33">
        <f t="shared" si="105"/>
        <v>34934.944300000003</v>
      </c>
      <c r="R830" s="32"/>
      <c r="S830" s="32"/>
    </row>
    <row r="831" spans="1:33" x14ac:dyDescent="0.2">
      <c r="A831" s="93" t="s">
        <v>1639</v>
      </c>
      <c r="B831" s="59" t="s">
        <v>2210</v>
      </c>
      <c r="C831" s="55">
        <v>49953.445</v>
      </c>
      <c r="D831" s="55" t="s">
        <v>2275</v>
      </c>
      <c r="E831" s="32">
        <f t="shared" si="102"/>
        <v>5557.0043941740441</v>
      </c>
      <c r="F831" s="32">
        <f t="shared" si="103"/>
        <v>5557</v>
      </c>
      <c r="G831" s="32">
        <f t="shared" si="107"/>
        <v>5.2677999992738478E-3</v>
      </c>
      <c r="H831" s="32"/>
      <c r="I831" s="32">
        <f>G831</f>
        <v>5.2677999992738478E-3</v>
      </c>
      <c r="J831" s="32"/>
      <c r="K831" s="32"/>
      <c r="L831" s="32"/>
      <c r="M831" s="32"/>
      <c r="N831" s="32"/>
      <c r="O831" s="32">
        <f t="shared" ca="1" si="104"/>
        <v>2.9960979380117062E-3</v>
      </c>
      <c r="P831" s="32"/>
      <c r="Q831" s="33">
        <f t="shared" si="105"/>
        <v>34934.945</v>
      </c>
      <c r="R831" s="32"/>
      <c r="S831" s="32"/>
    </row>
    <row r="832" spans="1:33" x14ac:dyDescent="0.2">
      <c r="A832" s="93" t="s">
        <v>1639</v>
      </c>
      <c r="B832" s="59" t="s">
        <v>2210</v>
      </c>
      <c r="C832" s="55">
        <v>49953.445</v>
      </c>
      <c r="D832" s="55" t="s">
        <v>2275</v>
      </c>
      <c r="E832" s="32">
        <f t="shared" si="102"/>
        <v>5557.0043941740441</v>
      </c>
      <c r="F832" s="32">
        <f t="shared" si="103"/>
        <v>5557</v>
      </c>
      <c r="G832" s="32">
        <f t="shared" ref="G832:G863" si="109">+C832-(C$7+F832*C$8)</f>
        <v>5.2677999992738478E-3</v>
      </c>
      <c r="H832" s="32"/>
      <c r="I832" s="32">
        <f>G832</f>
        <v>5.2677999992738478E-3</v>
      </c>
      <c r="J832" s="32"/>
      <c r="K832" s="32"/>
      <c r="L832" s="32"/>
      <c r="M832" s="32"/>
      <c r="N832" s="32"/>
      <c r="O832" s="32">
        <f t="shared" ca="1" si="104"/>
        <v>2.9960979380117062E-3</v>
      </c>
      <c r="P832" s="32"/>
      <c r="Q832" s="33">
        <f t="shared" si="105"/>
        <v>34934.945</v>
      </c>
      <c r="R832" s="32"/>
      <c r="S832" s="32"/>
    </row>
    <row r="833" spans="1:33" x14ac:dyDescent="0.2">
      <c r="A833" s="93" t="s">
        <v>1639</v>
      </c>
      <c r="B833" s="59" t="s">
        <v>2210</v>
      </c>
      <c r="C833" s="55">
        <v>49953.449800000002</v>
      </c>
      <c r="D833" s="55" t="s">
        <v>2275</v>
      </c>
      <c r="E833" s="32">
        <f t="shared" si="102"/>
        <v>5557.0083981292873</v>
      </c>
      <c r="F833" s="32">
        <f t="shared" si="103"/>
        <v>5557</v>
      </c>
      <c r="G833" s="32">
        <f t="shared" si="109"/>
        <v>1.0067800001706928E-2</v>
      </c>
      <c r="H833" s="32"/>
      <c r="J833" s="32">
        <f>G833</f>
        <v>1.0067800001706928E-2</v>
      </c>
      <c r="K833" s="32"/>
      <c r="L833" s="32"/>
      <c r="M833" s="32"/>
      <c r="N833" s="32"/>
      <c r="O833" s="32">
        <f t="shared" ca="1" si="104"/>
        <v>2.9960979380117062E-3</v>
      </c>
      <c r="P833" s="32"/>
      <c r="Q833" s="33">
        <f t="shared" si="105"/>
        <v>34934.949800000002</v>
      </c>
      <c r="R833" s="32"/>
      <c r="S833" s="32"/>
    </row>
    <row r="834" spans="1:33" x14ac:dyDescent="0.2">
      <c r="A834" s="93" t="s">
        <v>1639</v>
      </c>
      <c r="B834" s="59" t="s">
        <v>2210</v>
      </c>
      <c r="C834" s="55">
        <v>49953.455399999999</v>
      </c>
      <c r="D834" s="55" t="s">
        <v>2275</v>
      </c>
      <c r="E834" s="32">
        <f t="shared" si="102"/>
        <v>5557.0130694103982</v>
      </c>
      <c r="F834" s="32">
        <f t="shared" si="103"/>
        <v>5557</v>
      </c>
      <c r="G834" s="32">
        <f t="shared" si="109"/>
        <v>1.5667799998482224E-2</v>
      </c>
      <c r="H834" s="32"/>
      <c r="J834" s="32">
        <f>G834</f>
        <v>1.5667799998482224E-2</v>
      </c>
      <c r="K834" s="32"/>
      <c r="L834" s="32"/>
      <c r="M834" s="32"/>
      <c r="N834" s="32"/>
      <c r="O834" s="32">
        <f t="shared" ca="1" si="104"/>
        <v>2.9960979380117062E-3</v>
      </c>
      <c r="P834" s="32"/>
      <c r="Q834" s="33">
        <f t="shared" si="105"/>
        <v>34934.955399999999</v>
      </c>
      <c r="R834" s="32"/>
      <c r="S834" s="32"/>
    </row>
    <row r="835" spans="1:33" s="32" customFormat="1" ht="12.75" customHeight="1" x14ac:dyDescent="0.2">
      <c r="A835" s="95" t="s">
        <v>2185</v>
      </c>
      <c r="B835" s="57"/>
      <c r="C835" s="34">
        <v>49954.637000000002</v>
      </c>
      <c r="D835" s="34"/>
      <c r="E835" s="32">
        <f t="shared" si="102"/>
        <v>5557.9987097254261</v>
      </c>
      <c r="F835" s="32">
        <f t="shared" si="103"/>
        <v>5558</v>
      </c>
      <c r="G835" s="32">
        <f t="shared" si="109"/>
        <v>-1.5467999983229674E-3</v>
      </c>
      <c r="I835" s="32">
        <f t="shared" ref="I835:I842" si="110">G835</f>
        <v>-1.5467999983229674E-3</v>
      </c>
      <c r="O835" s="32">
        <f t="shared" ca="1" si="104"/>
        <v>3.0010344621205706E-3</v>
      </c>
      <c r="Q835" s="33">
        <f t="shared" si="105"/>
        <v>34936.137000000002</v>
      </c>
      <c r="AB835" s="32" t="s">
        <v>2075</v>
      </c>
      <c r="AC835" s="32">
        <v>15</v>
      </c>
      <c r="AE835" s="32" t="s">
        <v>2125</v>
      </c>
      <c r="AG835" s="32" t="s">
        <v>2070</v>
      </c>
    </row>
    <row r="836" spans="1:33" s="32" customFormat="1" ht="12.75" customHeight="1" x14ac:dyDescent="0.2">
      <c r="A836" s="95" t="s">
        <v>2202</v>
      </c>
      <c r="B836" s="57"/>
      <c r="C836" s="34">
        <v>49959.428999999996</v>
      </c>
      <c r="D836" s="34">
        <v>8.0000000000000002E-3</v>
      </c>
      <c r="E836" s="32">
        <f t="shared" si="102"/>
        <v>5561.9959917071383</v>
      </c>
      <c r="F836" s="32">
        <f t="shared" si="103"/>
        <v>5562</v>
      </c>
      <c r="G836" s="32">
        <f t="shared" si="109"/>
        <v>-4.8052000056486577E-3</v>
      </c>
      <c r="I836" s="32">
        <f t="shared" si="110"/>
        <v>-4.8052000056486577E-3</v>
      </c>
      <c r="O836" s="32">
        <f t="shared" ca="1" si="104"/>
        <v>3.020780558556025E-3</v>
      </c>
      <c r="Q836" s="33">
        <f t="shared" si="105"/>
        <v>34940.928999999996</v>
      </c>
      <c r="AB836" s="32" t="s">
        <v>2075</v>
      </c>
      <c r="AC836" s="32">
        <v>25</v>
      </c>
      <c r="AE836" s="32" t="s">
        <v>2193</v>
      </c>
      <c r="AG836" s="32" t="s">
        <v>2021</v>
      </c>
    </row>
    <row r="837" spans="1:33" s="32" customFormat="1" ht="12.75" customHeight="1" x14ac:dyDescent="0.2">
      <c r="A837" s="95" t="s">
        <v>2185</v>
      </c>
      <c r="B837" s="57"/>
      <c r="C837" s="34">
        <v>49972.607000000004</v>
      </c>
      <c r="D837" s="34"/>
      <c r="E837" s="32">
        <f t="shared" si="102"/>
        <v>5572.9885171568676</v>
      </c>
      <c r="F837" s="32">
        <f t="shared" si="103"/>
        <v>5573</v>
      </c>
      <c r="G837" s="32">
        <f t="shared" si="109"/>
        <v>-1.3765799994871486E-2</v>
      </c>
      <c r="I837" s="32">
        <f t="shared" si="110"/>
        <v>-1.3765799994871486E-2</v>
      </c>
      <c r="O837" s="32">
        <f t="shared" ca="1" si="104"/>
        <v>3.0750823237535238E-3</v>
      </c>
      <c r="Q837" s="33">
        <f t="shared" si="105"/>
        <v>34954.107000000004</v>
      </c>
      <c r="AB837" s="32" t="s">
        <v>2075</v>
      </c>
      <c r="AC837" s="32">
        <v>11</v>
      </c>
      <c r="AE837" s="32" t="s">
        <v>2203</v>
      </c>
      <c r="AG837" s="32" t="s">
        <v>2070</v>
      </c>
    </row>
    <row r="838" spans="1:33" s="32" customFormat="1" ht="12.75" customHeight="1" x14ac:dyDescent="0.2">
      <c r="A838" s="95" t="s">
        <v>2185</v>
      </c>
      <c r="B838" s="57"/>
      <c r="C838" s="34">
        <v>49978.608999999997</v>
      </c>
      <c r="D838" s="34"/>
      <c r="E838" s="32">
        <f t="shared" si="102"/>
        <v>5577.9951295221099</v>
      </c>
      <c r="F838" s="32">
        <f t="shared" si="103"/>
        <v>5578</v>
      </c>
      <c r="G838" s="32">
        <f t="shared" si="109"/>
        <v>-5.8388000034028664E-3</v>
      </c>
      <c r="I838" s="32">
        <f t="shared" si="110"/>
        <v>-5.8388000034028664E-3</v>
      </c>
      <c r="O838" s="32">
        <f t="shared" ca="1" si="104"/>
        <v>3.0997649442978427E-3</v>
      </c>
      <c r="Q838" s="33">
        <f t="shared" si="105"/>
        <v>34960.108999999997</v>
      </c>
      <c r="AB838" s="32" t="s">
        <v>2075</v>
      </c>
      <c r="AC838" s="32">
        <v>19</v>
      </c>
      <c r="AE838" s="32" t="s">
        <v>2076</v>
      </c>
      <c r="AG838" s="32" t="s">
        <v>2070</v>
      </c>
    </row>
    <row r="839" spans="1:33" s="32" customFormat="1" ht="12.75" customHeight="1" x14ac:dyDescent="0.2">
      <c r="A839" s="95" t="s">
        <v>2202</v>
      </c>
      <c r="B839" s="57"/>
      <c r="C839" s="34">
        <v>49989.419000000002</v>
      </c>
      <c r="D839" s="34">
        <v>8.9999999999999993E-3</v>
      </c>
      <c r="E839" s="32">
        <f t="shared" si="102"/>
        <v>5587.0123703865484</v>
      </c>
      <c r="F839" s="32">
        <f t="shared" si="103"/>
        <v>5587</v>
      </c>
      <c r="G839" s="32">
        <f t="shared" si="109"/>
        <v>1.4829799998551607E-2</v>
      </c>
      <c r="I839" s="32">
        <f t="shared" si="110"/>
        <v>1.4829799998551607E-2</v>
      </c>
      <c r="O839" s="32">
        <f t="shared" ca="1" si="104"/>
        <v>3.144193661277616E-3</v>
      </c>
      <c r="Q839" s="33">
        <f t="shared" si="105"/>
        <v>34970.919000000002</v>
      </c>
      <c r="AB839" s="32" t="s">
        <v>2075</v>
      </c>
      <c r="AC839" s="32">
        <v>24</v>
      </c>
      <c r="AE839" s="32" t="s">
        <v>2193</v>
      </c>
      <c r="AG839" s="32" t="s">
        <v>2021</v>
      </c>
    </row>
    <row r="840" spans="1:33" s="32" customFormat="1" ht="12.75" customHeight="1" x14ac:dyDescent="0.2">
      <c r="A840" s="95" t="s">
        <v>2185</v>
      </c>
      <c r="B840" s="57"/>
      <c r="C840" s="34">
        <v>50002.597999999998</v>
      </c>
      <c r="D840" s="34"/>
      <c r="E840" s="32">
        <f t="shared" si="102"/>
        <v>5598.0057299936107</v>
      </c>
      <c r="F840" s="32">
        <f t="shared" si="103"/>
        <v>5598</v>
      </c>
      <c r="G840" s="32">
        <f t="shared" si="109"/>
        <v>6.8691999986185692E-3</v>
      </c>
      <c r="I840" s="32">
        <f t="shared" si="110"/>
        <v>6.8691999986185692E-3</v>
      </c>
      <c r="O840" s="32">
        <f t="shared" ca="1" si="104"/>
        <v>3.1984954264751182E-3</v>
      </c>
      <c r="Q840" s="33">
        <f t="shared" si="105"/>
        <v>34984.097999999998</v>
      </c>
      <c r="AB840" s="32" t="s">
        <v>2075</v>
      </c>
      <c r="AC840" s="32">
        <v>16</v>
      </c>
      <c r="AE840" s="32" t="s">
        <v>2201</v>
      </c>
      <c r="AG840" s="32" t="s">
        <v>2070</v>
      </c>
    </row>
    <row r="841" spans="1:33" s="32" customFormat="1" ht="12.75" customHeight="1" x14ac:dyDescent="0.2">
      <c r="A841" s="95" t="s">
        <v>2185</v>
      </c>
      <c r="B841" s="57"/>
      <c r="C841" s="34">
        <v>50026.559000000001</v>
      </c>
      <c r="D841" s="34"/>
      <c r="E841" s="32">
        <f t="shared" si="102"/>
        <v>5617.9929740595426</v>
      </c>
      <c r="F841" s="32">
        <f t="shared" si="103"/>
        <v>5618</v>
      </c>
      <c r="G841" s="32">
        <f t="shared" si="109"/>
        <v>-8.4227999977883883E-3</v>
      </c>
      <c r="I841" s="32">
        <f t="shared" si="110"/>
        <v>-8.4227999977883883E-3</v>
      </c>
      <c r="O841" s="32">
        <f t="shared" ca="1" si="104"/>
        <v>3.2972259086523903E-3</v>
      </c>
      <c r="Q841" s="33">
        <f t="shared" si="105"/>
        <v>35008.059000000001</v>
      </c>
      <c r="AB841" s="32" t="s">
        <v>2075</v>
      </c>
      <c r="AC841" s="32">
        <v>12</v>
      </c>
      <c r="AE841" s="32" t="s">
        <v>2203</v>
      </c>
      <c r="AG841" s="32" t="s">
        <v>2070</v>
      </c>
    </row>
    <row r="842" spans="1:33" s="32" customFormat="1" ht="12.75" customHeight="1" x14ac:dyDescent="0.2">
      <c r="A842" s="95" t="s">
        <v>2185</v>
      </c>
      <c r="B842" s="57"/>
      <c r="C842" s="34">
        <v>50044.527999999998</v>
      </c>
      <c r="D842" s="34"/>
      <c r="E842" s="32">
        <f t="shared" si="102"/>
        <v>5632.9819473336393</v>
      </c>
      <c r="F842" s="32">
        <f t="shared" si="103"/>
        <v>5633</v>
      </c>
      <c r="G842" s="32">
        <f t="shared" si="109"/>
        <v>-2.1641799998178612E-2</v>
      </c>
      <c r="I842" s="32">
        <f t="shared" si="110"/>
        <v>-2.1641799998178612E-2</v>
      </c>
      <c r="O842" s="32">
        <f t="shared" ca="1" si="104"/>
        <v>3.3712737702853469E-3</v>
      </c>
      <c r="Q842" s="33">
        <f t="shared" si="105"/>
        <v>35026.027999999998</v>
      </c>
      <c r="AB842" s="32" t="s">
        <v>2075</v>
      </c>
      <c r="AC842" s="32">
        <v>9</v>
      </c>
      <c r="AE842" s="32" t="s">
        <v>2203</v>
      </c>
      <c r="AG842" s="32" t="s">
        <v>2070</v>
      </c>
    </row>
    <row r="843" spans="1:33" x14ac:dyDescent="0.2">
      <c r="A843" s="93" t="s">
        <v>1639</v>
      </c>
      <c r="B843" s="59" t="s">
        <v>2210</v>
      </c>
      <c r="C843" s="55">
        <v>50194.398699999998</v>
      </c>
      <c r="D843" s="55" t="s">
        <v>2275</v>
      </c>
      <c r="E843" s="32">
        <f t="shared" si="102"/>
        <v>5757.9976920534646</v>
      </c>
      <c r="F843" s="32">
        <f t="shared" si="103"/>
        <v>5758</v>
      </c>
      <c r="G843" s="32">
        <f t="shared" si="109"/>
        <v>-2.7668000038829632E-3</v>
      </c>
      <c r="H843" s="32"/>
      <c r="J843" s="32">
        <f>G843</f>
        <v>-2.7668000038829632E-3</v>
      </c>
      <c r="K843" s="32"/>
      <c r="L843" s="32"/>
      <c r="M843" s="32"/>
      <c r="N843" s="32"/>
      <c r="O843" s="32">
        <f t="shared" ca="1" si="104"/>
        <v>3.9883392838933052E-3</v>
      </c>
      <c r="P843" s="32"/>
      <c r="Q843" s="33">
        <f t="shared" si="105"/>
        <v>35175.898699999998</v>
      </c>
      <c r="R843" s="32"/>
      <c r="S843" s="32"/>
    </row>
    <row r="844" spans="1:33" s="32" customFormat="1" ht="12.75" customHeight="1" x14ac:dyDescent="0.2">
      <c r="A844" s="95" t="s">
        <v>2185</v>
      </c>
      <c r="B844" s="57"/>
      <c r="C844" s="34">
        <v>50250.743999999999</v>
      </c>
      <c r="D844" s="34"/>
      <c r="E844" s="32">
        <f t="shared" si="102"/>
        <v>5804.9985377221792</v>
      </c>
      <c r="F844" s="32">
        <f t="shared" si="103"/>
        <v>5805</v>
      </c>
      <c r="G844" s="32">
        <f t="shared" si="109"/>
        <v>-1.7530000041006133E-3</v>
      </c>
      <c r="I844" s="32">
        <f t="shared" ref="I844:I860" si="111">G844</f>
        <v>-1.7530000041006133E-3</v>
      </c>
      <c r="O844" s="32">
        <f t="shared" ca="1" si="104"/>
        <v>4.2203559170099006E-3</v>
      </c>
      <c r="Q844" s="33">
        <f t="shared" si="105"/>
        <v>35232.243999999999</v>
      </c>
      <c r="AB844" s="32" t="s">
        <v>2075</v>
      </c>
      <c r="AC844" s="32">
        <v>16</v>
      </c>
      <c r="AE844" s="32" t="s">
        <v>2201</v>
      </c>
      <c r="AG844" s="32" t="s">
        <v>2070</v>
      </c>
    </row>
    <row r="845" spans="1:33" s="32" customFormat="1" ht="12.75" customHeight="1" x14ac:dyDescent="0.2">
      <c r="A845" s="95" t="s">
        <v>2185</v>
      </c>
      <c r="B845" s="57"/>
      <c r="C845" s="34">
        <v>50268.726000000002</v>
      </c>
      <c r="D845" s="34"/>
      <c r="E845" s="32">
        <f t="shared" si="102"/>
        <v>5819.9983550417237</v>
      </c>
      <c r="F845" s="32">
        <f t="shared" si="103"/>
        <v>5820</v>
      </c>
      <c r="G845" s="32">
        <f t="shared" si="109"/>
        <v>-1.9719999982044101E-3</v>
      </c>
      <c r="I845" s="32">
        <f t="shared" si="111"/>
        <v>-1.9719999982044101E-3</v>
      </c>
      <c r="O845" s="32">
        <f t="shared" ca="1" si="104"/>
        <v>4.2944037786428572E-3</v>
      </c>
      <c r="Q845" s="33">
        <f t="shared" si="105"/>
        <v>35250.226000000002</v>
      </c>
      <c r="AB845" s="32" t="s">
        <v>2075</v>
      </c>
      <c r="AC845" s="32">
        <v>15</v>
      </c>
      <c r="AE845" s="32" t="s">
        <v>2201</v>
      </c>
      <c r="AG845" s="32" t="s">
        <v>2070</v>
      </c>
    </row>
    <row r="846" spans="1:33" s="32" customFormat="1" ht="12.75" customHeight="1" x14ac:dyDescent="0.2">
      <c r="A846" s="95" t="s">
        <v>2185</v>
      </c>
      <c r="B846" s="57"/>
      <c r="C846" s="34">
        <v>50274.728999999999</v>
      </c>
      <c r="D846" s="34"/>
      <c r="E846" s="32">
        <f t="shared" si="102"/>
        <v>5825.0058015643117</v>
      </c>
      <c r="F846" s="32">
        <f t="shared" si="103"/>
        <v>5825</v>
      </c>
      <c r="G846" s="32">
        <f t="shared" si="109"/>
        <v>6.9549999971059151E-3</v>
      </c>
      <c r="I846" s="32">
        <f t="shared" si="111"/>
        <v>6.9549999971059151E-3</v>
      </c>
      <c r="O846" s="32">
        <f t="shared" ca="1" si="104"/>
        <v>4.3190863991871727E-3</v>
      </c>
      <c r="Q846" s="33">
        <f t="shared" si="105"/>
        <v>35256.228999999999</v>
      </c>
      <c r="AB846" s="32" t="s">
        <v>2075</v>
      </c>
      <c r="AC846" s="32">
        <v>19</v>
      </c>
      <c r="AE846" s="32" t="s">
        <v>2203</v>
      </c>
      <c r="AG846" s="32" t="s">
        <v>2070</v>
      </c>
    </row>
    <row r="847" spans="1:33" s="32" customFormat="1" ht="12.75" customHeight="1" x14ac:dyDescent="0.2">
      <c r="A847" s="95" t="s">
        <v>2185</v>
      </c>
      <c r="B847" s="57"/>
      <c r="C847" s="34">
        <v>50304.696000000004</v>
      </c>
      <c r="D847" s="34"/>
      <c r="E847" s="32">
        <f t="shared" si="102"/>
        <v>5850.0029946248596</v>
      </c>
      <c r="F847" s="32">
        <f t="shared" si="103"/>
        <v>5850</v>
      </c>
      <c r="G847" s="32">
        <f t="shared" si="109"/>
        <v>3.590000000258442E-3</v>
      </c>
      <c r="I847" s="32">
        <f t="shared" si="111"/>
        <v>3.590000000258442E-3</v>
      </c>
      <c r="O847" s="32">
        <f t="shared" ca="1" si="104"/>
        <v>4.4424995019087671E-3</v>
      </c>
      <c r="Q847" s="33">
        <f t="shared" si="105"/>
        <v>35286.196000000004</v>
      </c>
      <c r="AB847" s="32" t="s">
        <v>2075</v>
      </c>
      <c r="AC847" s="32">
        <v>9</v>
      </c>
      <c r="AE847" s="32" t="s">
        <v>2203</v>
      </c>
      <c r="AG847" s="32" t="s">
        <v>2070</v>
      </c>
    </row>
    <row r="848" spans="1:33" s="32" customFormat="1" ht="12.75" customHeight="1" x14ac:dyDescent="0.2">
      <c r="A848" s="95" t="s">
        <v>2185</v>
      </c>
      <c r="B848" s="57"/>
      <c r="C848" s="34">
        <v>50310.688999999998</v>
      </c>
      <c r="D848" s="34"/>
      <c r="E848" s="32">
        <f t="shared" si="102"/>
        <v>5855.0020995740279</v>
      </c>
      <c r="F848" s="32">
        <f t="shared" si="103"/>
        <v>5855</v>
      </c>
      <c r="G848" s="32">
        <f t="shared" si="109"/>
        <v>2.5170000008074567E-3</v>
      </c>
      <c r="I848" s="32">
        <f t="shared" si="111"/>
        <v>2.5170000008074567E-3</v>
      </c>
      <c r="O848" s="32">
        <f t="shared" ca="1" si="104"/>
        <v>4.467182122453086E-3</v>
      </c>
      <c r="Q848" s="33">
        <f t="shared" si="105"/>
        <v>35292.188999999998</v>
      </c>
      <c r="AB848" s="32" t="s">
        <v>2075</v>
      </c>
      <c r="AC848" s="32">
        <v>16</v>
      </c>
      <c r="AE848" s="32" t="s">
        <v>2201</v>
      </c>
      <c r="AG848" s="32" t="s">
        <v>2070</v>
      </c>
    </row>
    <row r="849" spans="1:33" s="32" customFormat="1" ht="12.75" customHeight="1" x14ac:dyDescent="0.2">
      <c r="A849" s="95" t="s">
        <v>2204</v>
      </c>
      <c r="B849" s="57"/>
      <c r="C849" s="34">
        <v>50315.504000000001</v>
      </c>
      <c r="D849" s="34"/>
      <c r="E849" s="32">
        <f t="shared" si="102"/>
        <v>5859.0185671746076</v>
      </c>
      <c r="F849" s="32">
        <f t="shared" si="103"/>
        <v>5859</v>
      </c>
      <c r="G849" s="32">
        <f t="shared" si="109"/>
        <v>2.2258600001805462E-2</v>
      </c>
      <c r="I849" s="32">
        <f t="shared" si="111"/>
        <v>2.2258600001805462E-2</v>
      </c>
      <c r="O849" s="32">
        <f t="shared" ca="1" si="104"/>
        <v>4.4869282188885404E-3</v>
      </c>
      <c r="Q849" s="33">
        <f t="shared" si="105"/>
        <v>35297.004000000001</v>
      </c>
      <c r="AB849" s="32" t="s">
        <v>2075</v>
      </c>
      <c r="AG849" s="32" t="s">
        <v>2142</v>
      </c>
    </row>
    <row r="850" spans="1:33" s="32" customFormat="1" ht="12.75" customHeight="1" x14ac:dyDescent="0.2">
      <c r="A850" s="95" t="s">
        <v>2185</v>
      </c>
      <c r="B850" s="57"/>
      <c r="C850" s="34">
        <v>50370.633999999998</v>
      </c>
      <c r="D850" s="34"/>
      <c r="E850" s="32">
        <f t="shared" si="102"/>
        <v>5905.0056614258765</v>
      </c>
      <c r="F850" s="32">
        <f t="shared" si="103"/>
        <v>5905</v>
      </c>
      <c r="G850" s="32">
        <f t="shared" si="109"/>
        <v>6.786999998439569E-3</v>
      </c>
      <c r="I850" s="32">
        <f t="shared" si="111"/>
        <v>6.786999998439569E-3</v>
      </c>
      <c r="O850" s="32">
        <f t="shared" ca="1" si="104"/>
        <v>4.7140083278962679E-3</v>
      </c>
      <c r="Q850" s="33">
        <f t="shared" si="105"/>
        <v>35352.133999999998</v>
      </c>
      <c r="AB850" s="32" t="s">
        <v>2075</v>
      </c>
      <c r="AC850" s="32">
        <v>17</v>
      </c>
      <c r="AE850" s="32" t="s">
        <v>2076</v>
      </c>
      <c r="AG850" s="32" t="s">
        <v>2070</v>
      </c>
    </row>
    <row r="851" spans="1:33" s="32" customFormat="1" ht="12.75" customHeight="1" x14ac:dyDescent="0.2">
      <c r="A851" s="95" t="s">
        <v>2185</v>
      </c>
      <c r="B851" s="57"/>
      <c r="C851" s="34">
        <v>50376.624000000003</v>
      </c>
      <c r="D851" s="34"/>
      <c r="E851" s="32">
        <f t="shared" si="102"/>
        <v>5910.0022639030285</v>
      </c>
      <c r="F851" s="32">
        <f t="shared" si="103"/>
        <v>5910</v>
      </c>
      <c r="G851" s="32">
        <f t="shared" si="109"/>
        <v>2.7140000020153821E-3</v>
      </c>
      <c r="I851" s="32">
        <f t="shared" si="111"/>
        <v>2.7140000020153821E-3</v>
      </c>
      <c r="O851" s="32">
        <f t="shared" ca="1" si="104"/>
        <v>4.7386909484405867E-3</v>
      </c>
      <c r="Q851" s="33">
        <f t="shared" si="105"/>
        <v>35358.124000000003</v>
      </c>
      <c r="AB851" s="32" t="s">
        <v>2075</v>
      </c>
      <c r="AC851" s="32">
        <v>21</v>
      </c>
      <c r="AE851" s="32" t="s">
        <v>2076</v>
      </c>
      <c r="AG851" s="32" t="s">
        <v>2070</v>
      </c>
    </row>
    <row r="852" spans="1:33" s="32" customFormat="1" ht="12.75" customHeight="1" x14ac:dyDescent="0.2">
      <c r="A852" s="95" t="s">
        <v>2185</v>
      </c>
      <c r="B852" s="57"/>
      <c r="C852" s="34">
        <v>50636.775000000001</v>
      </c>
      <c r="D852" s="34"/>
      <c r="E852" s="32">
        <f t="shared" si="102"/>
        <v>6127.0091305194328</v>
      </c>
      <c r="F852" s="32">
        <f t="shared" si="103"/>
        <v>6127</v>
      </c>
      <c r="G852" s="32">
        <f t="shared" si="109"/>
        <v>1.0945800000627059E-2</v>
      </c>
      <c r="I852" s="32">
        <f t="shared" si="111"/>
        <v>1.0945800000627059E-2</v>
      </c>
      <c r="O852" s="32">
        <f t="shared" ca="1" si="104"/>
        <v>5.8099166800640069E-3</v>
      </c>
      <c r="Q852" s="33">
        <f t="shared" si="105"/>
        <v>35618.275000000001</v>
      </c>
      <c r="AB852" s="32" t="s">
        <v>2075</v>
      </c>
      <c r="AC852" s="32">
        <v>11</v>
      </c>
      <c r="AE852" s="32" t="s">
        <v>2205</v>
      </c>
      <c r="AG852" s="32" t="s">
        <v>2070</v>
      </c>
    </row>
    <row r="853" spans="1:33" s="32" customFormat="1" ht="12.75" customHeight="1" x14ac:dyDescent="0.2">
      <c r="A853" s="95" t="s">
        <v>2206</v>
      </c>
      <c r="B853" s="57"/>
      <c r="C853" s="34">
        <v>50712.313999999998</v>
      </c>
      <c r="D853" s="34"/>
      <c r="E853" s="32">
        <f t="shared" ref="E853:E916" si="112">+(C853-C$7)/C$8</f>
        <v>6190.0205419586964</v>
      </c>
      <c r="F853" s="32">
        <f t="shared" ref="F853:F916" si="113">ROUND(2*E853,0)/2</f>
        <v>6190</v>
      </c>
      <c r="G853" s="32">
        <f t="shared" si="109"/>
        <v>2.4625999998534098E-2</v>
      </c>
      <c r="I853" s="32">
        <f t="shared" si="111"/>
        <v>2.4625999998534098E-2</v>
      </c>
      <c r="O853" s="32">
        <f t="shared" ref="O853:O916" ca="1" si="114">+C$11+C$12*F853</f>
        <v>6.12091769892242E-3</v>
      </c>
      <c r="Q853" s="33">
        <f t="shared" ref="Q853:Q916" si="115">+C853-15018.5</f>
        <v>35693.813999999998</v>
      </c>
      <c r="AB853" s="32" t="s">
        <v>2075</v>
      </c>
      <c r="AG853" s="32" t="s">
        <v>2142</v>
      </c>
    </row>
    <row r="854" spans="1:33" x14ac:dyDescent="0.2">
      <c r="A854" s="93" t="s">
        <v>1717</v>
      </c>
      <c r="B854" s="59" t="s">
        <v>2210</v>
      </c>
      <c r="C854" s="55">
        <v>50726.678</v>
      </c>
      <c r="D854" s="55" t="s">
        <v>2275</v>
      </c>
      <c r="E854" s="32">
        <f t="shared" si="112"/>
        <v>6202.0023780157499</v>
      </c>
      <c r="F854" s="32">
        <f t="shared" si="113"/>
        <v>6202</v>
      </c>
      <c r="G854" s="32">
        <f t="shared" si="109"/>
        <v>2.8507999959401786E-3</v>
      </c>
      <c r="H854" s="32"/>
      <c r="I854" s="32">
        <f t="shared" si="111"/>
        <v>2.8507999959401786E-3</v>
      </c>
      <c r="J854" s="32"/>
      <c r="K854" s="32"/>
      <c r="L854" s="32"/>
      <c r="M854" s="32"/>
      <c r="N854" s="32"/>
      <c r="O854" s="32">
        <f t="shared" ca="1" si="114"/>
        <v>6.1801559882287832E-3</v>
      </c>
      <c r="P854" s="32"/>
      <c r="Q854" s="33">
        <f t="shared" si="115"/>
        <v>35708.178</v>
      </c>
      <c r="R854" s="32"/>
      <c r="S854" s="32"/>
    </row>
    <row r="855" spans="1:33" x14ac:dyDescent="0.2">
      <c r="A855" s="93" t="s">
        <v>1721</v>
      </c>
      <c r="B855" s="59" t="s">
        <v>2210</v>
      </c>
      <c r="C855" s="55">
        <v>50833.385000000002</v>
      </c>
      <c r="D855" s="55" t="s">
        <v>2275</v>
      </c>
      <c r="E855" s="32">
        <f t="shared" si="112"/>
        <v>6291.0128054830175</v>
      </c>
      <c r="F855" s="32">
        <f t="shared" si="113"/>
        <v>6291</v>
      </c>
      <c r="G855" s="32">
        <f t="shared" si="109"/>
        <v>1.5351400004874449E-2</v>
      </c>
      <c r="H855" s="32"/>
      <c r="I855" s="32">
        <f t="shared" si="111"/>
        <v>1.5351400004874449E-2</v>
      </c>
      <c r="J855" s="32"/>
      <c r="K855" s="32"/>
      <c r="L855" s="32"/>
      <c r="M855" s="32"/>
      <c r="N855" s="32"/>
      <c r="O855" s="32">
        <f t="shared" ca="1" si="114"/>
        <v>6.6195066339176517E-3</v>
      </c>
      <c r="P855" s="32"/>
      <c r="Q855" s="33">
        <f t="shared" si="115"/>
        <v>35814.885000000002</v>
      </c>
      <c r="R855" s="32"/>
      <c r="S855" s="32"/>
    </row>
    <row r="856" spans="1:33" x14ac:dyDescent="0.2">
      <c r="A856" s="93" t="s">
        <v>1721</v>
      </c>
      <c r="B856" s="59" t="s">
        <v>2210</v>
      </c>
      <c r="C856" s="55">
        <v>50839.379000000001</v>
      </c>
      <c r="D856" s="55" t="s">
        <v>2275</v>
      </c>
      <c r="E856" s="32">
        <f t="shared" si="112"/>
        <v>6296.0127445895314</v>
      </c>
      <c r="F856" s="32">
        <f t="shared" si="113"/>
        <v>6296</v>
      </c>
      <c r="G856" s="32">
        <f t="shared" si="109"/>
        <v>1.5278400001989212E-2</v>
      </c>
      <c r="H856" s="32"/>
      <c r="I856" s="32">
        <f t="shared" si="111"/>
        <v>1.5278400001989212E-2</v>
      </c>
      <c r="J856" s="32"/>
      <c r="K856" s="32"/>
      <c r="L856" s="32"/>
      <c r="M856" s="32"/>
      <c r="N856" s="32"/>
      <c r="O856" s="32">
        <f t="shared" ca="1" si="114"/>
        <v>6.6441892544619706E-3</v>
      </c>
      <c r="P856" s="32"/>
      <c r="Q856" s="33">
        <f t="shared" si="115"/>
        <v>35820.879000000001</v>
      </c>
      <c r="R856" s="32"/>
      <c r="S856" s="32"/>
    </row>
    <row r="857" spans="1:33" s="32" customFormat="1" ht="12.75" customHeight="1" x14ac:dyDescent="0.2">
      <c r="A857" s="95" t="s">
        <v>2206</v>
      </c>
      <c r="B857" s="38"/>
      <c r="C857" s="15">
        <v>50845.373</v>
      </c>
      <c r="D857" s="15"/>
      <c r="E857" s="13">
        <f t="shared" si="112"/>
        <v>6301.0126836960444</v>
      </c>
      <c r="F857" s="13">
        <f t="shared" si="113"/>
        <v>6301</v>
      </c>
      <c r="G857" s="32">
        <f t="shared" si="109"/>
        <v>1.5205399999103975E-2</v>
      </c>
      <c r="I857" s="32">
        <f t="shared" si="111"/>
        <v>1.5205399999103975E-2</v>
      </c>
      <c r="O857" s="32">
        <f t="shared" ca="1" si="114"/>
        <v>6.6688718750062895E-3</v>
      </c>
      <c r="Q857" s="33">
        <f t="shared" si="115"/>
        <v>35826.873</v>
      </c>
      <c r="AB857" s="32" t="s">
        <v>2075</v>
      </c>
      <c r="AG857" s="32" t="s">
        <v>2142</v>
      </c>
    </row>
    <row r="858" spans="1:33" s="32" customFormat="1" ht="12.75" customHeight="1" x14ac:dyDescent="0.2">
      <c r="A858" s="95" t="s">
        <v>2206</v>
      </c>
      <c r="B858" s="38"/>
      <c r="C858" s="15">
        <v>50948.455999999998</v>
      </c>
      <c r="D858" s="15"/>
      <c r="E858" s="13">
        <f t="shared" si="112"/>
        <v>6387.0001249567686</v>
      </c>
      <c r="F858" s="13">
        <f t="shared" si="113"/>
        <v>6387</v>
      </c>
      <c r="G858" s="32">
        <f t="shared" si="109"/>
        <v>1.4979999832576141E-4</v>
      </c>
      <c r="I858" s="32">
        <f t="shared" si="111"/>
        <v>1.4979999832576141E-4</v>
      </c>
      <c r="O858" s="32">
        <f t="shared" ca="1" si="114"/>
        <v>7.0934129483685646E-3</v>
      </c>
      <c r="Q858" s="33">
        <f t="shared" si="115"/>
        <v>35929.955999999998</v>
      </c>
      <c r="AB858" s="32" t="s">
        <v>2075</v>
      </c>
      <c r="AG858" s="32" t="s">
        <v>2142</v>
      </c>
    </row>
    <row r="859" spans="1:33" s="32" customFormat="1" ht="12.75" customHeight="1" x14ac:dyDescent="0.2">
      <c r="A859" s="95" t="s">
        <v>2206</v>
      </c>
      <c r="B859" s="38"/>
      <c r="C859" s="15">
        <v>50948.466</v>
      </c>
      <c r="D859" s="15"/>
      <c r="E859" s="13">
        <f t="shared" si="112"/>
        <v>6387.0084665301874</v>
      </c>
      <c r="F859" s="13">
        <f t="shared" si="113"/>
        <v>6387</v>
      </c>
      <c r="G859" s="32">
        <f t="shared" si="109"/>
        <v>1.014980000036303E-2</v>
      </c>
      <c r="I859" s="32">
        <f t="shared" si="111"/>
        <v>1.014980000036303E-2</v>
      </c>
      <c r="O859" s="32">
        <f t="shared" ca="1" si="114"/>
        <v>7.0934129483685646E-3</v>
      </c>
      <c r="Q859" s="33">
        <f t="shared" si="115"/>
        <v>35929.966</v>
      </c>
      <c r="AB859" s="32" t="s">
        <v>2075</v>
      </c>
      <c r="AG859" s="32" t="s">
        <v>2142</v>
      </c>
    </row>
    <row r="860" spans="1:33" x14ac:dyDescent="0.2">
      <c r="A860" s="93" t="s">
        <v>1717</v>
      </c>
      <c r="B860" s="59" t="s">
        <v>2210</v>
      </c>
      <c r="C860" s="55">
        <v>50984.425999999999</v>
      </c>
      <c r="D860" s="55" t="s">
        <v>2275</v>
      </c>
      <c r="E860" s="32">
        <f t="shared" si="112"/>
        <v>6417.0047645399045</v>
      </c>
      <c r="F860" s="32">
        <f t="shared" si="113"/>
        <v>6417</v>
      </c>
      <c r="G860" s="32">
        <f t="shared" si="109"/>
        <v>5.7117999967886135E-3</v>
      </c>
      <c r="H860" s="32"/>
      <c r="I860" s="32">
        <f t="shared" si="111"/>
        <v>5.7117999967886135E-3</v>
      </c>
      <c r="J860" s="32"/>
      <c r="K860" s="32"/>
      <c r="L860" s="32"/>
      <c r="M860" s="32"/>
      <c r="N860" s="32"/>
      <c r="O860" s="32">
        <f t="shared" ca="1" si="114"/>
        <v>7.2415086716344779E-3</v>
      </c>
      <c r="P860" s="32"/>
      <c r="Q860" s="33">
        <f t="shared" si="115"/>
        <v>35965.925999999999</v>
      </c>
      <c r="R860" s="32"/>
      <c r="S860" s="32"/>
    </row>
    <row r="861" spans="1:33" x14ac:dyDescent="0.2">
      <c r="A861" s="93" t="s">
        <v>1639</v>
      </c>
      <c r="B861" s="59" t="s">
        <v>2210</v>
      </c>
      <c r="C861" s="55">
        <v>50990.410900000003</v>
      </c>
      <c r="D861" s="55" t="s">
        <v>2275</v>
      </c>
      <c r="E861" s="32">
        <f t="shared" si="112"/>
        <v>6421.9971128146108</v>
      </c>
      <c r="F861" s="32">
        <f t="shared" si="113"/>
        <v>6422</v>
      </c>
      <c r="G861" s="32">
        <f t="shared" si="109"/>
        <v>-3.4611999944900163E-3</v>
      </c>
      <c r="H861" s="32"/>
      <c r="J861" s="32">
        <f>G861</f>
        <v>-3.4611999944900163E-3</v>
      </c>
      <c r="K861" s="32"/>
      <c r="L861" s="32"/>
      <c r="M861" s="32"/>
      <c r="N861" s="32"/>
      <c r="O861" s="32">
        <f t="shared" ca="1" si="114"/>
        <v>7.2661912921787933E-3</v>
      </c>
      <c r="P861" s="32"/>
      <c r="Q861" s="33">
        <f t="shared" si="115"/>
        <v>35971.910900000003</v>
      </c>
      <c r="R861" s="32"/>
      <c r="S861" s="32"/>
    </row>
    <row r="862" spans="1:33" x14ac:dyDescent="0.2">
      <c r="A862" s="93" t="s">
        <v>1717</v>
      </c>
      <c r="B862" s="59" t="s">
        <v>2210</v>
      </c>
      <c r="C862" s="55">
        <v>50990.432000000001</v>
      </c>
      <c r="D862" s="55" t="s">
        <v>2275</v>
      </c>
      <c r="E862" s="32">
        <f t="shared" si="112"/>
        <v>6422.0147135345205</v>
      </c>
      <c r="F862" s="32">
        <f t="shared" si="113"/>
        <v>6422</v>
      </c>
      <c r="G862" s="32">
        <f t="shared" si="109"/>
        <v>1.7638800003624056E-2</v>
      </c>
      <c r="H862" s="32"/>
      <c r="I862" s="32">
        <f>G862</f>
        <v>1.7638800003624056E-2</v>
      </c>
      <c r="J862" s="32"/>
      <c r="K862" s="32"/>
      <c r="L862" s="32"/>
      <c r="M862" s="32"/>
      <c r="N862" s="32"/>
      <c r="O862" s="32">
        <f t="shared" ca="1" si="114"/>
        <v>7.2661912921787933E-3</v>
      </c>
      <c r="P862" s="32"/>
      <c r="Q862" s="33">
        <f t="shared" si="115"/>
        <v>35971.932000000001</v>
      </c>
      <c r="R862" s="32"/>
      <c r="S862" s="32"/>
    </row>
    <row r="863" spans="1:33" s="32" customFormat="1" ht="12.75" customHeight="1" x14ac:dyDescent="0.2">
      <c r="A863" s="99" t="s">
        <v>2207</v>
      </c>
      <c r="B863" s="38"/>
      <c r="C863" s="15">
        <v>51022.794900000001</v>
      </c>
      <c r="D863" s="15"/>
      <c r="E863" s="13">
        <f t="shared" si="112"/>
        <v>6449.0104641701901</v>
      </c>
      <c r="F863" s="13">
        <f t="shared" si="113"/>
        <v>6449</v>
      </c>
      <c r="G863" s="32">
        <f t="shared" si="109"/>
        <v>1.2544600002001971E-2</v>
      </c>
      <c r="J863" s="32">
        <f>G863</f>
        <v>1.2544600002001971E-2</v>
      </c>
      <c r="O863" s="32">
        <f t="shared" ca="1" si="114"/>
        <v>7.3994774431181132E-3</v>
      </c>
      <c r="Q863" s="33">
        <f t="shared" si="115"/>
        <v>36004.294900000001</v>
      </c>
      <c r="AB863" s="32" t="s">
        <v>2086</v>
      </c>
      <c r="AG863" s="32" t="s">
        <v>2142</v>
      </c>
    </row>
    <row r="864" spans="1:33" x14ac:dyDescent="0.2">
      <c r="A864" s="93" t="s">
        <v>1639</v>
      </c>
      <c r="B864" s="59" t="s">
        <v>2210</v>
      </c>
      <c r="C864" s="55">
        <v>51056.356599999999</v>
      </c>
      <c r="D864" s="55" t="s">
        <v>2275</v>
      </c>
      <c r="E864" s="32">
        <f t="shared" si="112"/>
        <v>6477.0062026271607</v>
      </c>
      <c r="F864" s="32">
        <f t="shared" si="113"/>
        <v>6477</v>
      </c>
      <c r="G864" s="32">
        <f t="shared" ref="G864:G895" si="116">+C864-(C$7+F864*C$8)</f>
        <v>7.4357999983476475E-3</v>
      </c>
      <c r="H864" s="32"/>
      <c r="J864" s="32">
        <f>G864</f>
        <v>7.4357999983476475E-3</v>
      </c>
      <c r="K864" s="32"/>
      <c r="L864" s="32"/>
      <c r="M864" s="32"/>
      <c r="N864" s="32"/>
      <c r="O864" s="32">
        <f t="shared" ca="1" si="114"/>
        <v>7.5377001181662975E-3</v>
      </c>
      <c r="P864" s="32"/>
      <c r="Q864" s="33">
        <f t="shared" si="115"/>
        <v>36037.856599999999</v>
      </c>
      <c r="R864" s="32"/>
      <c r="S864" s="32"/>
    </row>
    <row r="865" spans="1:19" x14ac:dyDescent="0.2">
      <c r="A865" s="93" t="s">
        <v>1751</v>
      </c>
      <c r="B865" s="59" t="s">
        <v>2210</v>
      </c>
      <c r="C865" s="55">
        <v>51171.45</v>
      </c>
      <c r="D865" s="55" t="s">
        <v>2275</v>
      </c>
      <c r="E865" s="32">
        <f t="shared" si="112"/>
        <v>6573.012207225368</v>
      </c>
      <c r="F865" s="32">
        <f t="shared" si="113"/>
        <v>6573</v>
      </c>
      <c r="G865" s="32">
        <f t="shared" si="116"/>
        <v>1.4634199993452057E-2</v>
      </c>
      <c r="H865" s="32"/>
      <c r="I865" s="32">
        <f>G865</f>
        <v>1.4634199993452057E-2</v>
      </c>
      <c r="J865" s="32"/>
      <c r="K865" s="32"/>
      <c r="L865" s="32"/>
      <c r="M865" s="32"/>
      <c r="N865" s="32"/>
      <c r="O865" s="32">
        <f t="shared" ca="1" si="114"/>
        <v>8.0116064326172104E-3</v>
      </c>
      <c r="P865" s="32"/>
      <c r="Q865" s="33">
        <f t="shared" si="115"/>
        <v>36152.949999999997</v>
      </c>
      <c r="R865" s="32"/>
      <c r="S865" s="32"/>
    </row>
    <row r="866" spans="1:19" x14ac:dyDescent="0.2">
      <c r="A866" s="93" t="s">
        <v>1751</v>
      </c>
      <c r="B866" s="59" t="s">
        <v>2210</v>
      </c>
      <c r="C866" s="55">
        <v>51207.415000000001</v>
      </c>
      <c r="D866" s="55" t="s">
        <v>2275</v>
      </c>
      <c r="E866" s="32">
        <f t="shared" si="112"/>
        <v>6603.0126760217972</v>
      </c>
      <c r="F866" s="32">
        <f t="shared" si="113"/>
        <v>6603</v>
      </c>
      <c r="G866" s="32">
        <f t="shared" si="116"/>
        <v>1.5196200001810212E-2</v>
      </c>
      <c r="H866" s="32"/>
      <c r="I866" s="32">
        <f>G866</f>
        <v>1.5196200001810212E-2</v>
      </c>
      <c r="J866" s="32"/>
      <c r="K866" s="32"/>
      <c r="L866" s="32"/>
      <c r="M866" s="32"/>
      <c r="N866" s="32"/>
      <c r="O866" s="32">
        <f t="shared" ca="1" si="114"/>
        <v>8.1597021558831237E-3</v>
      </c>
      <c r="P866" s="32"/>
      <c r="Q866" s="33">
        <f t="shared" si="115"/>
        <v>36188.915000000001</v>
      </c>
      <c r="R866" s="32"/>
      <c r="S866" s="32"/>
    </row>
    <row r="867" spans="1:19" x14ac:dyDescent="0.2">
      <c r="A867" s="93" t="s">
        <v>1717</v>
      </c>
      <c r="B867" s="59" t="s">
        <v>2210</v>
      </c>
      <c r="C867" s="55">
        <v>51273.332999999999</v>
      </c>
      <c r="D867" s="55" t="s">
        <v>2275</v>
      </c>
      <c r="E867" s="32">
        <f t="shared" si="112"/>
        <v>6657.9986596759818</v>
      </c>
      <c r="F867" s="32">
        <f t="shared" si="113"/>
        <v>6658</v>
      </c>
      <c r="G867" s="32">
        <f t="shared" si="116"/>
        <v>-1.6068000040831976E-3</v>
      </c>
      <c r="H867" s="32"/>
      <c r="I867" s="32">
        <f>G867</f>
        <v>-1.6068000040831976E-3</v>
      </c>
      <c r="J867" s="32"/>
      <c r="K867" s="32"/>
      <c r="L867" s="32"/>
      <c r="M867" s="32"/>
      <c r="N867" s="32"/>
      <c r="O867" s="32">
        <f t="shared" ca="1" si="114"/>
        <v>8.431210981870628E-3</v>
      </c>
      <c r="P867" s="32"/>
      <c r="Q867" s="33">
        <f t="shared" si="115"/>
        <v>36254.832999999999</v>
      </c>
      <c r="R867" s="32"/>
      <c r="S867" s="32"/>
    </row>
    <row r="868" spans="1:19" x14ac:dyDescent="0.2">
      <c r="A868" s="93" t="s">
        <v>1717</v>
      </c>
      <c r="B868" s="59" t="s">
        <v>2210</v>
      </c>
      <c r="C868" s="55">
        <v>51358.457000000002</v>
      </c>
      <c r="D868" s="55" t="s">
        <v>2275</v>
      </c>
      <c r="E868" s="32">
        <f t="shared" si="112"/>
        <v>6729.0054692360291</v>
      </c>
      <c r="F868" s="32">
        <f t="shared" si="113"/>
        <v>6729</v>
      </c>
      <c r="G868" s="32">
        <f t="shared" si="116"/>
        <v>6.5566000048420392E-3</v>
      </c>
      <c r="H868" s="32"/>
      <c r="I868" s="32">
        <f>G868</f>
        <v>6.5566000048420392E-3</v>
      </c>
      <c r="J868" s="32"/>
      <c r="K868" s="32"/>
      <c r="L868" s="32"/>
      <c r="M868" s="32"/>
      <c r="N868" s="32"/>
      <c r="O868" s="32">
        <f t="shared" ca="1" si="114"/>
        <v>8.7817041935999499E-3</v>
      </c>
      <c r="P868" s="32"/>
      <c r="Q868" s="33">
        <f t="shared" si="115"/>
        <v>36339.957000000002</v>
      </c>
      <c r="R868" s="32"/>
      <c r="S868" s="32"/>
    </row>
    <row r="869" spans="1:19" x14ac:dyDescent="0.2">
      <c r="A869" s="93" t="s">
        <v>1639</v>
      </c>
      <c r="B869" s="59" t="s">
        <v>2210</v>
      </c>
      <c r="C869" s="55">
        <v>51364.4476</v>
      </c>
      <c r="D869" s="55" t="s">
        <v>2275</v>
      </c>
      <c r="E869" s="32">
        <f t="shared" si="112"/>
        <v>6734.0025722075789</v>
      </c>
      <c r="F869" s="32">
        <f t="shared" si="113"/>
        <v>6734</v>
      </c>
      <c r="G869" s="32">
        <f t="shared" si="116"/>
        <v>3.0836000005365349E-3</v>
      </c>
      <c r="H869" s="32"/>
      <c r="J869" s="32">
        <f>G869</f>
        <v>3.0836000005365349E-3</v>
      </c>
      <c r="K869" s="32"/>
      <c r="L869" s="32"/>
      <c r="M869" s="32"/>
      <c r="N869" s="32"/>
      <c r="O869" s="32">
        <f t="shared" ca="1" si="114"/>
        <v>8.8063868141442653E-3</v>
      </c>
      <c r="P869" s="32"/>
      <c r="Q869" s="33">
        <f t="shared" si="115"/>
        <v>36345.9476</v>
      </c>
      <c r="R869" s="32"/>
      <c r="S869" s="32"/>
    </row>
    <row r="870" spans="1:19" x14ac:dyDescent="0.2">
      <c r="A870" s="93" t="s">
        <v>1721</v>
      </c>
      <c r="B870" s="59" t="s">
        <v>2210</v>
      </c>
      <c r="C870" s="55">
        <v>51394.423000000003</v>
      </c>
      <c r="D870" s="55" t="s">
        <v>2275</v>
      </c>
      <c r="E870" s="32">
        <f t="shared" si="112"/>
        <v>6759.0067721897967</v>
      </c>
      <c r="F870" s="32">
        <f t="shared" si="113"/>
        <v>6759</v>
      </c>
      <c r="G870" s="32">
        <f t="shared" si="116"/>
        <v>8.118600002489984E-3</v>
      </c>
      <c r="H870" s="32"/>
      <c r="I870" s="32">
        <f>G870</f>
        <v>8.118600002489984E-3</v>
      </c>
      <c r="J870" s="32"/>
      <c r="K870" s="32"/>
      <c r="L870" s="32"/>
      <c r="M870" s="32"/>
      <c r="N870" s="32"/>
      <c r="O870" s="32">
        <f t="shared" ca="1" si="114"/>
        <v>8.9297999168658562E-3</v>
      </c>
      <c r="P870" s="32"/>
      <c r="Q870" s="33">
        <f t="shared" si="115"/>
        <v>36375.923000000003</v>
      </c>
      <c r="R870" s="32"/>
      <c r="S870" s="32"/>
    </row>
    <row r="871" spans="1:19" x14ac:dyDescent="0.2">
      <c r="A871" s="93" t="s">
        <v>1721</v>
      </c>
      <c r="B871" s="59" t="s">
        <v>2210</v>
      </c>
      <c r="C871" s="55">
        <v>51424.392999999996</v>
      </c>
      <c r="D871" s="55" t="s">
        <v>2275</v>
      </c>
      <c r="E871" s="32">
        <f t="shared" si="112"/>
        <v>6784.0064677223618</v>
      </c>
      <c r="F871" s="32">
        <f t="shared" si="113"/>
        <v>6784</v>
      </c>
      <c r="G871" s="32">
        <f t="shared" si="116"/>
        <v>7.753599995339755E-3</v>
      </c>
      <c r="H871" s="32"/>
      <c r="I871" s="32">
        <f>G871</f>
        <v>7.753599995339755E-3</v>
      </c>
      <c r="J871" s="32"/>
      <c r="K871" s="32"/>
      <c r="L871" s="32"/>
      <c r="M871" s="32"/>
      <c r="N871" s="32"/>
      <c r="O871" s="32">
        <f t="shared" ca="1" si="114"/>
        <v>9.0532130195874541E-3</v>
      </c>
      <c r="P871" s="32"/>
      <c r="Q871" s="33">
        <f t="shared" si="115"/>
        <v>36405.892999999996</v>
      </c>
      <c r="R871" s="32"/>
      <c r="S871" s="32"/>
    </row>
    <row r="872" spans="1:19" x14ac:dyDescent="0.2">
      <c r="A872" s="93" t="s">
        <v>1717</v>
      </c>
      <c r="B872" s="59" t="s">
        <v>2210</v>
      </c>
      <c r="C872" s="55">
        <v>51425.59</v>
      </c>
      <c r="D872" s="55" t="s">
        <v>2275</v>
      </c>
      <c r="E872" s="32">
        <f t="shared" si="112"/>
        <v>6785.0049540604496</v>
      </c>
      <c r="F872" s="32">
        <f t="shared" si="113"/>
        <v>6785</v>
      </c>
      <c r="G872" s="32">
        <f t="shared" si="116"/>
        <v>5.938999995123595E-3</v>
      </c>
      <c r="H872" s="32"/>
      <c r="I872" s="32">
        <f>G872</f>
        <v>5.938999995123595E-3</v>
      </c>
      <c r="J872" s="32"/>
      <c r="K872" s="32"/>
      <c r="L872" s="32"/>
      <c r="M872" s="32"/>
      <c r="N872" s="32"/>
      <c r="O872" s="32">
        <f t="shared" ca="1" si="114"/>
        <v>9.0581495436963186E-3</v>
      </c>
      <c r="P872" s="32"/>
      <c r="Q872" s="33">
        <f t="shared" si="115"/>
        <v>36407.089999999997</v>
      </c>
      <c r="R872" s="32"/>
      <c r="S872" s="32"/>
    </row>
    <row r="873" spans="1:19" x14ac:dyDescent="0.2">
      <c r="A873" s="93" t="s">
        <v>1639</v>
      </c>
      <c r="B873" s="59" t="s">
        <v>2210</v>
      </c>
      <c r="C873" s="55">
        <v>51436.374300000003</v>
      </c>
      <c r="D873" s="55" t="s">
        <v>2275</v>
      </c>
      <c r="E873" s="32">
        <f t="shared" si="112"/>
        <v>6794.0007570812058</v>
      </c>
      <c r="F873" s="32">
        <f t="shared" si="113"/>
        <v>6794</v>
      </c>
      <c r="G873" s="32">
        <f t="shared" si="116"/>
        <v>9.076000060304068E-4</v>
      </c>
      <c r="H873" s="32"/>
      <c r="J873" s="32">
        <f>G873</f>
        <v>9.076000060304068E-4</v>
      </c>
      <c r="K873" s="32"/>
      <c r="L873" s="32"/>
      <c r="M873" s="32"/>
      <c r="N873" s="32"/>
      <c r="O873" s="32">
        <f t="shared" ca="1" si="114"/>
        <v>9.1025782606760919E-3</v>
      </c>
      <c r="P873" s="32"/>
      <c r="Q873" s="33">
        <f t="shared" si="115"/>
        <v>36417.874300000003</v>
      </c>
      <c r="R873" s="32"/>
      <c r="S873" s="32"/>
    </row>
    <row r="874" spans="1:19" x14ac:dyDescent="0.2">
      <c r="A874" s="93" t="s">
        <v>1717</v>
      </c>
      <c r="B874" s="59" t="s">
        <v>2210</v>
      </c>
      <c r="C874" s="55">
        <v>51448.36</v>
      </c>
      <c r="D874" s="55" t="s">
        <v>2275</v>
      </c>
      <c r="E874" s="32">
        <f t="shared" si="112"/>
        <v>6803.9987167323461</v>
      </c>
      <c r="F874" s="32">
        <f t="shared" si="113"/>
        <v>6804</v>
      </c>
      <c r="G874" s="32">
        <f t="shared" si="116"/>
        <v>-1.5383999998448417E-3</v>
      </c>
      <c r="H874" s="32"/>
      <c r="I874" s="32">
        <f>G874</f>
        <v>-1.5383999998448417E-3</v>
      </c>
      <c r="J874" s="32"/>
      <c r="K874" s="32"/>
      <c r="L874" s="32"/>
      <c r="M874" s="32"/>
      <c r="N874" s="32"/>
      <c r="O874" s="32">
        <f t="shared" ca="1" si="114"/>
        <v>9.1519435017647227E-3</v>
      </c>
      <c r="P874" s="32"/>
      <c r="Q874" s="33">
        <f t="shared" si="115"/>
        <v>36429.86</v>
      </c>
      <c r="R874" s="32"/>
      <c r="S874" s="32"/>
    </row>
    <row r="875" spans="1:19" x14ac:dyDescent="0.2">
      <c r="A875" s="93" t="s">
        <v>1293</v>
      </c>
      <c r="B875" s="59" t="s">
        <v>2210</v>
      </c>
      <c r="C875" s="55">
        <v>51451.974999999999</v>
      </c>
      <c r="D875" s="55" t="s">
        <v>2275</v>
      </c>
      <c r="E875" s="32">
        <f t="shared" si="112"/>
        <v>6807.0141955228091</v>
      </c>
      <c r="F875" s="32">
        <f t="shared" si="113"/>
        <v>6807</v>
      </c>
      <c r="G875" s="32">
        <f t="shared" si="116"/>
        <v>1.7017799997120164E-2</v>
      </c>
      <c r="H875" s="32"/>
      <c r="I875" s="32">
        <f>G875</f>
        <v>1.7017799997120164E-2</v>
      </c>
      <c r="J875" s="32"/>
      <c r="K875" s="32"/>
      <c r="L875" s="32"/>
      <c r="M875" s="32"/>
      <c r="N875" s="32"/>
      <c r="O875" s="32">
        <f t="shared" ca="1" si="114"/>
        <v>9.1667530740913161E-3</v>
      </c>
      <c r="P875" s="32"/>
      <c r="Q875" s="33">
        <f t="shared" si="115"/>
        <v>36433.474999999999</v>
      </c>
      <c r="R875" s="32"/>
      <c r="S875" s="32"/>
    </row>
    <row r="876" spans="1:19" x14ac:dyDescent="0.2">
      <c r="A876" s="93" t="s">
        <v>1639</v>
      </c>
      <c r="B876" s="59" t="s">
        <v>2210</v>
      </c>
      <c r="C876" s="55">
        <v>51478.333899999998</v>
      </c>
      <c r="D876" s="55" t="s">
        <v>2275</v>
      </c>
      <c r="E876" s="32">
        <f t="shared" si="112"/>
        <v>6829.0016654785468</v>
      </c>
      <c r="F876" s="32">
        <f t="shared" si="113"/>
        <v>6829</v>
      </c>
      <c r="G876" s="32">
        <f t="shared" si="116"/>
        <v>1.996599996346049E-3</v>
      </c>
      <c r="H876" s="32"/>
      <c r="J876" s="32">
        <f>G876</f>
        <v>1.996599996346049E-3</v>
      </c>
      <c r="K876" s="32"/>
      <c r="L876" s="32"/>
      <c r="M876" s="32"/>
      <c r="N876" s="32"/>
      <c r="O876" s="32">
        <f t="shared" ca="1" si="114"/>
        <v>9.2753566044863206E-3</v>
      </c>
      <c r="P876" s="32"/>
      <c r="Q876" s="33">
        <f t="shared" si="115"/>
        <v>36459.833899999998</v>
      </c>
      <c r="R876" s="32"/>
      <c r="S876" s="32"/>
    </row>
    <row r="877" spans="1:19" x14ac:dyDescent="0.2">
      <c r="A877" s="93" t="s">
        <v>1717</v>
      </c>
      <c r="B877" s="59" t="s">
        <v>2210</v>
      </c>
      <c r="C877" s="55">
        <v>51480.724000000002</v>
      </c>
      <c r="D877" s="55" t="s">
        <v>2275</v>
      </c>
      <c r="E877" s="32">
        <f t="shared" si="112"/>
        <v>6830.9953849410922</v>
      </c>
      <c r="F877" s="32">
        <f t="shared" si="113"/>
        <v>6831</v>
      </c>
      <c r="G877" s="32">
        <f t="shared" si="116"/>
        <v>-5.5326000001514331E-3</v>
      </c>
      <c r="H877" s="32"/>
      <c r="I877" s="32">
        <f t="shared" ref="I877:I887" si="117">G877</f>
        <v>-5.5326000001514331E-3</v>
      </c>
      <c r="J877" s="32"/>
      <c r="K877" s="32"/>
      <c r="L877" s="32"/>
      <c r="M877" s="32"/>
      <c r="N877" s="32"/>
      <c r="O877" s="32">
        <f t="shared" ca="1" si="114"/>
        <v>9.2852296527040426E-3</v>
      </c>
      <c r="P877" s="32"/>
      <c r="Q877" s="33">
        <f t="shared" si="115"/>
        <v>36462.224000000002</v>
      </c>
      <c r="R877" s="32"/>
      <c r="S877" s="32"/>
    </row>
    <row r="878" spans="1:19" x14ac:dyDescent="0.2">
      <c r="A878" s="93" t="s">
        <v>1717</v>
      </c>
      <c r="B878" s="59" t="s">
        <v>2210</v>
      </c>
      <c r="C878" s="55">
        <v>51490.33</v>
      </c>
      <c r="D878" s="55" t="s">
        <v>2275</v>
      </c>
      <c r="E878" s="32">
        <f t="shared" si="112"/>
        <v>6839.0083003660466</v>
      </c>
      <c r="F878" s="32">
        <f t="shared" si="113"/>
        <v>6839</v>
      </c>
      <c r="G878" s="32">
        <f t="shared" si="116"/>
        <v>9.9506000042310916E-3</v>
      </c>
      <c r="H878" s="32"/>
      <c r="I878" s="32">
        <f t="shared" si="117"/>
        <v>9.9506000042310916E-3</v>
      </c>
      <c r="J878" s="32"/>
      <c r="K878" s="32"/>
      <c r="L878" s="32"/>
      <c r="M878" s="32"/>
      <c r="N878" s="32"/>
      <c r="O878" s="32">
        <f t="shared" ca="1" si="114"/>
        <v>9.3247218455749514E-3</v>
      </c>
      <c r="P878" s="32"/>
      <c r="Q878" s="33">
        <f t="shared" si="115"/>
        <v>36471.83</v>
      </c>
      <c r="R878" s="32"/>
      <c r="S878" s="32"/>
    </row>
    <row r="879" spans="1:19" x14ac:dyDescent="0.2">
      <c r="A879" s="93" t="s">
        <v>1751</v>
      </c>
      <c r="B879" s="59" t="s">
        <v>2210</v>
      </c>
      <c r="C879" s="55">
        <v>51533.491000000002</v>
      </c>
      <c r="D879" s="55" t="s">
        <v>2275</v>
      </c>
      <c r="E879" s="32">
        <f t="shared" si="112"/>
        <v>6875.0113653937833</v>
      </c>
      <c r="F879" s="32">
        <f t="shared" si="113"/>
        <v>6875</v>
      </c>
      <c r="G879" s="32">
        <f t="shared" si="116"/>
        <v>1.3624999999592546E-2</v>
      </c>
      <c r="H879" s="32"/>
      <c r="I879" s="32">
        <f t="shared" si="117"/>
        <v>1.3624999999592546E-2</v>
      </c>
      <c r="J879" s="32"/>
      <c r="K879" s="32"/>
      <c r="L879" s="32"/>
      <c r="M879" s="32"/>
      <c r="N879" s="32"/>
      <c r="O879" s="32">
        <f t="shared" ca="1" si="114"/>
        <v>9.5024367134940446E-3</v>
      </c>
      <c r="P879" s="32"/>
      <c r="Q879" s="33">
        <f t="shared" si="115"/>
        <v>36514.991000000002</v>
      </c>
      <c r="R879" s="32"/>
      <c r="S879" s="32"/>
    </row>
    <row r="880" spans="1:19" x14ac:dyDescent="0.2">
      <c r="A880" s="93" t="s">
        <v>1751</v>
      </c>
      <c r="B880" s="59" t="s">
        <v>2210</v>
      </c>
      <c r="C880" s="55">
        <v>51599.428</v>
      </c>
      <c r="D880" s="55" t="s">
        <v>2275</v>
      </c>
      <c r="E880" s="32">
        <f t="shared" si="112"/>
        <v>6930.0131980374608</v>
      </c>
      <c r="F880" s="32">
        <f t="shared" si="113"/>
        <v>6930</v>
      </c>
      <c r="G880" s="32">
        <f t="shared" si="116"/>
        <v>1.5822000001207925E-2</v>
      </c>
      <c r="H880" s="32"/>
      <c r="I880" s="32">
        <f t="shared" si="117"/>
        <v>1.5822000001207925E-2</v>
      </c>
      <c r="J880" s="32"/>
      <c r="K880" s="32"/>
      <c r="L880" s="32"/>
      <c r="M880" s="32"/>
      <c r="N880" s="32"/>
      <c r="O880" s="32">
        <f t="shared" ca="1" si="114"/>
        <v>9.7739455394815489E-3</v>
      </c>
      <c r="P880" s="32"/>
      <c r="Q880" s="33">
        <f t="shared" si="115"/>
        <v>36580.928</v>
      </c>
      <c r="R880" s="32"/>
      <c r="S880" s="32"/>
    </row>
    <row r="881" spans="1:19" x14ac:dyDescent="0.2">
      <c r="A881" s="93" t="s">
        <v>1751</v>
      </c>
      <c r="B881" s="59" t="s">
        <v>2210</v>
      </c>
      <c r="C881" s="55">
        <v>51629.398999999998</v>
      </c>
      <c r="D881" s="55" t="s">
        <v>2275</v>
      </c>
      <c r="E881" s="32">
        <f t="shared" si="112"/>
        <v>6955.0137277273716</v>
      </c>
      <c r="F881" s="32">
        <f t="shared" si="113"/>
        <v>6955</v>
      </c>
      <c r="G881" s="32">
        <f t="shared" si="116"/>
        <v>1.6456999997899402E-2</v>
      </c>
      <c r="H881" s="32"/>
      <c r="I881" s="32">
        <f t="shared" si="117"/>
        <v>1.6456999997899402E-2</v>
      </c>
      <c r="J881" s="32"/>
      <c r="K881" s="32"/>
      <c r="L881" s="32"/>
      <c r="M881" s="32"/>
      <c r="N881" s="32"/>
      <c r="O881" s="32">
        <f t="shared" ca="1" si="114"/>
        <v>9.8973586422031398E-3</v>
      </c>
      <c r="P881" s="32"/>
      <c r="Q881" s="33">
        <f t="shared" si="115"/>
        <v>36610.898999999998</v>
      </c>
      <c r="R881" s="32"/>
      <c r="S881" s="32"/>
    </row>
    <row r="882" spans="1:19" x14ac:dyDescent="0.2">
      <c r="A882" s="93" t="s">
        <v>1721</v>
      </c>
      <c r="B882" s="59" t="s">
        <v>2210</v>
      </c>
      <c r="C882" s="55">
        <v>51641.389000000003</v>
      </c>
      <c r="D882" s="55" t="s">
        <v>2275</v>
      </c>
      <c r="E882" s="32">
        <f t="shared" si="112"/>
        <v>6965.0152742550872</v>
      </c>
      <c r="F882" s="32">
        <f t="shared" si="113"/>
        <v>6965</v>
      </c>
      <c r="G882" s="32">
        <f t="shared" si="116"/>
        <v>1.8310999999812339E-2</v>
      </c>
      <c r="H882" s="32"/>
      <c r="I882" s="32">
        <f t="shared" si="117"/>
        <v>1.8310999999812339E-2</v>
      </c>
      <c r="J882" s="32"/>
      <c r="K882" s="32"/>
      <c r="L882" s="32"/>
      <c r="M882" s="32"/>
      <c r="N882" s="32"/>
      <c r="O882" s="32">
        <f t="shared" ca="1" si="114"/>
        <v>9.9467238832917776E-3</v>
      </c>
      <c r="P882" s="32"/>
      <c r="Q882" s="33">
        <f t="shared" si="115"/>
        <v>36622.889000000003</v>
      </c>
      <c r="R882" s="32"/>
      <c r="S882" s="32"/>
    </row>
    <row r="883" spans="1:19" x14ac:dyDescent="0.2">
      <c r="A883" s="93" t="s">
        <v>1717</v>
      </c>
      <c r="B883" s="59" t="s">
        <v>2210</v>
      </c>
      <c r="C883" s="55">
        <v>51667.748</v>
      </c>
      <c r="D883" s="55" t="s">
        <v>2275</v>
      </c>
      <c r="E883" s="32">
        <f t="shared" si="112"/>
        <v>6987.0028276265566</v>
      </c>
      <c r="F883" s="32">
        <f t="shared" si="113"/>
        <v>6987</v>
      </c>
      <c r="G883" s="32">
        <f t="shared" si="116"/>
        <v>3.3898000037879683E-3</v>
      </c>
      <c r="H883" s="32"/>
      <c r="I883" s="32">
        <f t="shared" si="117"/>
        <v>3.3898000037879683E-3</v>
      </c>
      <c r="J883" s="32"/>
      <c r="K883" s="32"/>
      <c r="L883" s="32"/>
      <c r="M883" s="32"/>
      <c r="N883" s="32"/>
      <c r="O883" s="32">
        <f t="shared" ca="1" si="114"/>
        <v>1.0055327413686782E-2</v>
      </c>
      <c r="P883" s="32"/>
      <c r="Q883" s="33">
        <f t="shared" si="115"/>
        <v>36649.248</v>
      </c>
      <c r="R883" s="32"/>
      <c r="S883" s="32"/>
    </row>
    <row r="884" spans="1:19" x14ac:dyDescent="0.2">
      <c r="A884" s="93" t="s">
        <v>1717</v>
      </c>
      <c r="B884" s="59" t="s">
        <v>2210</v>
      </c>
      <c r="C884" s="55">
        <v>51685.724999999999</v>
      </c>
      <c r="D884" s="55" t="s">
        <v>2275</v>
      </c>
      <c r="E884" s="32">
        <f t="shared" si="112"/>
        <v>7001.9984741593889</v>
      </c>
      <c r="F884" s="32">
        <f t="shared" si="113"/>
        <v>7002</v>
      </c>
      <c r="G884" s="32">
        <f t="shared" si="116"/>
        <v>-1.829200002248399E-3</v>
      </c>
      <c r="H884" s="32"/>
      <c r="I884" s="32">
        <f t="shared" si="117"/>
        <v>-1.829200002248399E-3</v>
      </c>
      <c r="J884" s="32"/>
      <c r="K884" s="32"/>
      <c r="L884" s="32"/>
      <c r="M884" s="32"/>
      <c r="N884" s="32"/>
      <c r="O884" s="32">
        <f t="shared" ca="1" si="114"/>
        <v>1.0129375275319735E-2</v>
      </c>
      <c r="P884" s="32"/>
      <c r="Q884" s="33">
        <f t="shared" si="115"/>
        <v>36667.224999999999</v>
      </c>
      <c r="R884" s="32"/>
      <c r="S884" s="32"/>
    </row>
    <row r="885" spans="1:19" x14ac:dyDescent="0.2">
      <c r="A885" s="93" t="s">
        <v>1802</v>
      </c>
      <c r="B885" s="59" t="s">
        <v>2210</v>
      </c>
      <c r="C885" s="55">
        <v>51694.14</v>
      </c>
      <c r="D885" s="55" t="s">
        <v>2275</v>
      </c>
      <c r="E885" s="32">
        <f t="shared" si="112"/>
        <v>7009.017908190307</v>
      </c>
      <c r="F885" s="32">
        <f t="shared" si="113"/>
        <v>7009</v>
      </c>
      <c r="G885" s="32">
        <f t="shared" si="116"/>
        <v>2.1468599996296689E-2</v>
      </c>
      <c r="H885" s="32"/>
      <c r="I885" s="32">
        <f t="shared" si="117"/>
        <v>2.1468599996296689E-2</v>
      </c>
      <c r="J885" s="32"/>
      <c r="K885" s="32"/>
      <c r="L885" s="32"/>
      <c r="M885" s="32"/>
      <c r="N885" s="32"/>
      <c r="O885" s="32">
        <f t="shared" ca="1" si="114"/>
        <v>1.016393094408178E-2</v>
      </c>
      <c r="P885" s="32"/>
      <c r="Q885" s="33">
        <f t="shared" si="115"/>
        <v>36675.64</v>
      </c>
      <c r="R885" s="32"/>
      <c r="S885" s="32"/>
    </row>
    <row r="886" spans="1:19" x14ac:dyDescent="0.2">
      <c r="A886" s="93" t="s">
        <v>1717</v>
      </c>
      <c r="B886" s="59" t="s">
        <v>2210</v>
      </c>
      <c r="C886" s="55">
        <v>51697.718000000001</v>
      </c>
      <c r="D886" s="55" t="s">
        <v>2275</v>
      </c>
      <c r="E886" s="32">
        <f t="shared" si="112"/>
        <v>7012.002523159128</v>
      </c>
      <c r="F886" s="32">
        <f t="shared" si="113"/>
        <v>7012</v>
      </c>
      <c r="G886" s="32">
        <f t="shared" si="116"/>
        <v>3.0248000039136969E-3</v>
      </c>
      <c r="H886" s="32"/>
      <c r="I886" s="32">
        <f t="shared" si="117"/>
        <v>3.0248000039136969E-3</v>
      </c>
      <c r="J886" s="32"/>
      <c r="K886" s="32"/>
      <c r="L886" s="32"/>
      <c r="M886" s="32"/>
      <c r="N886" s="32"/>
      <c r="O886" s="32">
        <f t="shared" ca="1" si="114"/>
        <v>1.0178740516408373E-2</v>
      </c>
      <c r="P886" s="32"/>
      <c r="Q886" s="33">
        <f t="shared" si="115"/>
        <v>36679.218000000001</v>
      </c>
      <c r="R886" s="32"/>
      <c r="S886" s="32"/>
    </row>
    <row r="887" spans="1:19" x14ac:dyDescent="0.2">
      <c r="A887" s="93" t="s">
        <v>1717</v>
      </c>
      <c r="B887" s="59" t="s">
        <v>2210</v>
      </c>
      <c r="C887" s="55">
        <v>51703.713000000003</v>
      </c>
      <c r="D887" s="55" t="s">
        <v>2275</v>
      </c>
      <c r="E887" s="32">
        <f t="shared" si="112"/>
        <v>7017.0032964229858</v>
      </c>
      <c r="F887" s="32">
        <f t="shared" si="113"/>
        <v>7017</v>
      </c>
      <c r="G887" s="32">
        <f t="shared" si="116"/>
        <v>3.9518000048701651E-3</v>
      </c>
      <c r="H887" s="32"/>
      <c r="I887" s="32">
        <f t="shared" si="117"/>
        <v>3.9518000048701651E-3</v>
      </c>
      <c r="J887" s="32"/>
      <c r="K887" s="32"/>
      <c r="L887" s="32"/>
      <c r="M887" s="32"/>
      <c r="N887" s="32"/>
      <c r="O887" s="32">
        <f t="shared" ca="1" si="114"/>
        <v>1.0203423136952688E-2</v>
      </c>
      <c r="P887" s="32"/>
      <c r="Q887" s="33">
        <f t="shared" si="115"/>
        <v>36685.213000000003</v>
      </c>
      <c r="R887" s="32"/>
      <c r="S887" s="32"/>
    </row>
    <row r="888" spans="1:19" x14ac:dyDescent="0.2">
      <c r="A888" s="93" t="s">
        <v>1717</v>
      </c>
      <c r="B888" s="59" t="s">
        <v>2210</v>
      </c>
      <c r="C888" s="55">
        <v>51727.700100000002</v>
      </c>
      <c r="D888" s="55" t="s">
        <v>2275</v>
      </c>
      <c r="E888" s="32">
        <f t="shared" si="112"/>
        <v>7037.0123119955342</v>
      </c>
      <c r="F888" s="32">
        <f t="shared" si="113"/>
        <v>7037</v>
      </c>
      <c r="G888" s="32">
        <f t="shared" si="116"/>
        <v>1.4759800003957935E-2</v>
      </c>
      <c r="H888" s="32"/>
      <c r="J888" s="32">
        <f>G888</f>
        <v>1.4759800003957935E-2</v>
      </c>
      <c r="K888" s="32"/>
      <c r="L888" s="32"/>
      <c r="M888" s="32"/>
      <c r="N888" s="32"/>
      <c r="O888" s="32">
        <f t="shared" ca="1" si="114"/>
        <v>1.0302153619129964E-2</v>
      </c>
      <c r="P888" s="32"/>
      <c r="Q888" s="33">
        <f t="shared" si="115"/>
        <v>36709.200100000002</v>
      </c>
      <c r="R888" s="32"/>
      <c r="S888" s="32"/>
    </row>
    <row r="889" spans="1:19" x14ac:dyDescent="0.2">
      <c r="A889" s="93" t="s">
        <v>1802</v>
      </c>
      <c r="B889" s="59" t="s">
        <v>2210</v>
      </c>
      <c r="C889" s="55">
        <v>51736.088000000003</v>
      </c>
      <c r="D889" s="55" t="s">
        <v>2275</v>
      </c>
      <c r="E889" s="32">
        <f t="shared" si="112"/>
        <v>7044.0091403624911</v>
      </c>
      <c r="F889" s="32">
        <f t="shared" si="113"/>
        <v>7044</v>
      </c>
      <c r="G889" s="32">
        <f t="shared" si="116"/>
        <v>1.095760000316659E-2</v>
      </c>
      <c r="H889" s="32"/>
      <c r="I889" s="32">
        <f t="shared" ref="I889:I902" si="118">G889</f>
        <v>1.095760000316659E-2</v>
      </c>
      <c r="J889" s="32"/>
      <c r="K889" s="32"/>
      <c r="L889" s="32"/>
      <c r="M889" s="32"/>
      <c r="N889" s="32"/>
      <c r="O889" s="32">
        <f t="shared" ca="1" si="114"/>
        <v>1.0336709287892008E-2</v>
      </c>
      <c r="P889" s="32"/>
      <c r="Q889" s="33">
        <f t="shared" si="115"/>
        <v>36717.588000000003</v>
      </c>
      <c r="R889" s="32"/>
      <c r="S889" s="32"/>
    </row>
    <row r="890" spans="1:19" x14ac:dyDescent="0.2">
      <c r="A890" s="93" t="s">
        <v>1802</v>
      </c>
      <c r="B890" s="59" t="s">
        <v>2210</v>
      </c>
      <c r="C890" s="55">
        <v>51760.082999999999</v>
      </c>
      <c r="D890" s="55" t="s">
        <v>2275</v>
      </c>
      <c r="E890" s="32">
        <f t="shared" si="112"/>
        <v>7064.024745778037</v>
      </c>
      <c r="F890" s="32">
        <f t="shared" si="113"/>
        <v>7064</v>
      </c>
      <c r="G890" s="32">
        <f t="shared" si="116"/>
        <v>2.9665599999134429E-2</v>
      </c>
      <c r="H890" s="32"/>
      <c r="I890" s="32">
        <f t="shared" si="118"/>
        <v>2.9665599999134429E-2</v>
      </c>
      <c r="J890" s="32"/>
      <c r="K890" s="32"/>
      <c r="L890" s="32"/>
      <c r="M890" s="32"/>
      <c r="N890" s="32"/>
      <c r="O890" s="32">
        <f t="shared" ca="1" si="114"/>
        <v>1.0435439770069284E-2</v>
      </c>
      <c r="P890" s="32"/>
      <c r="Q890" s="33">
        <f t="shared" si="115"/>
        <v>36741.582999999999</v>
      </c>
      <c r="R890" s="32"/>
      <c r="S890" s="32"/>
    </row>
    <row r="891" spans="1:19" x14ac:dyDescent="0.2">
      <c r="A891" s="93" t="s">
        <v>1717</v>
      </c>
      <c r="B891" s="59" t="s">
        <v>2210</v>
      </c>
      <c r="C891" s="55">
        <v>51769.663</v>
      </c>
      <c r="D891" s="55" t="s">
        <v>2275</v>
      </c>
      <c r="E891" s="32">
        <f t="shared" si="112"/>
        <v>7072.0159731121066</v>
      </c>
      <c r="F891" s="32">
        <f t="shared" si="113"/>
        <v>7072</v>
      </c>
      <c r="G891" s="32">
        <f t="shared" si="116"/>
        <v>1.9148799998220056E-2</v>
      </c>
      <c r="H891" s="32"/>
      <c r="I891" s="32">
        <f t="shared" si="118"/>
        <v>1.9148799998220056E-2</v>
      </c>
      <c r="J891" s="32"/>
      <c r="K891" s="32"/>
      <c r="L891" s="32"/>
      <c r="M891" s="32"/>
      <c r="N891" s="32"/>
      <c r="O891" s="32">
        <f t="shared" ca="1" si="114"/>
        <v>1.0474931962940193E-2</v>
      </c>
      <c r="P891" s="32"/>
      <c r="Q891" s="33">
        <f t="shared" si="115"/>
        <v>36751.163</v>
      </c>
      <c r="R891" s="32"/>
      <c r="S891" s="32"/>
    </row>
    <row r="892" spans="1:19" x14ac:dyDescent="0.2">
      <c r="A892" s="93" t="s">
        <v>1717</v>
      </c>
      <c r="B892" s="59" t="s">
        <v>2210</v>
      </c>
      <c r="C892" s="55">
        <v>51775.66</v>
      </c>
      <c r="D892" s="55" t="s">
        <v>2275</v>
      </c>
      <c r="E892" s="32">
        <f t="shared" si="112"/>
        <v>7077.0184146906477</v>
      </c>
      <c r="F892" s="32">
        <f t="shared" si="113"/>
        <v>7077</v>
      </c>
      <c r="G892" s="32">
        <f t="shared" si="116"/>
        <v>2.2075800006859936E-2</v>
      </c>
      <c r="H892" s="32"/>
      <c r="I892" s="32">
        <f t="shared" si="118"/>
        <v>2.2075800006859936E-2</v>
      </c>
      <c r="J892" s="32"/>
      <c r="K892" s="32"/>
      <c r="L892" s="32"/>
      <c r="M892" s="32"/>
      <c r="N892" s="32"/>
      <c r="O892" s="32">
        <f t="shared" ca="1" si="114"/>
        <v>1.0499614583484515E-2</v>
      </c>
      <c r="P892" s="32"/>
      <c r="Q892" s="33">
        <f t="shared" si="115"/>
        <v>36757.160000000003</v>
      </c>
      <c r="R892" s="32"/>
      <c r="S892" s="32"/>
    </row>
    <row r="893" spans="1:19" x14ac:dyDescent="0.2">
      <c r="A893" s="93" t="s">
        <v>1802</v>
      </c>
      <c r="B893" s="59" t="s">
        <v>2210</v>
      </c>
      <c r="C893" s="55">
        <v>51778.034</v>
      </c>
      <c r="D893" s="55" t="s">
        <v>2275</v>
      </c>
      <c r="E893" s="32">
        <f t="shared" si="112"/>
        <v>7078.9987042199846</v>
      </c>
      <c r="F893" s="32">
        <f t="shared" si="113"/>
        <v>7079</v>
      </c>
      <c r="G893" s="32">
        <f t="shared" si="116"/>
        <v>-1.5533999976469204E-3</v>
      </c>
      <c r="H893" s="32"/>
      <c r="I893" s="32">
        <f t="shared" si="118"/>
        <v>-1.5533999976469204E-3</v>
      </c>
      <c r="J893" s="32"/>
      <c r="K893" s="32"/>
      <c r="L893" s="32"/>
      <c r="M893" s="32"/>
      <c r="N893" s="32"/>
      <c r="O893" s="32">
        <f t="shared" ca="1" si="114"/>
        <v>1.0509487631702237E-2</v>
      </c>
      <c r="P893" s="32"/>
      <c r="Q893" s="33">
        <f t="shared" si="115"/>
        <v>36759.534</v>
      </c>
      <c r="R893" s="32"/>
      <c r="S893" s="32"/>
    </row>
    <row r="894" spans="1:19" x14ac:dyDescent="0.2">
      <c r="A894" s="93" t="s">
        <v>1717</v>
      </c>
      <c r="B894" s="59" t="s">
        <v>2210</v>
      </c>
      <c r="C894" s="55">
        <v>51793.635999999999</v>
      </c>
      <c r="D894" s="55" t="s">
        <v>2275</v>
      </c>
      <c r="E894" s="32">
        <f t="shared" si="112"/>
        <v>7092.0132270661352</v>
      </c>
      <c r="F894" s="32">
        <f t="shared" si="113"/>
        <v>7092</v>
      </c>
      <c r="G894" s="32">
        <f t="shared" si="116"/>
        <v>1.5856799996981863E-2</v>
      </c>
      <c r="H894" s="32"/>
      <c r="I894" s="32">
        <f t="shared" si="118"/>
        <v>1.5856799996981863E-2</v>
      </c>
      <c r="J894" s="32"/>
      <c r="K894" s="32"/>
      <c r="L894" s="32"/>
      <c r="M894" s="32"/>
      <c r="N894" s="32"/>
      <c r="O894" s="32">
        <f t="shared" ca="1" si="114"/>
        <v>1.0573662445117468E-2</v>
      </c>
      <c r="P894" s="32"/>
      <c r="Q894" s="33">
        <f t="shared" si="115"/>
        <v>36775.135999999999</v>
      </c>
      <c r="R894" s="32"/>
      <c r="S894" s="32"/>
    </row>
    <row r="895" spans="1:19" x14ac:dyDescent="0.2">
      <c r="A895" s="93" t="s">
        <v>1717</v>
      </c>
      <c r="B895" s="59" t="s">
        <v>2210</v>
      </c>
      <c r="C895" s="55">
        <v>51805.614000000001</v>
      </c>
      <c r="D895" s="55" t="s">
        <v>2275</v>
      </c>
      <c r="E895" s="32">
        <f t="shared" si="112"/>
        <v>7102.0047637057487</v>
      </c>
      <c r="F895" s="32">
        <f t="shared" si="113"/>
        <v>7102</v>
      </c>
      <c r="G895" s="32">
        <f t="shared" si="116"/>
        <v>5.7108000037260354E-3</v>
      </c>
      <c r="H895" s="32"/>
      <c r="I895" s="32">
        <f t="shared" si="118"/>
        <v>5.7108000037260354E-3</v>
      </c>
      <c r="J895" s="32"/>
      <c r="K895" s="32"/>
      <c r="L895" s="32"/>
      <c r="M895" s="32"/>
      <c r="N895" s="32"/>
      <c r="O895" s="32">
        <f t="shared" ca="1" si="114"/>
        <v>1.0623027686206106E-2</v>
      </c>
      <c r="P895" s="32"/>
      <c r="Q895" s="33">
        <f t="shared" si="115"/>
        <v>36787.114000000001</v>
      </c>
      <c r="R895" s="32"/>
      <c r="S895" s="32"/>
    </row>
    <row r="896" spans="1:19" x14ac:dyDescent="0.2">
      <c r="A896" s="93" t="s">
        <v>1802</v>
      </c>
      <c r="B896" s="59" t="s">
        <v>2210</v>
      </c>
      <c r="C896" s="55">
        <v>51808.02</v>
      </c>
      <c r="D896" s="55" t="s">
        <v>2275</v>
      </c>
      <c r="E896" s="32">
        <f t="shared" si="112"/>
        <v>7104.0117462700209</v>
      </c>
      <c r="F896" s="32">
        <f t="shared" si="113"/>
        <v>7104</v>
      </c>
      <c r="G896" s="32">
        <f t="shared" ref="G896:G911" si="119">+C896-(C$7+F896*C$8)</f>
        <v>1.408159999846248E-2</v>
      </c>
      <c r="H896" s="32"/>
      <c r="I896" s="32">
        <f t="shared" si="118"/>
        <v>1.408159999846248E-2</v>
      </c>
      <c r="J896" s="32"/>
      <c r="K896" s="32"/>
      <c r="L896" s="32"/>
      <c r="M896" s="32"/>
      <c r="N896" s="32"/>
      <c r="O896" s="32">
        <f t="shared" ca="1" si="114"/>
        <v>1.0632900734423835E-2</v>
      </c>
      <c r="P896" s="32"/>
      <c r="Q896" s="33">
        <f t="shared" si="115"/>
        <v>36789.519999999997</v>
      </c>
      <c r="R896" s="32"/>
      <c r="S896" s="32"/>
    </row>
    <row r="897" spans="1:19" x14ac:dyDescent="0.2">
      <c r="A897" s="93" t="s">
        <v>1830</v>
      </c>
      <c r="B897" s="59" t="s">
        <v>2210</v>
      </c>
      <c r="C897" s="55">
        <v>51834.38</v>
      </c>
      <c r="D897" s="55" t="s">
        <v>2275</v>
      </c>
      <c r="E897" s="32">
        <f t="shared" si="112"/>
        <v>7126.0001337988351</v>
      </c>
      <c r="F897" s="32">
        <f t="shared" si="113"/>
        <v>7126</v>
      </c>
      <c r="G897" s="32">
        <f t="shared" si="119"/>
        <v>1.6039999900385737E-4</v>
      </c>
      <c r="H897" s="32"/>
      <c r="I897" s="32">
        <f t="shared" si="118"/>
        <v>1.6039999900385737E-4</v>
      </c>
      <c r="J897" s="32"/>
      <c r="K897" s="32"/>
      <c r="L897" s="32"/>
      <c r="M897" s="32"/>
      <c r="N897" s="32"/>
      <c r="O897" s="32">
        <f t="shared" ca="1" si="114"/>
        <v>1.0741504264818832E-2</v>
      </c>
      <c r="P897" s="32"/>
      <c r="Q897" s="33">
        <f t="shared" si="115"/>
        <v>36815.879999999997</v>
      </c>
      <c r="R897" s="32"/>
      <c r="S897" s="32"/>
    </row>
    <row r="898" spans="1:19" x14ac:dyDescent="0.2">
      <c r="A898" s="93" t="s">
        <v>1717</v>
      </c>
      <c r="B898" s="59" t="s">
        <v>2210</v>
      </c>
      <c r="C898" s="55">
        <v>52077.754000000001</v>
      </c>
      <c r="D898" s="55" t="s">
        <v>2275</v>
      </c>
      <c r="E898" s="32">
        <f t="shared" si="112"/>
        <v>7329.0123426925238</v>
      </c>
      <c r="F898" s="32">
        <f t="shared" si="113"/>
        <v>7329</v>
      </c>
      <c r="G898" s="32">
        <f t="shared" si="119"/>
        <v>1.4796600000408944E-2</v>
      </c>
      <c r="H898" s="32"/>
      <c r="I898" s="32">
        <f t="shared" si="118"/>
        <v>1.4796600000408944E-2</v>
      </c>
      <c r="J898" s="32"/>
      <c r="K898" s="32"/>
      <c r="L898" s="32"/>
      <c r="M898" s="32"/>
      <c r="N898" s="32"/>
      <c r="O898" s="32">
        <f t="shared" ca="1" si="114"/>
        <v>1.174361865891816E-2</v>
      </c>
      <c r="P898" s="32"/>
      <c r="Q898" s="33">
        <f t="shared" si="115"/>
        <v>37059.254000000001</v>
      </c>
      <c r="R898" s="32"/>
      <c r="S898" s="32"/>
    </row>
    <row r="899" spans="1:19" x14ac:dyDescent="0.2">
      <c r="A899" s="93" t="s">
        <v>1836</v>
      </c>
      <c r="B899" s="59" t="s">
        <v>2210</v>
      </c>
      <c r="C899" s="55">
        <v>52148.470999999998</v>
      </c>
      <c r="D899" s="55" t="s">
        <v>2275</v>
      </c>
      <c r="E899" s="32">
        <f t="shared" si="112"/>
        <v>7388.0014474298177</v>
      </c>
      <c r="F899" s="32">
        <f t="shared" si="113"/>
        <v>7388</v>
      </c>
      <c r="G899" s="32">
        <f t="shared" si="119"/>
        <v>1.7351999995298684E-3</v>
      </c>
      <c r="H899" s="32"/>
      <c r="I899" s="32">
        <f t="shared" si="118"/>
        <v>1.7351999995298684E-3</v>
      </c>
      <c r="J899" s="32"/>
      <c r="K899" s="32"/>
      <c r="L899" s="32"/>
      <c r="M899" s="32"/>
      <c r="N899" s="32"/>
      <c r="O899" s="32">
        <f t="shared" ca="1" si="114"/>
        <v>1.2034873581341123E-2</v>
      </c>
      <c r="P899" s="32"/>
      <c r="Q899" s="33">
        <f t="shared" si="115"/>
        <v>37129.970999999998</v>
      </c>
      <c r="R899" s="32"/>
      <c r="S899" s="32"/>
    </row>
    <row r="900" spans="1:19" x14ac:dyDescent="0.2">
      <c r="A900" s="93" t="s">
        <v>1717</v>
      </c>
      <c r="B900" s="59" t="s">
        <v>2210</v>
      </c>
      <c r="C900" s="55">
        <v>52155.673000000003</v>
      </c>
      <c r="D900" s="55" t="s">
        <v>2275</v>
      </c>
      <c r="E900" s="32">
        <f t="shared" si="112"/>
        <v>7394.0090486051822</v>
      </c>
      <c r="F900" s="32">
        <f t="shared" si="113"/>
        <v>7394</v>
      </c>
      <c r="G900" s="32">
        <f t="shared" si="119"/>
        <v>1.0847600002307445E-2</v>
      </c>
      <c r="H900" s="32"/>
      <c r="I900" s="32">
        <f t="shared" si="118"/>
        <v>1.0847600002307445E-2</v>
      </c>
      <c r="J900" s="32"/>
      <c r="K900" s="32"/>
      <c r="L900" s="32"/>
      <c r="M900" s="32"/>
      <c r="N900" s="32"/>
      <c r="O900" s="32">
        <f t="shared" ca="1" si="114"/>
        <v>1.2064492725994302E-2</v>
      </c>
      <c r="P900" s="32"/>
      <c r="Q900" s="33">
        <f t="shared" si="115"/>
        <v>37137.173000000003</v>
      </c>
      <c r="R900" s="32"/>
      <c r="S900" s="32"/>
    </row>
    <row r="901" spans="1:19" x14ac:dyDescent="0.2">
      <c r="A901" s="93" t="s">
        <v>1836</v>
      </c>
      <c r="B901" s="59" t="s">
        <v>2210</v>
      </c>
      <c r="C901" s="55">
        <v>52196.434999999998</v>
      </c>
      <c r="D901" s="55" t="s">
        <v>2275</v>
      </c>
      <c r="E901" s="32">
        <f t="shared" si="112"/>
        <v>7428.0109701700312</v>
      </c>
      <c r="F901" s="32">
        <f t="shared" si="113"/>
        <v>7428</v>
      </c>
      <c r="G901" s="32">
        <f t="shared" si="119"/>
        <v>1.3151199993444607E-2</v>
      </c>
      <c r="H901" s="32"/>
      <c r="I901" s="32">
        <f t="shared" si="118"/>
        <v>1.3151199993444607E-2</v>
      </c>
      <c r="J901" s="32"/>
      <c r="K901" s="32"/>
      <c r="L901" s="32"/>
      <c r="M901" s="32"/>
      <c r="N901" s="32"/>
      <c r="O901" s="32">
        <f t="shared" ca="1" si="114"/>
        <v>1.2232334545695667E-2</v>
      </c>
      <c r="P901" s="32"/>
      <c r="Q901" s="33">
        <f t="shared" si="115"/>
        <v>37177.934999999998</v>
      </c>
      <c r="R901" s="32"/>
      <c r="S901" s="32"/>
    </row>
    <row r="902" spans="1:19" s="32" customFormat="1" ht="12.75" customHeight="1" x14ac:dyDescent="0.2">
      <c r="A902" s="98" t="s">
        <v>2240</v>
      </c>
      <c r="B902" s="58"/>
      <c r="C902" s="15">
        <v>52366.66</v>
      </c>
      <c r="D902" s="15">
        <v>1E-3</v>
      </c>
      <c r="E902" s="13">
        <f t="shared" si="112"/>
        <v>7570.0054036712627</v>
      </c>
      <c r="F902" s="13">
        <f t="shared" si="113"/>
        <v>7570</v>
      </c>
      <c r="G902" s="32">
        <f t="shared" si="119"/>
        <v>6.4780000029713847E-3</v>
      </c>
      <c r="I902" s="32">
        <f t="shared" si="118"/>
        <v>6.4780000029713847E-3</v>
      </c>
      <c r="O902" s="32">
        <f t="shared" ca="1" si="114"/>
        <v>1.2933320969154311E-2</v>
      </c>
      <c r="Q902" s="33">
        <f t="shared" si="115"/>
        <v>37348.160000000003</v>
      </c>
    </row>
    <row r="903" spans="1:19" s="32" customFormat="1" ht="12.75" customHeight="1" x14ac:dyDescent="0.2">
      <c r="A903" s="96" t="s">
        <v>2277</v>
      </c>
      <c r="B903" s="36" t="s">
        <v>2209</v>
      </c>
      <c r="C903" s="37">
        <v>52458.383399999999</v>
      </c>
      <c r="D903" s="37">
        <v>5.0000000000000001E-4</v>
      </c>
      <c r="E903" s="13">
        <f t="shared" si="112"/>
        <v>7646.5171511925182</v>
      </c>
      <c r="F903" s="13">
        <f t="shared" si="113"/>
        <v>7646.5</v>
      </c>
      <c r="G903" s="32">
        <f t="shared" si="119"/>
        <v>2.0561099998303689E-2</v>
      </c>
      <c r="J903" s="32">
        <f>G903</f>
        <v>2.0561099998303689E-2</v>
      </c>
      <c r="O903" s="32">
        <f t="shared" ca="1" si="114"/>
        <v>1.331096506348238E-2</v>
      </c>
      <c r="Q903" s="33">
        <f t="shared" si="115"/>
        <v>37439.883399999999</v>
      </c>
    </row>
    <row r="904" spans="1:19" x14ac:dyDescent="0.2">
      <c r="A904" s="93" t="s">
        <v>1853</v>
      </c>
      <c r="B904" s="59" t="s">
        <v>2210</v>
      </c>
      <c r="C904" s="55">
        <v>52469.754999999997</v>
      </c>
      <c r="D904" s="55" t="s">
        <v>2275</v>
      </c>
      <c r="E904" s="32">
        <f t="shared" si="112"/>
        <v>7656.0028548200844</v>
      </c>
      <c r="F904" s="32">
        <f t="shared" si="113"/>
        <v>7656</v>
      </c>
      <c r="G904" s="32">
        <f t="shared" si="119"/>
        <v>3.4223999973619357E-3</v>
      </c>
      <c r="H904" s="32"/>
      <c r="I904" s="32">
        <f>G904</f>
        <v>3.4223999973619357E-3</v>
      </c>
      <c r="J904" s="32"/>
      <c r="K904" s="32"/>
      <c r="L904" s="32"/>
      <c r="M904" s="32"/>
      <c r="N904" s="32"/>
      <c r="O904" s="32">
        <f t="shared" ca="1" si="114"/>
        <v>1.3357862042516586E-2</v>
      </c>
      <c r="P904" s="32"/>
      <c r="Q904" s="33">
        <f t="shared" si="115"/>
        <v>37451.254999999997</v>
      </c>
      <c r="R904" s="32"/>
      <c r="S904" s="32"/>
    </row>
    <row r="905" spans="1:19" x14ac:dyDescent="0.2">
      <c r="A905" s="93" t="s">
        <v>1853</v>
      </c>
      <c r="B905" s="59" t="s">
        <v>2210</v>
      </c>
      <c r="C905" s="55">
        <v>52469.777000000002</v>
      </c>
      <c r="D905" s="55" t="s">
        <v>2275</v>
      </c>
      <c r="E905" s="32">
        <f t="shared" si="112"/>
        <v>7656.0212062816063</v>
      </c>
      <c r="F905" s="32">
        <f t="shared" si="113"/>
        <v>7656</v>
      </c>
      <c r="G905" s="32">
        <f t="shared" si="119"/>
        <v>2.5422400001843926E-2</v>
      </c>
      <c r="H905" s="32"/>
      <c r="I905" s="32">
        <f>G905</f>
        <v>2.5422400001843926E-2</v>
      </c>
      <c r="J905" s="32"/>
      <c r="K905" s="32"/>
      <c r="L905" s="32"/>
      <c r="M905" s="32"/>
      <c r="N905" s="32"/>
      <c r="O905" s="32">
        <f t="shared" ca="1" si="114"/>
        <v>1.3357862042516586E-2</v>
      </c>
      <c r="P905" s="32"/>
      <c r="Q905" s="33">
        <f t="shared" si="115"/>
        <v>37451.277000000002</v>
      </c>
      <c r="R905" s="32"/>
      <c r="S905" s="32"/>
    </row>
    <row r="906" spans="1:19" x14ac:dyDescent="0.2">
      <c r="A906" s="93" t="s">
        <v>1853</v>
      </c>
      <c r="B906" s="59" t="s">
        <v>2210</v>
      </c>
      <c r="C906" s="55">
        <v>52469.777999999998</v>
      </c>
      <c r="D906" s="55" t="s">
        <v>2275</v>
      </c>
      <c r="E906" s="32">
        <f t="shared" si="112"/>
        <v>7656.0220404389456</v>
      </c>
      <c r="F906" s="32">
        <f t="shared" si="113"/>
        <v>7656</v>
      </c>
      <c r="G906" s="32">
        <f t="shared" si="119"/>
        <v>2.6422399998409674E-2</v>
      </c>
      <c r="H906" s="32"/>
      <c r="I906" s="32">
        <f>G906</f>
        <v>2.6422399998409674E-2</v>
      </c>
      <c r="J906" s="32"/>
      <c r="K906" s="32"/>
      <c r="L906" s="32"/>
      <c r="M906" s="32"/>
      <c r="N906" s="32"/>
      <c r="O906" s="32">
        <f t="shared" ca="1" si="114"/>
        <v>1.3357862042516586E-2</v>
      </c>
      <c r="P906" s="32"/>
      <c r="Q906" s="33">
        <f t="shared" si="115"/>
        <v>37451.277999999998</v>
      </c>
      <c r="R906" s="32"/>
      <c r="S906" s="32"/>
    </row>
    <row r="907" spans="1:19" x14ac:dyDescent="0.2">
      <c r="A907" s="93" t="s">
        <v>1863</v>
      </c>
      <c r="B907" s="59" t="s">
        <v>2210</v>
      </c>
      <c r="C907" s="55">
        <v>52479.360000000001</v>
      </c>
      <c r="D907" s="55" t="s">
        <v>2275</v>
      </c>
      <c r="E907" s="32">
        <f t="shared" si="112"/>
        <v>7664.0149360876994</v>
      </c>
      <c r="F907" s="32">
        <f t="shared" si="113"/>
        <v>7664</v>
      </c>
      <c r="G907" s="32">
        <f t="shared" si="119"/>
        <v>1.7905599997902755E-2</v>
      </c>
      <c r="H907" s="32"/>
      <c r="I907" s="32">
        <f>G907</f>
        <v>1.7905599997902755E-2</v>
      </c>
      <c r="J907" s="32"/>
      <c r="K907" s="32"/>
      <c r="L907" s="32"/>
      <c r="M907" s="32"/>
      <c r="N907" s="32"/>
      <c r="O907" s="32">
        <f t="shared" ca="1" si="114"/>
        <v>1.3397354235387494E-2</v>
      </c>
      <c r="P907" s="32"/>
      <c r="Q907" s="33">
        <f t="shared" si="115"/>
        <v>37460.86</v>
      </c>
      <c r="R907" s="32"/>
      <c r="S907" s="32"/>
    </row>
    <row r="908" spans="1:19" x14ac:dyDescent="0.2">
      <c r="A908" s="93" t="s">
        <v>2018</v>
      </c>
      <c r="B908" s="59" t="s">
        <v>2210</v>
      </c>
      <c r="C908" s="55">
        <v>52480.558100000002</v>
      </c>
      <c r="D908" s="55" t="s">
        <v>2275</v>
      </c>
      <c r="E908" s="32">
        <f t="shared" si="112"/>
        <v>7665.0143399988638</v>
      </c>
      <c r="F908" s="32">
        <f t="shared" si="113"/>
        <v>7665</v>
      </c>
      <c r="G908" s="32">
        <f t="shared" si="119"/>
        <v>1.7190999999002088E-2</v>
      </c>
      <c r="H908" s="32"/>
      <c r="I908" s="32"/>
      <c r="J908" s="32">
        <f>G908</f>
        <v>1.7190999999002088E-2</v>
      </c>
      <c r="K908" s="32"/>
      <c r="L908" s="32"/>
      <c r="M908" s="32"/>
      <c r="N908" s="32"/>
      <c r="O908" s="32">
        <f t="shared" ca="1" si="114"/>
        <v>1.3402290759496359E-2</v>
      </c>
      <c r="P908" s="32"/>
      <c r="Q908" s="33">
        <f t="shared" si="115"/>
        <v>37462.058100000002</v>
      </c>
      <c r="R908" s="32"/>
      <c r="S908" s="32"/>
    </row>
    <row r="909" spans="1:19" x14ac:dyDescent="0.2">
      <c r="A909" s="93" t="s">
        <v>2018</v>
      </c>
      <c r="B909" s="59" t="s">
        <v>2209</v>
      </c>
      <c r="C909" s="55">
        <v>52483.553899999999</v>
      </c>
      <c r="D909" s="55" t="s">
        <v>2275</v>
      </c>
      <c r="E909" s="32">
        <f t="shared" si="112"/>
        <v>7667.5133085633079</v>
      </c>
      <c r="F909" s="32">
        <f t="shared" si="113"/>
        <v>7667.5</v>
      </c>
      <c r="G909" s="32">
        <f t="shared" si="119"/>
        <v>1.5954499998770189E-2</v>
      </c>
      <c r="H909" s="32"/>
      <c r="I909" s="32"/>
      <c r="J909" s="32">
        <f>G909</f>
        <v>1.5954499998770189E-2</v>
      </c>
      <c r="K909" s="32"/>
      <c r="L909" s="32"/>
      <c r="M909" s="32"/>
      <c r="N909" s="32"/>
      <c r="O909" s="32">
        <f t="shared" ca="1" si="114"/>
        <v>1.341463206976852E-2</v>
      </c>
      <c r="P909" s="32"/>
      <c r="Q909" s="33">
        <f t="shared" si="115"/>
        <v>37465.053899999999</v>
      </c>
      <c r="R909" s="32"/>
      <c r="S909" s="32"/>
    </row>
    <row r="910" spans="1:19" s="32" customFormat="1" ht="12.75" customHeight="1" x14ac:dyDescent="0.2">
      <c r="A910" s="98" t="s">
        <v>2240</v>
      </c>
      <c r="B910" s="58"/>
      <c r="C910" s="15">
        <v>52721.52</v>
      </c>
      <c r="D910" s="15">
        <v>1.5E-3</v>
      </c>
      <c r="E910" s="13">
        <f t="shared" si="112"/>
        <v>7866.0144779684842</v>
      </c>
      <c r="F910" s="13">
        <f t="shared" si="113"/>
        <v>7866</v>
      </c>
      <c r="G910" s="32">
        <f t="shared" si="119"/>
        <v>1.7356399992422666E-2</v>
      </c>
      <c r="I910" s="32">
        <f t="shared" ref="I910:I916" si="120">G910</f>
        <v>1.7356399992422666E-2</v>
      </c>
      <c r="O910" s="32">
        <f t="shared" ca="1" si="114"/>
        <v>1.4394532105377965E-2</v>
      </c>
      <c r="Q910" s="33">
        <f t="shared" si="115"/>
        <v>37703.019999999997</v>
      </c>
    </row>
    <row r="911" spans="1:19" x14ac:dyDescent="0.2">
      <c r="A911" s="93" t="s">
        <v>1876</v>
      </c>
      <c r="B911" s="59" t="s">
        <v>2210</v>
      </c>
      <c r="C911" s="55">
        <v>52793.434000000001</v>
      </c>
      <c r="D911" s="55" t="s">
        <v>2275</v>
      </c>
      <c r="E911" s="32">
        <f t="shared" si="112"/>
        <v>7926.0020690438714</v>
      </c>
      <c r="F911" s="32">
        <f t="shared" si="113"/>
        <v>7926</v>
      </c>
      <c r="G911" s="32">
        <f t="shared" si="119"/>
        <v>2.4803999986033887E-3</v>
      </c>
      <c r="H911" s="32"/>
      <c r="I911" s="32">
        <f t="shared" si="120"/>
        <v>2.4803999986033887E-3</v>
      </c>
      <c r="J911" s="32"/>
      <c r="K911" s="32"/>
      <c r="L911" s="32"/>
      <c r="M911" s="32"/>
      <c r="N911" s="32"/>
      <c r="O911" s="32">
        <f t="shared" ca="1" si="114"/>
        <v>1.4690723551909785E-2</v>
      </c>
      <c r="P911" s="32"/>
      <c r="Q911" s="33">
        <f t="shared" si="115"/>
        <v>37774.934000000001</v>
      </c>
      <c r="R911" s="32"/>
      <c r="S911" s="32"/>
    </row>
    <row r="912" spans="1:19" s="32" customFormat="1" ht="12.75" customHeight="1" x14ac:dyDescent="0.2">
      <c r="A912" s="100" t="s">
        <v>2241</v>
      </c>
      <c r="B912" s="38" t="s">
        <v>2210</v>
      </c>
      <c r="C912" s="15">
        <v>52823.449000000001</v>
      </c>
      <c r="D912" s="15">
        <v>6.0000000000000001E-3</v>
      </c>
      <c r="E912" s="13">
        <f t="shared" si="112"/>
        <v>7951.0393016568205</v>
      </c>
      <c r="F912" s="13">
        <f t="shared" si="113"/>
        <v>7951</v>
      </c>
      <c r="I912" s="32">
        <f t="shared" si="120"/>
        <v>0</v>
      </c>
      <c r="M912" s="35"/>
      <c r="O912" s="32">
        <f t="shared" ca="1" si="114"/>
        <v>1.4814136654631375E-2</v>
      </c>
      <c r="Q912" s="33">
        <f t="shared" si="115"/>
        <v>37804.949000000001</v>
      </c>
    </row>
    <row r="913" spans="1:19" x14ac:dyDescent="0.2">
      <c r="A913" s="93" t="s">
        <v>1853</v>
      </c>
      <c r="B913" s="59" t="s">
        <v>2210</v>
      </c>
      <c r="C913" s="55">
        <v>52871.358</v>
      </c>
      <c r="D913" s="55" t="s">
        <v>2275</v>
      </c>
      <c r="E913" s="32">
        <f t="shared" si="112"/>
        <v>7991.0029457432365</v>
      </c>
      <c r="F913" s="32">
        <f t="shared" si="113"/>
        <v>7991</v>
      </c>
      <c r="G913" s="32">
        <f>+C913-(C$7+F913*C$8)</f>
        <v>3.531399997882545E-3</v>
      </c>
      <c r="H913" s="32"/>
      <c r="I913" s="32">
        <f t="shared" si="120"/>
        <v>3.531399997882545E-3</v>
      </c>
      <c r="J913" s="32"/>
      <c r="K913" s="32"/>
      <c r="L913" s="32"/>
      <c r="M913" s="32"/>
      <c r="N913" s="32"/>
      <c r="O913" s="32">
        <f t="shared" ca="1" si="114"/>
        <v>1.5011597618985927E-2</v>
      </c>
      <c r="P913" s="32"/>
      <c r="Q913" s="33">
        <f t="shared" si="115"/>
        <v>37852.858</v>
      </c>
      <c r="R913" s="32"/>
      <c r="S913" s="32"/>
    </row>
    <row r="914" spans="1:19" x14ac:dyDescent="0.2">
      <c r="A914" s="93" t="s">
        <v>1853</v>
      </c>
      <c r="B914" s="59" t="s">
        <v>2210</v>
      </c>
      <c r="C914" s="55">
        <v>52919.313000000002</v>
      </c>
      <c r="D914" s="55" t="s">
        <v>2275</v>
      </c>
      <c r="E914" s="32">
        <f t="shared" si="112"/>
        <v>8031.0049610673759</v>
      </c>
      <c r="F914" s="32">
        <f t="shared" si="113"/>
        <v>8031</v>
      </c>
      <c r="G914" s="32">
        <f>+C914-(C$7+F914*C$8)</f>
        <v>5.9474000008776784E-3</v>
      </c>
      <c r="H914" s="32"/>
      <c r="I914" s="32">
        <f t="shared" si="120"/>
        <v>5.9474000008776784E-3</v>
      </c>
      <c r="J914" s="32"/>
      <c r="K914" s="32"/>
      <c r="L914" s="32"/>
      <c r="M914" s="32"/>
      <c r="N914" s="32"/>
      <c r="O914" s="32">
        <f t="shared" ca="1" si="114"/>
        <v>1.5209058583340471E-2</v>
      </c>
      <c r="P914" s="32"/>
      <c r="Q914" s="33">
        <f t="shared" si="115"/>
        <v>37900.813000000002</v>
      </c>
      <c r="R914" s="32"/>
      <c r="S914" s="32"/>
    </row>
    <row r="915" spans="1:19" x14ac:dyDescent="0.2">
      <c r="A915" s="93" t="s">
        <v>1888</v>
      </c>
      <c r="B915" s="59" t="s">
        <v>2210</v>
      </c>
      <c r="C915" s="55">
        <v>53093.154000000002</v>
      </c>
      <c r="D915" s="55" t="s">
        <v>2275</v>
      </c>
      <c r="E915" s="32">
        <f t="shared" si="112"/>
        <v>8176.0157075164097</v>
      </c>
      <c r="F915" s="32">
        <f t="shared" si="113"/>
        <v>8176</v>
      </c>
      <c r="G915" s="32">
        <f>+C915-(C$7+F915*C$8)</f>
        <v>1.883040000393521E-2</v>
      </c>
      <c r="H915" s="32"/>
      <c r="I915" s="32">
        <f t="shared" si="120"/>
        <v>1.883040000393521E-2</v>
      </c>
      <c r="J915" s="32"/>
      <c r="K915" s="32"/>
      <c r="L915" s="32"/>
      <c r="M915" s="32"/>
      <c r="N915" s="32"/>
      <c r="O915" s="32">
        <f t="shared" ca="1" si="114"/>
        <v>1.5924854579125708E-2</v>
      </c>
      <c r="P915" s="32"/>
      <c r="Q915" s="33">
        <f t="shared" si="115"/>
        <v>38074.654000000002</v>
      </c>
      <c r="R915" s="32"/>
      <c r="S915" s="32"/>
    </row>
    <row r="916" spans="1:19" x14ac:dyDescent="0.2">
      <c r="A916" s="93" t="s">
        <v>1892</v>
      </c>
      <c r="B916" s="59" t="s">
        <v>2210</v>
      </c>
      <c r="C916" s="55">
        <v>53209.430999999997</v>
      </c>
      <c r="D916" s="55" t="s">
        <v>2275</v>
      </c>
      <c r="E916" s="32">
        <f t="shared" si="112"/>
        <v>8273.0090207443227</v>
      </c>
      <c r="F916" s="32">
        <f t="shared" si="113"/>
        <v>8273</v>
      </c>
      <c r="G916" s="32">
        <f>+C916-(C$7+F916*C$8)</f>
        <v>1.0814199995365925E-2</v>
      </c>
      <c r="H916" s="32"/>
      <c r="I916" s="32">
        <f t="shared" si="120"/>
        <v>1.0814199995365925E-2</v>
      </c>
      <c r="J916" s="32"/>
      <c r="K916" s="32"/>
      <c r="L916" s="32"/>
      <c r="M916" s="32"/>
      <c r="N916" s="32"/>
      <c r="O916" s="32">
        <f t="shared" ca="1" si="114"/>
        <v>1.6403697417685485E-2</v>
      </c>
      <c r="P916" s="32"/>
      <c r="Q916" s="33">
        <f t="shared" si="115"/>
        <v>38190.930999999997</v>
      </c>
      <c r="R916" s="32"/>
      <c r="S916" s="32"/>
    </row>
    <row r="917" spans="1:19" s="32" customFormat="1" ht="12.75" customHeight="1" x14ac:dyDescent="0.2">
      <c r="A917" s="98" t="s">
        <v>2276</v>
      </c>
      <c r="B917" s="38" t="s">
        <v>2210</v>
      </c>
      <c r="C917" s="15">
        <v>53209.431879999996</v>
      </c>
      <c r="D917" s="15" t="s">
        <v>2275</v>
      </c>
      <c r="E917" s="13">
        <f t="shared" ref="E917:E967" si="121">+(C917-C$7)/C$8</f>
        <v>8273.0097548027825</v>
      </c>
      <c r="F917" s="13">
        <f t="shared" ref="F917:F967" si="122">ROUND(2*E917,0)/2</f>
        <v>8273</v>
      </c>
      <c r="K917" s="35">
        <v>1.1694199994963128E-2</v>
      </c>
      <c r="O917" s="32">
        <f t="shared" ref="O917:O967" ca="1" si="123">+C$11+C$12*F917</f>
        <v>1.6403697417685485E-2</v>
      </c>
      <c r="Q917" s="33">
        <f t="shared" ref="Q917:Q967" si="124">+C917-15018.5</f>
        <v>38190.931879999996</v>
      </c>
    </row>
    <row r="918" spans="1:19" s="32" customFormat="1" ht="12.75" customHeight="1" x14ac:dyDescent="0.2">
      <c r="A918" s="96" t="s">
        <v>2287</v>
      </c>
      <c r="B918" s="41" t="s">
        <v>2210</v>
      </c>
      <c r="C918" s="14">
        <v>53233.434999999998</v>
      </c>
      <c r="D918" s="14" t="s">
        <v>2275</v>
      </c>
      <c r="E918" s="13">
        <f t="shared" si="121"/>
        <v>8293.032133575949</v>
      </c>
      <c r="F918" s="13">
        <f t="shared" si="122"/>
        <v>8293</v>
      </c>
      <c r="G918" s="32">
        <f t="shared" ref="G918:G949" si="125">+C918-(C$7+F918*C$8)</f>
        <v>3.8522199996805284E-2</v>
      </c>
      <c r="I918" s="32">
        <f t="shared" ref="I918:I929" si="126">G918</f>
        <v>3.8522199996805284E-2</v>
      </c>
      <c r="O918" s="32">
        <f t="shared" ca="1" si="123"/>
        <v>1.6502427899862761E-2</v>
      </c>
      <c r="Q918" s="33">
        <f t="shared" si="124"/>
        <v>38214.934999999998</v>
      </c>
    </row>
    <row r="919" spans="1:19" s="32" customFormat="1" ht="12.75" customHeight="1" x14ac:dyDescent="0.2">
      <c r="A919" s="96" t="s">
        <v>2287</v>
      </c>
      <c r="B919" s="41" t="s">
        <v>2210</v>
      </c>
      <c r="C919" s="14">
        <v>53251.387999999999</v>
      </c>
      <c r="D919" s="14" t="s">
        <v>2275</v>
      </c>
      <c r="E919" s="13">
        <f t="shared" si="121"/>
        <v>8308.0077603325808</v>
      </c>
      <c r="F919" s="13">
        <f t="shared" si="122"/>
        <v>8308</v>
      </c>
      <c r="G919" s="32">
        <f t="shared" si="125"/>
        <v>9.3032000004313886E-3</v>
      </c>
      <c r="I919" s="32">
        <f t="shared" si="126"/>
        <v>9.3032000004313886E-3</v>
      </c>
      <c r="O919" s="32">
        <f t="shared" ca="1" si="123"/>
        <v>1.6576475761495714E-2</v>
      </c>
      <c r="Q919" s="33">
        <f t="shared" si="124"/>
        <v>38232.887999999999</v>
      </c>
    </row>
    <row r="920" spans="1:19" s="32" customFormat="1" ht="12.75" customHeight="1" x14ac:dyDescent="0.2">
      <c r="A920" s="96" t="s">
        <v>2287</v>
      </c>
      <c r="B920" s="41" t="s">
        <v>2210</v>
      </c>
      <c r="C920" s="14">
        <v>53251.392999999996</v>
      </c>
      <c r="D920" s="14" t="s">
        <v>2275</v>
      </c>
      <c r="E920" s="13">
        <f t="shared" si="121"/>
        <v>8308.0119311192884</v>
      </c>
      <c r="F920" s="13">
        <f t="shared" si="122"/>
        <v>8308</v>
      </c>
      <c r="G920" s="32">
        <f t="shared" si="125"/>
        <v>1.4303199997812044E-2</v>
      </c>
      <c r="I920" s="32">
        <f t="shared" si="126"/>
        <v>1.4303199997812044E-2</v>
      </c>
      <c r="O920" s="32">
        <f t="shared" ca="1" si="123"/>
        <v>1.6576475761495714E-2</v>
      </c>
      <c r="Q920" s="33">
        <f t="shared" si="124"/>
        <v>38232.892999999996</v>
      </c>
    </row>
    <row r="921" spans="1:19" x14ac:dyDescent="0.2">
      <c r="A921" s="93" t="s">
        <v>1853</v>
      </c>
      <c r="B921" s="59" t="s">
        <v>2210</v>
      </c>
      <c r="C921" s="55">
        <v>53252.606</v>
      </c>
      <c r="D921" s="55" t="s">
        <v>2275</v>
      </c>
      <c r="E921" s="32">
        <f t="shared" si="121"/>
        <v>8309.0237639748466</v>
      </c>
      <c r="F921" s="32">
        <f t="shared" si="122"/>
        <v>8309</v>
      </c>
      <c r="G921" s="32">
        <f t="shared" si="125"/>
        <v>2.8488600000855513E-2</v>
      </c>
      <c r="H921" s="32"/>
      <c r="I921" s="32">
        <f t="shared" si="126"/>
        <v>2.8488600000855513E-2</v>
      </c>
      <c r="J921" s="32"/>
      <c r="K921" s="32"/>
      <c r="L921" s="32"/>
      <c r="M921" s="32"/>
      <c r="N921" s="32"/>
      <c r="O921" s="32">
        <f t="shared" ca="1" si="123"/>
        <v>1.6581412285604578E-2</v>
      </c>
      <c r="P921" s="32"/>
      <c r="Q921" s="33">
        <f t="shared" si="124"/>
        <v>38234.106</v>
      </c>
      <c r="R921" s="32"/>
      <c r="S921" s="32"/>
    </row>
    <row r="922" spans="1:19" s="32" customFormat="1" ht="12.75" customHeight="1" x14ac:dyDescent="0.2">
      <c r="A922" s="96" t="s">
        <v>2287</v>
      </c>
      <c r="B922" s="41" t="s">
        <v>2210</v>
      </c>
      <c r="C922" s="14">
        <v>53263.385000000002</v>
      </c>
      <c r="D922" s="14" t="s">
        <v>2275</v>
      </c>
      <c r="E922" s="13">
        <f t="shared" si="121"/>
        <v>8318.0151459616882</v>
      </c>
      <c r="F922" s="13">
        <f t="shared" si="122"/>
        <v>8318</v>
      </c>
      <c r="G922" s="32">
        <f t="shared" si="125"/>
        <v>1.8157200000132434E-2</v>
      </c>
      <c r="I922" s="32">
        <f t="shared" si="126"/>
        <v>1.8157200000132434E-2</v>
      </c>
      <c r="O922" s="32">
        <f t="shared" ca="1" si="123"/>
        <v>1.6625841002584352E-2</v>
      </c>
      <c r="Q922" s="33">
        <f t="shared" si="124"/>
        <v>38244.885000000002</v>
      </c>
    </row>
    <row r="923" spans="1:19" x14ac:dyDescent="0.2">
      <c r="A923" s="93" t="s">
        <v>1853</v>
      </c>
      <c r="B923" s="59" t="s">
        <v>2210</v>
      </c>
      <c r="C923" s="55">
        <v>53282.561999999998</v>
      </c>
      <c r="D923" s="55" t="s">
        <v>2275</v>
      </c>
      <c r="E923" s="32">
        <f t="shared" si="121"/>
        <v>8334.0117813046309</v>
      </c>
      <c r="F923" s="32">
        <f t="shared" si="122"/>
        <v>8334</v>
      </c>
      <c r="G923" s="32">
        <f t="shared" si="125"/>
        <v>1.4123599998129066E-2</v>
      </c>
      <c r="H923" s="32"/>
      <c r="I923" s="32">
        <f t="shared" si="126"/>
        <v>1.4123599998129066E-2</v>
      </c>
      <c r="J923" s="32"/>
      <c r="K923" s="32"/>
      <c r="L923" s="32"/>
      <c r="M923" s="32"/>
      <c r="N923" s="32"/>
      <c r="O923" s="32">
        <f t="shared" ca="1" si="123"/>
        <v>1.6704825388326169E-2</v>
      </c>
      <c r="P923" s="32"/>
      <c r="Q923" s="33">
        <f t="shared" si="124"/>
        <v>38264.061999999998</v>
      </c>
      <c r="R923" s="32"/>
      <c r="S923" s="32"/>
    </row>
    <row r="924" spans="1:19" x14ac:dyDescent="0.2">
      <c r="A924" s="93" t="s">
        <v>1914</v>
      </c>
      <c r="B924" s="59" t="s">
        <v>2210</v>
      </c>
      <c r="C924" s="55">
        <v>53449.2</v>
      </c>
      <c r="D924" s="55" t="s">
        <v>2275</v>
      </c>
      <c r="E924" s="32">
        <f t="shared" si="121"/>
        <v>8473.0140924209609</v>
      </c>
      <c r="F924" s="32">
        <f t="shared" si="122"/>
        <v>8473</v>
      </c>
      <c r="G924" s="32">
        <f t="shared" si="125"/>
        <v>1.6894199994567316E-2</v>
      </c>
      <c r="H924" s="32"/>
      <c r="I924" s="32">
        <f t="shared" si="126"/>
        <v>1.6894199994567316E-2</v>
      </c>
      <c r="J924" s="32"/>
      <c r="K924" s="32"/>
      <c r="L924" s="32"/>
      <c r="M924" s="32"/>
      <c r="N924" s="32"/>
      <c r="O924" s="32">
        <f t="shared" ca="1" si="123"/>
        <v>1.739100223945822E-2</v>
      </c>
      <c r="P924" s="32"/>
      <c r="Q924" s="33">
        <f t="shared" si="124"/>
        <v>38430.699999999997</v>
      </c>
      <c r="R924" s="32"/>
      <c r="S924" s="32"/>
    </row>
    <row r="925" spans="1:19" s="32" customFormat="1" ht="12.75" customHeight="1" x14ac:dyDescent="0.2">
      <c r="A925" s="96" t="s">
        <v>2287</v>
      </c>
      <c r="B925" s="41" t="s">
        <v>2210</v>
      </c>
      <c r="C925" s="14">
        <v>53462.391000000003</v>
      </c>
      <c r="D925" s="14" t="s">
        <v>2275</v>
      </c>
      <c r="E925" s="13">
        <f t="shared" si="121"/>
        <v>8484.0174619161317</v>
      </c>
      <c r="F925" s="13">
        <f t="shared" si="122"/>
        <v>8484</v>
      </c>
      <c r="G925" s="32">
        <f t="shared" si="125"/>
        <v>2.0933600004354957E-2</v>
      </c>
      <c r="I925" s="32">
        <f t="shared" si="126"/>
        <v>2.0933600004354957E-2</v>
      </c>
      <c r="O925" s="32">
        <f t="shared" ca="1" si="123"/>
        <v>1.7445304004655722E-2</v>
      </c>
      <c r="Q925" s="33">
        <f t="shared" si="124"/>
        <v>38443.891000000003</v>
      </c>
    </row>
    <row r="926" spans="1:19" x14ac:dyDescent="0.2">
      <c r="A926" s="93" t="s">
        <v>1919</v>
      </c>
      <c r="B926" s="59" t="s">
        <v>2210</v>
      </c>
      <c r="C926" s="55">
        <v>53613.440999999999</v>
      </c>
      <c r="D926" s="55" t="s">
        <v>2275</v>
      </c>
      <c r="E926" s="32">
        <f t="shared" si="121"/>
        <v>8610.0169283890937</v>
      </c>
      <c r="F926" s="32">
        <f t="shared" si="122"/>
        <v>8610</v>
      </c>
      <c r="G926" s="32">
        <f t="shared" si="125"/>
        <v>2.0293999994464684E-2</v>
      </c>
      <c r="H926" s="32"/>
      <c r="I926" s="32">
        <f t="shared" si="126"/>
        <v>2.0293999994464684E-2</v>
      </c>
      <c r="J926" s="32"/>
      <c r="K926" s="32"/>
      <c r="L926" s="32"/>
      <c r="M926" s="32"/>
      <c r="N926" s="32"/>
      <c r="O926" s="32">
        <f t="shared" ca="1" si="123"/>
        <v>1.8067306042372548E-2</v>
      </c>
      <c r="P926" s="32"/>
      <c r="Q926" s="33">
        <f t="shared" si="124"/>
        <v>38594.940999999999</v>
      </c>
      <c r="R926" s="32"/>
      <c r="S926" s="32"/>
    </row>
    <row r="927" spans="1:19" x14ac:dyDescent="0.2">
      <c r="A927" s="93" t="s">
        <v>1919</v>
      </c>
      <c r="B927" s="59" t="s">
        <v>2210</v>
      </c>
      <c r="C927" s="55">
        <v>53649.402999999998</v>
      </c>
      <c r="D927" s="55" t="s">
        <v>2275</v>
      </c>
      <c r="E927" s="32">
        <f t="shared" si="121"/>
        <v>8640.014894713493</v>
      </c>
      <c r="F927" s="32">
        <f t="shared" si="122"/>
        <v>8640</v>
      </c>
      <c r="G927" s="32">
        <f t="shared" si="125"/>
        <v>1.7855999998573679E-2</v>
      </c>
      <c r="H927" s="32"/>
      <c r="I927" s="32">
        <f t="shared" si="126"/>
        <v>1.7855999998573679E-2</v>
      </c>
      <c r="J927" s="32"/>
      <c r="K927" s="32"/>
      <c r="L927" s="32"/>
      <c r="M927" s="32"/>
      <c r="N927" s="32"/>
      <c r="O927" s="32">
        <f t="shared" ca="1" si="123"/>
        <v>1.8215401765638461E-2</v>
      </c>
      <c r="P927" s="32"/>
      <c r="Q927" s="33">
        <f t="shared" si="124"/>
        <v>38630.902999999998</v>
      </c>
      <c r="R927" s="32"/>
      <c r="S927" s="32"/>
    </row>
    <row r="928" spans="1:19" x14ac:dyDescent="0.2">
      <c r="A928" s="93" t="s">
        <v>1919</v>
      </c>
      <c r="B928" s="59" t="s">
        <v>2210</v>
      </c>
      <c r="C928" s="55">
        <v>53655.383999999998</v>
      </c>
      <c r="D928" s="55" t="s">
        <v>2275</v>
      </c>
      <c r="E928" s="32">
        <f t="shared" si="121"/>
        <v>8645.0039897745646</v>
      </c>
      <c r="F928" s="32">
        <f t="shared" si="122"/>
        <v>8645</v>
      </c>
      <c r="G928" s="32">
        <f t="shared" si="125"/>
        <v>4.7829999966779724E-3</v>
      </c>
      <c r="H928" s="32"/>
      <c r="I928" s="32">
        <f t="shared" si="126"/>
        <v>4.7829999966779724E-3</v>
      </c>
      <c r="J928" s="32"/>
      <c r="K928" s="32"/>
      <c r="L928" s="32"/>
      <c r="M928" s="32"/>
      <c r="N928" s="32"/>
      <c r="O928" s="32">
        <f t="shared" ca="1" si="123"/>
        <v>1.8240084386182777E-2</v>
      </c>
      <c r="P928" s="32"/>
      <c r="Q928" s="33">
        <f t="shared" si="124"/>
        <v>38636.883999999998</v>
      </c>
      <c r="R928" s="32"/>
      <c r="S928" s="32"/>
    </row>
    <row r="929" spans="1:19" x14ac:dyDescent="0.2">
      <c r="A929" s="93" t="s">
        <v>1914</v>
      </c>
      <c r="B929" s="59" t="s">
        <v>2210</v>
      </c>
      <c r="C929" s="55">
        <v>53694.955999999998</v>
      </c>
      <c r="D929" s="55" t="s">
        <v>2275</v>
      </c>
      <c r="E929" s="32">
        <f t="shared" si="121"/>
        <v>8678.0132641027212</v>
      </c>
      <c r="F929" s="32">
        <f t="shared" si="122"/>
        <v>8678</v>
      </c>
      <c r="G929" s="32">
        <f t="shared" si="125"/>
        <v>1.5901200000371318E-2</v>
      </c>
      <c r="H929" s="32"/>
      <c r="I929" s="32">
        <f t="shared" si="126"/>
        <v>1.5901200000371318E-2</v>
      </c>
      <c r="J929" s="32"/>
      <c r="K929" s="32"/>
      <c r="L929" s="32"/>
      <c r="M929" s="32"/>
      <c r="N929" s="32"/>
      <c r="O929" s="32">
        <f t="shared" ca="1" si="123"/>
        <v>1.8402989681775277E-2</v>
      </c>
      <c r="P929" s="32"/>
      <c r="Q929" s="33">
        <f t="shared" si="124"/>
        <v>38676.455999999998</v>
      </c>
      <c r="R929" s="32"/>
      <c r="S929" s="32"/>
    </row>
    <row r="930" spans="1:19" x14ac:dyDescent="0.2">
      <c r="A930" s="93" t="s">
        <v>1930</v>
      </c>
      <c r="B930" s="59" t="s">
        <v>2210</v>
      </c>
      <c r="C930" s="55">
        <v>53781.276400000002</v>
      </c>
      <c r="D930" s="55" t="s">
        <v>2275</v>
      </c>
      <c r="E930" s="32">
        <f t="shared" si="121"/>
        <v>8750.0180595064503</v>
      </c>
      <c r="F930" s="32">
        <f t="shared" si="122"/>
        <v>8750</v>
      </c>
      <c r="G930" s="32">
        <f t="shared" si="125"/>
        <v>2.1650000002409797E-2</v>
      </c>
      <c r="H930" s="32"/>
      <c r="J930" s="32"/>
      <c r="K930" s="32">
        <f>G930</f>
        <v>2.1650000002409797E-2</v>
      </c>
      <c r="L930" s="32"/>
      <c r="M930" s="32"/>
      <c r="N930" s="32"/>
      <c r="O930" s="32">
        <f t="shared" ca="1" si="123"/>
        <v>1.8758419417613463E-2</v>
      </c>
      <c r="P930" s="32"/>
      <c r="Q930" s="33">
        <f t="shared" si="124"/>
        <v>38762.776400000002</v>
      </c>
      <c r="R930" s="32"/>
      <c r="S930" s="32"/>
    </row>
    <row r="931" spans="1:19" x14ac:dyDescent="0.2">
      <c r="A931" s="93" t="s">
        <v>1930</v>
      </c>
      <c r="B931" s="59" t="s">
        <v>2210</v>
      </c>
      <c r="C931" s="55">
        <v>53877.18</v>
      </c>
      <c r="D931" s="55" t="s">
        <v>2275</v>
      </c>
      <c r="E931" s="32">
        <f t="shared" si="121"/>
        <v>8830.0167515477369</v>
      </c>
      <c r="F931" s="32">
        <f t="shared" si="122"/>
        <v>8830</v>
      </c>
      <c r="G931" s="32">
        <f t="shared" si="125"/>
        <v>2.0082000002730638E-2</v>
      </c>
      <c r="H931" s="32"/>
      <c r="I931" s="32">
        <f>G931</f>
        <v>2.0082000002730638E-2</v>
      </c>
      <c r="J931" s="32"/>
      <c r="K931" s="32"/>
      <c r="L931" s="32"/>
      <c r="M931" s="32"/>
      <c r="N931" s="32"/>
      <c r="O931" s="32">
        <f t="shared" ca="1" si="123"/>
        <v>1.9153341346322558E-2</v>
      </c>
      <c r="P931" s="32"/>
      <c r="Q931" s="33">
        <f t="shared" si="124"/>
        <v>38858.68</v>
      </c>
      <c r="R931" s="32"/>
      <c r="S931" s="32"/>
    </row>
    <row r="932" spans="1:19" x14ac:dyDescent="0.2">
      <c r="A932" s="93" t="s">
        <v>1853</v>
      </c>
      <c r="B932" s="59" t="s">
        <v>2210</v>
      </c>
      <c r="C932" s="55">
        <v>53880.779699999999</v>
      </c>
      <c r="D932" s="55" t="s">
        <v>2275</v>
      </c>
      <c r="E932" s="32">
        <f t="shared" si="121"/>
        <v>8833.0194677308737</v>
      </c>
      <c r="F932" s="32">
        <f t="shared" si="122"/>
        <v>8833</v>
      </c>
      <c r="G932" s="32">
        <f t="shared" si="125"/>
        <v>2.33382000005804E-2</v>
      </c>
      <c r="H932" s="32"/>
      <c r="J932" s="32">
        <f>G932</f>
        <v>2.33382000005804E-2</v>
      </c>
      <c r="K932" s="32"/>
      <c r="L932" s="32"/>
      <c r="M932" s="32"/>
      <c r="N932" s="32"/>
      <c r="O932" s="32">
        <f t="shared" ca="1" si="123"/>
        <v>1.9168150918649152E-2</v>
      </c>
      <c r="P932" s="32"/>
      <c r="Q932" s="33">
        <f t="shared" si="124"/>
        <v>38862.279699999999</v>
      </c>
      <c r="R932" s="32"/>
      <c r="S932" s="32"/>
    </row>
    <row r="933" spans="1:19" x14ac:dyDescent="0.2">
      <c r="A933" s="93" t="s">
        <v>1853</v>
      </c>
      <c r="B933" s="59" t="s">
        <v>2210</v>
      </c>
      <c r="C933" s="55">
        <v>54000.658000000003</v>
      </c>
      <c r="D933" s="55" t="s">
        <v>2275</v>
      </c>
      <c r="E933" s="32">
        <f t="shared" si="121"/>
        <v>8933.0168317936768</v>
      </c>
      <c r="F933" s="32">
        <f t="shared" si="122"/>
        <v>8933</v>
      </c>
      <c r="G933" s="32">
        <f t="shared" si="125"/>
        <v>2.0178200000373181E-2</v>
      </c>
      <c r="H933" s="32"/>
      <c r="I933" s="32">
        <f>G933</f>
        <v>2.0178200000373181E-2</v>
      </c>
      <c r="J933" s="32"/>
      <c r="K933" s="32"/>
      <c r="L933" s="32"/>
      <c r="M933" s="32"/>
      <c r="N933" s="32"/>
      <c r="O933" s="32">
        <f t="shared" ca="1" si="123"/>
        <v>1.9661803329535522E-2</v>
      </c>
      <c r="P933" s="32"/>
      <c r="Q933" s="33">
        <f t="shared" si="124"/>
        <v>38982.158000000003</v>
      </c>
      <c r="R933" s="32"/>
      <c r="S933" s="32"/>
    </row>
    <row r="934" spans="1:19" x14ac:dyDescent="0.2">
      <c r="A934" s="93" t="s">
        <v>1853</v>
      </c>
      <c r="B934" s="59" t="s">
        <v>2210</v>
      </c>
      <c r="C934" s="55">
        <v>54206.858800000002</v>
      </c>
      <c r="D934" s="55" t="s">
        <v>2275</v>
      </c>
      <c r="E934" s="32">
        <f t="shared" si="121"/>
        <v>9105.0207429906186</v>
      </c>
      <c r="F934" s="32">
        <f t="shared" si="122"/>
        <v>9105</v>
      </c>
      <c r="G934" s="32">
        <f t="shared" si="125"/>
        <v>2.4867000000085682E-2</v>
      </c>
      <c r="H934" s="32"/>
      <c r="J934" s="32">
        <f>G934</f>
        <v>2.4867000000085682E-2</v>
      </c>
      <c r="K934" s="32"/>
      <c r="L934" s="32"/>
      <c r="M934" s="32"/>
      <c r="N934" s="32"/>
      <c r="O934" s="32">
        <f t="shared" ca="1" si="123"/>
        <v>2.0510885476260073E-2</v>
      </c>
      <c r="P934" s="32"/>
      <c r="Q934" s="33">
        <f t="shared" si="124"/>
        <v>39188.358800000002</v>
      </c>
      <c r="R934" s="32"/>
      <c r="S934" s="32"/>
    </row>
    <row r="935" spans="1:19" x14ac:dyDescent="0.2">
      <c r="A935" s="93" t="s">
        <v>1948</v>
      </c>
      <c r="B935" s="59" t="s">
        <v>2210</v>
      </c>
      <c r="C935" s="55">
        <v>54758.313399999999</v>
      </c>
      <c r="D935" s="55" t="s">
        <v>2275</v>
      </c>
      <c r="E935" s="32">
        <f t="shared" si="121"/>
        <v>9565.0206462283659</v>
      </c>
      <c r="F935" s="32">
        <f t="shared" si="122"/>
        <v>9565</v>
      </c>
      <c r="G935" s="32">
        <f t="shared" si="125"/>
        <v>2.4750999997195322E-2</v>
      </c>
      <c r="H935" s="32"/>
      <c r="J935" s="32"/>
      <c r="K935" s="32">
        <f>G935</f>
        <v>2.4750999997195322E-2</v>
      </c>
      <c r="L935" s="32"/>
      <c r="M935" s="32"/>
      <c r="N935" s="32"/>
      <c r="O935" s="32">
        <f t="shared" ca="1" si="123"/>
        <v>2.2781686566337368E-2</v>
      </c>
      <c r="P935" s="32"/>
      <c r="Q935" s="33">
        <f t="shared" si="124"/>
        <v>39739.813399999999</v>
      </c>
      <c r="R935" s="32"/>
      <c r="S935" s="32"/>
    </row>
    <row r="936" spans="1:19" s="32" customFormat="1" ht="12.75" customHeight="1" x14ac:dyDescent="0.2">
      <c r="A936" s="100" t="s">
        <v>2281</v>
      </c>
      <c r="B936" s="38" t="s">
        <v>2210</v>
      </c>
      <c r="C936" s="15">
        <v>55036.433100000002</v>
      </c>
      <c r="D936" s="15" t="s">
        <v>2275</v>
      </c>
      <c r="E936" s="13">
        <f t="shared" si="121"/>
        <v>9797.0162358716698</v>
      </c>
      <c r="F936" s="13">
        <f t="shared" si="122"/>
        <v>9797</v>
      </c>
      <c r="G936" s="32">
        <f t="shared" si="125"/>
        <v>1.9463800002995413E-2</v>
      </c>
      <c r="K936" s="32">
        <f>G936</f>
        <v>1.9463800002995413E-2</v>
      </c>
      <c r="O936" s="32">
        <f t="shared" ca="1" si="123"/>
        <v>2.3926960159593745E-2</v>
      </c>
      <c r="Q936" s="33">
        <f t="shared" si="124"/>
        <v>40017.933100000002</v>
      </c>
    </row>
    <row r="937" spans="1:19" s="32" customFormat="1" ht="12.75" customHeight="1" x14ac:dyDescent="0.2">
      <c r="A937" s="100" t="s">
        <v>2281</v>
      </c>
      <c r="B937" s="38" t="s">
        <v>2210</v>
      </c>
      <c r="C937" s="15">
        <v>55036.4395</v>
      </c>
      <c r="D937" s="15" t="s">
        <v>2275</v>
      </c>
      <c r="E937" s="13">
        <f t="shared" si="121"/>
        <v>9797.0215744786565</v>
      </c>
      <c r="F937" s="13">
        <f t="shared" si="122"/>
        <v>9797</v>
      </c>
      <c r="G937" s="32">
        <f t="shared" si="125"/>
        <v>2.5863800001388881E-2</v>
      </c>
      <c r="K937" s="32">
        <f>G937</f>
        <v>2.5863800001388881E-2</v>
      </c>
      <c r="O937" s="32">
        <f t="shared" ca="1" si="123"/>
        <v>2.3926960159593745E-2</v>
      </c>
      <c r="Q937" s="33">
        <f t="shared" si="124"/>
        <v>40017.9395</v>
      </c>
    </row>
    <row r="938" spans="1:19" x14ac:dyDescent="0.2">
      <c r="A938" s="93" t="s">
        <v>1962</v>
      </c>
      <c r="B938" s="59" t="s">
        <v>2210</v>
      </c>
      <c r="C938" s="55">
        <v>55087.972999999998</v>
      </c>
      <c r="D938" s="55" t="s">
        <v>2275</v>
      </c>
      <c r="E938" s="32">
        <f t="shared" si="121"/>
        <v>9840.0086218502838</v>
      </c>
      <c r="F938" s="32">
        <f t="shared" si="122"/>
        <v>9840</v>
      </c>
      <c r="G938" s="32">
        <f t="shared" si="125"/>
        <v>1.033599999936996E-2</v>
      </c>
      <c r="H938" s="32"/>
      <c r="J938" s="32"/>
      <c r="K938" s="32">
        <f>G938</f>
        <v>1.033599999936996E-2</v>
      </c>
      <c r="L938" s="32"/>
      <c r="M938" s="32"/>
      <c r="N938" s="32"/>
      <c r="O938" s="32">
        <f t="shared" ca="1" si="123"/>
        <v>2.4139230696274883E-2</v>
      </c>
      <c r="P938" s="32"/>
      <c r="Q938" s="33">
        <f t="shared" si="124"/>
        <v>40069.472999999998</v>
      </c>
      <c r="R938" s="32"/>
      <c r="S938" s="32"/>
    </row>
    <row r="939" spans="1:19" x14ac:dyDescent="0.2">
      <c r="A939" s="93" t="s">
        <v>1962</v>
      </c>
      <c r="B939" s="59" t="s">
        <v>2210</v>
      </c>
      <c r="C939" s="55">
        <v>55123.94</v>
      </c>
      <c r="D939" s="55" t="s">
        <v>2275</v>
      </c>
      <c r="E939" s="32">
        <f t="shared" si="121"/>
        <v>9870.0107589613963</v>
      </c>
      <c r="F939" s="32">
        <f t="shared" si="122"/>
        <v>9870</v>
      </c>
      <c r="G939" s="32">
        <f t="shared" si="125"/>
        <v>1.2898000000859611E-2</v>
      </c>
      <c r="H939" s="32"/>
      <c r="I939" s="32">
        <f>G939</f>
        <v>1.2898000000859611E-2</v>
      </c>
      <c r="J939" s="32"/>
      <c r="K939" s="32"/>
      <c r="L939" s="32"/>
      <c r="M939" s="32"/>
      <c r="N939" s="32"/>
      <c r="O939" s="32">
        <f t="shared" ca="1" si="123"/>
        <v>2.4287326419540796E-2</v>
      </c>
      <c r="P939" s="32"/>
      <c r="Q939" s="33">
        <f t="shared" si="124"/>
        <v>40105.440000000002</v>
      </c>
      <c r="R939" s="32"/>
      <c r="S939" s="32"/>
    </row>
    <row r="940" spans="1:19" s="32" customFormat="1" ht="12.75" customHeight="1" x14ac:dyDescent="0.2">
      <c r="A940" s="100" t="s">
        <v>2288</v>
      </c>
      <c r="B940" s="38" t="s">
        <v>2210</v>
      </c>
      <c r="C940" s="15">
        <v>55261.814899999998</v>
      </c>
      <c r="D940" s="15">
        <v>1E-4</v>
      </c>
      <c r="E940" s="13">
        <f t="shared" si="121"/>
        <v>9985.0201190409243</v>
      </c>
      <c r="F940" s="13">
        <f t="shared" si="122"/>
        <v>9985</v>
      </c>
      <c r="G940" s="32">
        <f t="shared" si="125"/>
        <v>2.4118999994243495E-2</v>
      </c>
      <c r="K940" s="32">
        <f>G940</f>
        <v>2.4118999994243495E-2</v>
      </c>
      <c r="O940" s="32">
        <f t="shared" ca="1" si="123"/>
        <v>2.485502669206012E-2</v>
      </c>
      <c r="Q940" s="33">
        <f t="shared" si="124"/>
        <v>40243.314899999998</v>
      </c>
    </row>
    <row r="941" spans="1:19" x14ac:dyDescent="0.2">
      <c r="A941" s="93" t="s">
        <v>1975</v>
      </c>
      <c r="B941" s="59" t="s">
        <v>2210</v>
      </c>
      <c r="C941" s="55">
        <v>55330.135999999999</v>
      </c>
      <c r="D941" s="55" t="s">
        <v>2275</v>
      </c>
      <c r="E941" s="32">
        <f t="shared" si="121"/>
        <v>10042.010666203096</v>
      </c>
      <c r="F941" s="32">
        <f t="shared" si="122"/>
        <v>10042</v>
      </c>
      <c r="G941" s="32">
        <f t="shared" si="125"/>
        <v>1.2786799998139031E-2</v>
      </c>
      <c r="H941" s="32"/>
      <c r="I941" s="32">
        <f>G941</f>
        <v>1.2786799998139031E-2</v>
      </c>
      <c r="J941" s="32"/>
      <c r="K941" s="32"/>
      <c r="L941" s="32"/>
      <c r="M941" s="32"/>
      <c r="N941" s="32"/>
      <c r="O941" s="32">
        <f t="shared" ca="1" si="123"/>
        <v>2.5136408566265353E-2</v>
      </c>
      <c r="P941" s="32"/>
      <c r="Q941" s="33">
        <f t="shared" si="124"/>
        <v>40311.635999999999</v>
      </c>
      <c r="R941" s="32"/>
      <c r="S941" s="32"/>
    </row>
    <row r="942" spans="1:19" x14ac:dyDescent="0.2">
      <c r="A942" s="93" t="s">
        <v>1975</v>
      </c>
      <c r="B942" s="59" t="s">
        <v>2210</v>
      </c>
      <c r="C942" s="55">
        <v>55414.063000000002</v>
      </c>
      <c r="D942" s="55" t="s">
        <v>2275</v>
      </c>
      <c r="E942" s="32">
        <f t="shared" si="121"/>
        <v>10112.018989425056</v>
      </c>
      <c r="F942" s="32">
        <f t="shared" si="122"/>
        <v>10112</v>
      </c>
      <c r="G942" s="32">
        <f t="shared" si="125"/>
        <v>2.276480000000447E-2</v>
      </c>
      <c r="H942" s="32"/>
      <c r="I942" s="32">
        <f>G942</f>
        <v>2.276480000000447E-2</v>
      </c>
      <c r="J942" s="32"/>
      <c r="K942" s="32"/>
      <c r="L942" s="32"/>
      <c r="M942" s="32"/>
      <c r="N942" s="32"/>
      <c r="O942" s="32">
        <f t="shared" ca="1" si="123"/>
        <v>2.548196525388581E-2</v>
      </c>
      <c r="P942" s="32"/>
      <c r="Q942" s="33">
        <f t="shared" si="124"/>
        <v>40395.563000000002</v>
      </c>
      <c r="R942" s="32"/>
      <c r="S942" s="32"/>
    </row>
    <row r="943" spans="1:19" s="32" customFormat="1" ht="12.75" customHeight="1" x14ac:dyDescent="0.2">
      <c r="A943" s="96" t="s">
        <v>2286</v>
      </c>
      <c r="B943" s="41" t="s">
        <v>2210</v>
      </c>
      <c r="C943" s="14">
        <v>55645.438499999997</v>
      </c>
      <c r="D943" s="14">
        <v>2.0999999999999999E-3</v>
      </c>
      <c r="E943" s="13">
        <f t="shared" si="121"/>
        <v>10305.022561453619</v>
      </c>
      <c r="F943" s="13">
        <f t="shared" si="122"/>
        <v>10305</v>
      </c>
      <c r="G943" s="32">
        <f t="shared" si="125"/>
        <v>2.7046999995945953E-2</v>
      </c>
      <c r="J943" s="32">
        <f>G943</f>
        <v>2.7046999995945953E-2</v>
      </c>
      <c r="O943" s="32">
        <f t="shared" ca="1" si="123"/>
        <v>2.6434714406896501E-2</v>
      </c>
      <c r="Q943" s="33">
        <f t="shared" si="124"/>
        <v>40626.938499999997</v>
      </c>
    </row>
    <row r="944" spans="1:19" s="32" customFormat="1" ht="12.75" customHeight="1" x14ac:dyDescent="0.2">
      <c r="A944" s="101" t="s">
        <v>2289</v>
      </c>
      <c r="B944" s="61" t="s">
        <v>2210</v>
      </c>
      <c r="C944" s="62">
        <v>56436.658499999998</v>
      </c>
      <c r="D944" s="62">
        <v>1E-4</v>
      </c>
      <c r="E944" s="13">
        <f t="shared" si="121"/>
        <v>10965.024533401576</v>
      </c>
      <c r="F944" s="13">
        <f t="shared" si="122"/>
        <v>10965</v>
      </c>
      <c r="G944" s="32">
        <f t="shared" si="125"/>
        <v>2.9410999995889142E-2</v>
      </c>
      <c r="K944" s="32">
        <f>G944</f>
        <v>2.9410999995889142E-2</v>
      </c>
      <c r="O944" s="32">
        <f t="shared" ca="1" si="123"/>
        <v>2.9692820318746538E-2</v>
      </c>
      <c r="Q944" s="33">
        <f t="shared" si="124"/>
        <v>41418.158499999998</v>
      </c>
    </row>
    <row r="945" spans="1:19" x14ac:dyDescent="0.2">
      <c r="A945" s="93" t="s">
        <v>1995</v>
      </c>
      <c r="B945" s="59" t="s">
        <v>2210</v>
      </c>
      <c r="C945" s="55">
        <v>56711.194000000003</v>
      </c>
      <c r="D945" s="55" t="s">
        <v>2275</v>
      </c>
      <c r="E945" s="32">
        <f t="shared" si="121"/>
        <v>11194.030336300544</v>
      </c>
      <c r="F945" s="32">
        <f t="shared" si="122"/>
        <v>11194</v>
      </c>
      <c r="G945" s="32">
        <f t="shared" si="125"/>
        <v>3.6367600005178247E-2</v>
      </c>
      <c r="H945" s="32"/>
      <c r="I945" s="32">
        <f>G945</f>
        <v>3.6367600005178247E-2</v>
      </c>
      <c r="J945" s="32"/>
      <c r="K945" s="32"/>
      <c r="L945" s="32"/>
      <c r="M945" s="32"/>
      <c r="N945" s="32"/>
      <c r="O945" s="32">
        <f t="shared" ca="1" si="123"/>
        <v>3.0823284339676321E-2</v>
      </c>
      <c r="P945" s="32"/>
      <c r="Q945" s="33">
        <f t="shared" si="124"/>
        <v>41692.694000000003</v>
      </c>
      <c r="R945" s="32"/>
      <c r="S945" s="32"/>
    </row>
    <row r="946" spans="1:19" s="32" customFormat="1" ht="12.75" customHeight="1" x14ac:dyDescent="0.2">
      <c r="A946" s="102" t="s">
        <v>2290</v>
      </c>
      <c r="B946" s="64" t="s">
        <v>2210</v>
      </c>
      <c r="C946" s="63">
        <v>56782.509599999998</v>
      </c>
      <c r="D946" s="63">
        <v>8.8999999999999999E-3</v>
      </c>
      <c r="E946" s="13">
        <f t="shared" si="121"/>
        <v>11253.518767622614</v>
      </c>
      <c r="F946" s="13">
        <f t="shared" si="122"/>
        <v>11253.5</v>
      </c>
      <c r="G946" s="32">
        <f t="shared" si="125"/>
        <v>2.24988999980269E-2</v>
      </c>
      <c r="J946" s="32">
        <f>G946</f>
        <v>2.24988999980269E-2</v>
      </c>
      <c r="O946" s="32">
        <f t="shared" ca="1" si="123"/>
        <v>3.1117007524153709E-2</v>
      </c>
      <c r="Q946" s="33">
        <f t="shared" si="124"/>
        <v>41764.009599999998</v>
      </c>
    </row>
    <row r="947" spans="1:19" s="32" customFormat="1" ht="12.75" customHeight="1" x14ac:dyDescent="0.2">
      <c r="A947" s="102" t="s">
        <v>2290</v>
      </c>
      <c r="B947" s="64" t="s">
        <v>2210</v>
      </c>
      <c r="C947" s="63">
        <v>56809.491800000003</v>
      </c>
      <c r="D947" s="63">
        <v>5.3E-3</v>
      </c>
      <c r="E947" s="13">
        <f t="shared" si="121"/>
        <v>11276.026167849477</v>
      </c>
      <c r="F947" s="13">
        <f t="shared" si="122"/>
        <v>11276</v>
      </c>
      <c r="G947" s="32">
        <f t="shared" si="125"/>
        <v>3.1370400000014342E-2</v>
      </c>
      <c r="J947" s="32">
        <f>G947</f>
        <v>3.1370400000014342E-2</v>
      </c>
      <c r="O947" s="32">
        <f t="shared" ca="1" si="123"/>
        <v>3.1228079316603145E-2</v>
      </c>
      <c r="Q947" s="33">
        <f t="shared" si="124"/>
        <v>41790.991800000003</v>
      </c>
    </row>
    <row r="948" spans="1:19" s="32" customFormat="1" ht="12.75" customHeight="1" x14ac:dyDescent="0.2">
      <c r="A948" s="102" t="s">
        <v>2290</v>
      </c>
      <c r="B948" s="64" t="s">
        <v>2210</v>
      </c>
      <c r="C948" s="63">
        <v>56812.491699999999</v>
      </c>
      <c r="D948" s="63">
        <v>4.3E-3</v>
      </c>
      <c r="E948" s="13">
        <f t="shared" si="121"/>
        <v>11278.528556459021</v>
      </c>
      <c r="F948" s="13">
        <f t="shared" si="122"/>
        <v>11278.5</v>
      </c>
      <c r="G948" s="32">
        <f t="shared" si="125"/>
        <v>3.4233899998071138E-2</v>
      </c>
      <c r="J948" s="32">
        <f>G948</f>
        <v>3.4233899998071138E-2</v>
      </c>
      <c r="O948" s="32">
        <f t="shared" ca="1" si="123"/>
        <v>3.12404206268753E-2</v>
      </c>
      <c r="Q948" s="33">
        <f t="shared" si="124"/>
        <v>41793.991699999999</v>
      </c>
    </row>
    <row r="949" spans="1:19" x14ac:dyDescent="0.2">
      <c r="A949" s="103" t="s">
        <v>1995</v>
      </c>
      <c r="B949" s="66" t="s">
        <v>2210</v>
      </c>
      <c r="C949" s="65">
        <v>56924.587</v>
      </c>
      <c r="D949" s="65" t="s">
        <v>2275</v>
      </c>
      <c r="E949" s="32">
        <f t="shared" si="121"/>
        <v>11372.033673930899</v>
      </c>
      <c r="F949" s="32">
        <f t="shared" si="122"/>
        <v>11372</v>
      </c>
      <c r="G949" s="32">
        <f t="shared" si="125"/>
        <v>4.0368800000578631E-2</v>
      </c>
      <c r="H949" s="32"/>
      <c r="I949" s="32">
        <f>G949</f>
        <v>4.0368800000578631E-2</v>
      </c>
      <c r="J949" s="32"/>
      <c r="K949" s="32"/>
      <c r="L949" s="32"/>
      <c r="M949" s="32"/>
      <c r="N949" s="32"/>
      <c r="O949" s="32">
        <f t="shared" ca="1" si="123"/>
        <v>3.1701985631054058E-2</v>
      </c>
      <c r="P949" s="32"/>
      <c r="Q949" s="33">
        <f t="shared" si="124"/>
        <v>41906.087</v>
      </c>
      <c r="R949" s="32"/>
      <c r="S949" s="32"/>
    </row>
    <row r="950" spans="1:19" x14ac:dyDescent="0.2">
      <c r="A950" s="104" t="s">
        <v>130</v>
      </c>
      <c r="B950" s="67" t="s">
        <v>2210</v>
      </c>
      <c r="C950" s="68">
        <v>57123.584900000002</v>
      </c>
      <c r="D950" s="68">
        <v>1.6999999999999999E-3</v>
      </c>
      <c r="E950" s="32">
        <f t="shared" si="121"/>
        <v>11538.029233210875</v>
      </c>
      <c r="F950" s="32">
        <f t="shared" si="122"/>
        <v>11538</v>
      </c>
      <c r="G950" s="32">
        <f t="shared" ref="G950:G967" si="127">+C950-(C$7+F950*C$8)</f>
        <v>3.5045199998421595E-2</v>
      </c>
      <c r="H950" s="32"/>
      <c r="J950" s="32"/>
      <c r="K950" s="32">
        <f t="shared" ref="K950:K967" si="128">G950</f>
        <v>3.5045199998421595E-2</v>
      </c>
      <c r="L950" s="32"/>
      <c r="M950" s="32"/>
      <c r="N950" s="32"/>
      <c r="O950" s="32">
        <f t="shared" ca="1" si="123"/>
        <v>3.2521448633125428E-2</v>
      </c>
      <c r="P950" s="32"/>
      <c r="Q950" s="33">
        <f t="shared" si="124"/>
        <v>42105.084900000002</v>
      </c>
      <c r="R950" s="32"/>
      <c r="S950" s="32"/>
    </row>
    <row r="951" spans="1:19" x14ac:dyDescent="0.2">
      <c r="A951" s="104" t="s">
        <v>130</v>
      </c>
      <c r="B951" s="67" t="s">
        <v>2210</v>
      </c>
      <c r="C951" s="68">
        <v>57134.372000000003</v>
      </c>
      <c r="D951" s="68">
        <v>2.8E-3</v>
      </c>
      <c r="E951" s="13">
        <f t="shared" si="121"/>
        <v>11547.027371872184</v>
      </c>
      <c r="F951" s="13">
        <f t="shared" si="122"/>
        <v>11547</v>
      </c>
      <c r="G951" s="32">
        <f t="shared" si="127"/>
        <v>3.2813800004078075E-2</v>
      </c>
      <c r="H951" s="32"/>
      <c r="I951" s="32"/>
      <c r="J951" s="32"/>
      <c r="K951" s="32">
        <f t="shared" si="128"/>
        <v>3.2813800004078075E-2</v>
      </c>
      <c r="L951" s="32"/>
      <c r="M951" s="32"/>
      <c r="N951" s="32"/>
      <c r="O951" s="32">
        <f t="shared" ca="1" si="123"/>
        <v>3.2565877350105202E-2</v>
      </c>
      <c r="P951" s="32"/>
      <c r="Q951" s="33">
        <f t="shared" si="124"/>
        <v>42115.872000000003</v>
      </c>
      <c r="R951" s="32"/>
    </row>
    <row r="952" spans="1:19" x14ac:dyDescent="0.2">
      <c r="A952" s="105" t="s">
        <v>126</v>
      </c>
      <c r="B952" s="69" t="s">
        <v>2210</v>
      </c>
      <c r="C952" s="70">
        <v>57208.698799999998</v>
      </c>
      <c r="D952" s="70">
        <v>1E-4</v>
      </c>
      <c r="E952" s="13">
        <f t="shared" si="121"/>
        <v>11609.027617781765</v>
      </c>
      <c r="F952" s="13">
        <f t="shared" si="122"/>
        <v>11609</v>
      </c>
      <c r="G952" s="32">
        <f t="shared" si="127"/>
        <v>3.3108600000559818E-2</v>
      </c>
      <c r="H952" s="32"/>
      <c r="I952" s="32"/>
      <c r="J952" s="32"/>
      <c r="K952" s="32">
        <f t="shared" si="128"/>
        <v>3.3108600000559818E-2</v>
      </c>
      <c r="L952" s="32"/>
      <c r="M952" s="32"/>
      <c r="N952" s="32"/>
      <c r="O952" s="32">
        <f t="shared" ca="1" si="123"/>
        <v>3.287194184485475E-2</v>
      </c>
      <c r="P952" s="32"/>
      <c r="Q952" s="33">
        <f t="shared" si="124"/>
        <v>42190.198799999998</v>
      </c>
      <c r="R952" s="32"/>
    </row>
    <row r="953" spans="1:19" x14ac:dyDescent="0.2">
      <c r="A953" s="104" t="s">
        <v>130</v>
      </c>
      <c r="B953" s="67" t="s">
        <v>2210</v>
      </c>
      <c r="C953" s="68">
        <v>57499.414499999999</v>
      </c>
      <c r="D953" s="68">
        <v>1.24E-2</v>
      </c>
      <c r="E953" s="13">
        <f t="shared" si="121"/>
        <v>11851.530253301886</v>
      </c>
      <c r="F953" s="13">
        <f t="shared" si="122"/>
        <v>11851.5</v>
      </c>
      <c r="G953" s="32">
        <f t="shared" si="127"/>
        <v>3.6268099996959791E-2</v>
      </c>
      <c r="H953" s="32"/>
      <c r="I953" s="32"/>
      <c r="J953" s="32"/>
      <c r="K953" s="32">
        <f t="shared" si="128"/>
        <v>3.6268099996959791E-2</v>
      </c>
      <c r="L953" s="32"/>
      <c r="M953" s="32"/>
      <c r="N953" s="32"/>
      <c r="O953" s="32">
        <f t="shared" ca="1" si="123"/>
        <v>3.4069048941254197E-2</v>
      </c>
      <c r="P953" s="32"/>
      <c r="Q953" s="33">
        <f t="shared" si="124"/>
        <v>42480.914499999999</v>
      </c>
      <c r="R953" s="32"/>
    </row>
    <row r="954" spans="1:19" x14ac:dyDescent="0.2">
      <c r="A954" s="106" t="s">
        <v>934</v>
      </c>
      <c r="B954" s="75" t="s">
        <v>2210</v>
      </c>
      <c r="C954" s="73">
        <v>57513.198700000001</v>
      </c>
      <c r="D954" s="73" t="s">
        <v>1979</v>
      </c>
      <c r="E954" s="13">
        <f t="shared" si="121"/>
        <v>11863.028444932186</v>
      </c>
      <c r="F954" s="13">
        <f t="shared" si="122"/>
        <v>11863</v>
      </c>
      <c r="G954" s="32">
        <f t="shared" si="127"/>
        <v>3.410019999864744E-2</v>
      </c>
      <c r="H954" s="32"/>
      <c r="I954" s="32"/>
      <c r="J954" s="32"/>
      <c r="K954" s="32">
        <f t="shared" si="128"/>
        <v>3.410019999864744E-2</v>
      </c>
      <c r="L954" s="32"/>
      <c r="M954" s="32"/>
      <c r="N954" s="32"/>
      <c r="O954" s="32">
        <f t="shared" ca="1" si="123"/>
        <v>3.4125818968506125E-2</v>
      </c>
      <c r="P954" s="32"/>
      <c r="Q954" s="33">
        <f t="shared" si="124"/>
        <v>42494.698700000001</v>
      </c>
      <c r="R954" s="32"/>
    </row>
    <row r="955" spans="1:19" x14ac:dyDescent="0.2">
      <c r="A955" s="105" t="s">
        <v>128</v>
      </c>
      <c r="B955" s="69" t="s">
        <v>2210</v>
      </c>
      <c r="C955" s="70">
        <v>57582.7287</v>
      </c>
      <c r="D955" s="70">
        <v>8.0000000000000004E-4</v>
      </c>
      <c r="E955" s="13">
        <f t="shared" si="121"/>
        <v>11921.027404904811</v>
      </c>
      <c r="F955" s="13">
        <f t="shared" si="122"/>
        <v>11921</v>
      </c>
      <c r="G955" s="32">
        <f t="shared" si="127"/>
        <v>3.2853400000021793E-2</v>
      </c>
      <c r="H955" s="32"/>
      <c r="I955" s="32"/>
      <c r="J955" s="32"/>
      <c r="K955" s="32">
        <f t="shared" si="128"/>
        <v>3.2853400000021793E-2</v>
      </c>
      <c r="L955" s="32"/>
      <c r="M955" s="32"/>
      <c r="N955" s="32"/>
      <c r="O955" s="32">
        <f t="shared" ca="1" si="123"/>
        <v>3.4412137366820222E-2</v>
      </c>
      <c r="P955" s="32"/>
      <c r="Q955" s="33">
        <f t="shared" si="124"/>
        <v>42564.2287</v>
      </c>
      <c r="R955" s="32"/>
    </row>
    <row r="956" spans="1:19" x14ac:dyDescent="0.2">
      <c r="A956" s="105" t="s">
        <v>127</v>
      </c>
      <c r="B956" s="69" t="s">
        <v>2210</v>
      </c>
      <c r="C956" s="70">
        <v>57588.724399999999</v>
      </c>
      <c r="D956" s="70">
        <v>2.0000000000000001E-4</v>
      </c>
      <c r="E956" s="13">
        <f t="shared" si="121"/>
        <v>11926.028762078806</v>
      </c>
      <c r="F956" s="13">
        <f t="shared" si="122"/>
        <v>11926</v>
      </c>
      <c r="G956" s="32">
        <f t="shared" si="127"/>
        <v>3.4480399997846689E-2</v>
      </c>
      <c r="H956" s="32"/>
      <c r="I956" s="32"/>
      <c r="J956" s="32"/>
      <c r="K956" s="32">
        <f t="shared" si="128"/>
        <v>3.4480399997846689E-2</v>
      </c>
      <c r="L956" s="32"/>
      <c r="M956" s="32"/>
      <c r="N956" s="32"/>
      <c r="O956" s="32">
        <f t="shared" ca="1" si="123"/>
        <v>3.4436819987364538E-2</v>
      </c>
      <c r="P956" s="32"/>
      <c r="Q956" s="33">
        <f t="shared" si="124"/>
        <v>42570.224399999999</v>
      </c>
      <c r="R956" s="32"/>
    </row>
    <row r="957" spans="1:19" x14ac:dyDescent="0.2">
      <c r="A957" s="107" t="s">
        <v>129</v>
      </c>
      <c r="B957" s="71" t="s">
        <v>2210</v>
      </c>
      <c r="C957" s="72">
        <v>57824.892699999997</v>
      </c>
      <c r="D957" s="72">
        <v>1E-4</v>
      </c>
      <c r="E957" s="13">
        <f t="shared" si="121"/>
        <v>12123.030283414964</v>
      </c>
      <c r="F957" s="13">
        <f t="shared" si="122"/>
        <v>12123</v>
      </c>
      <c r="G957" s="32">
        <f t="shared" si="127"/>
        <v>3.6304199995356612E-2</v>
      </c>
      <c r="H957" s="32"/>
      <c r="I957" s="32"/>
      <c r="J957" s="32"/>
      <c r="K957" s="32">
        <f t="shared" si="128"/>
        <v>3.6304199995356612E-2</v>
      </c>
      <c r="L957" s="32"/>
      <c r="M957" s="32"/>
      <c r="N957" s="32"/>
      <c r="O957" s="32">
        <f t="shared" ca="1" si="123"/>
        <v>3.5409315236810686E-2</v>
      </c>
      <c r="P957" s="32"/>
      <c r="Q957" s="33">
        <f t="shared" si="124"/>
        <v>42806.392699999997</v>
      </c>
      <c r="R957" s="32"/>
    </row>
    <row r="958" spans="1:19" x14ac:dyDescent="0.2">
      <c r="A958" s="108" t="s">
        <v>1873</v>
      </c>
      <c r="B958" s="74" t="s">
        <v>2210</v>
      </c>
      <c r="C958" s="74">
        <v>57852.465499999998</v>
      </c>
      <c r="D958" s="74">
        <v>5.0000000000000001E-4</v>
      </c>
      <c r="E958" s="13">
        <f t="shared" si="121"/>
        <v>12146.030336967868</v>
      </c>
      <c r="F958" s="13">
        <f t="shared" si="122"/>
        <v>12146</v>
      </c>
      <c r="G958" s="32">
        <f t="shared" si="127"/>
        <v>3.6368399996717926E-2</v>
      </c>
      <c r="H958" s="32"/>
      <c r="I958" s="32"/>
      <c r="J958" s="32"/>
      <c r="K958" s="32">
        <f t="shared" si="128"/>
        <v>3.6368399996717926E-2</v>
      </c>
      <c r="L958" s="32"/>
      <c r="M958" s="32"/>
      <c r="N958" s="32"/>
      <c r="O958" s="32">
        <f t="shared" ca="1" si="123"/>
        <v>3.5522855291314548E-2</v>
      </c>
      <c r="P958" s="32"/>
      <c r="Q958" s="33">
        <f t="shared" si="124"/>
        <v>42833.965499999998</v>
      </c>
      <c r="R958" s="32"/>
    </row>
    <row r="959" spans="1:19" x14ac:dyDescent="0.2">
      <c r="A959" s="109" t="s">
        <v>931</v>
      </c>
      <c r="B959" s="76" t="s">
        <v>2210</v>
      </c>
      <c r="C959" s="77">
        <v>58228.895799999998</v>
      </c>
      <c r="D959" s="77">
        <v>2.0000000000000001E-4</v>
      </c>
      <c r="E959" s="13">
        <f t="shared" si="121"/>
        <v>12460.032435374076</v>
      </c>
      <c r="F959" s="13">
        <f t="shared" si="122"/>
        <v>12460</v>
      </c>
      <c r="G959" s="32">
        <f t="shared" si="127"/>
        <v>3.888399999414105E-2</v>
      </c>
      <c r="H959" s="32"/>
      <c r="I959" s="32"/>
      <c r="J959" s="32"/>
      <c r="K959" s="32">
        <f t="shared" si="128"/>
        <v>3.888399999414105E-2</v>
      </c>
      <c r="L959" s="32"/>
      <c r="M959" s="32"/>
      <c r="N959" s="32"/>
      <c r="O959" s="32">
        <f t="shared" ca="1" si="123"/>
        <v>3.7072923861497749E-2</v>
      </c>
      <c r="P959" s="32"/>
      <c r="Q959" s="33">
        <f t="shared" si="124"/>
        <v>43210.395799999998</v>
      </c>
      <c r="R959" s="32"/>
    </row>
    <row r="960" spans="1:19" x14ac:dyDescent="0.2">
      <c r="A960" s="109" t="s">
        <v>931</v>
      </c>
      <c r="B960" s="76" t="s">
        <v>2210</v>
      </c>
      <c r="C960" s="77">
        <v>58263.660300000003</v>
      </c>
      <c r="D960" s="77">
        <v>2.0000000000000001E-4</v>
      </c>
      <c r="E960" s="13">
        <f t="shared" si="121"/>
        <v>12489.031498281722</v>
      </c>
      <c r="F960" s="13">
        <f t="shared" si="122"/>
        <v>12489</v>
      </c>
      <c r="G960" s="32">
        <f t="shared" si="127"/>
        <v>3.776060000382131E-2</v>
      </c>
      <c r="H960" s="32"/>
      <c r="I960" s="32"/>
      <c r="J960" s="32"/>
      <c r="K960" s="32">
        <f t="shared" si="128"/>
        <v>3.776060000382131E-2</v>
      </c>
      <c r="L960" s="32"/>
      <c r="M960" s="32"/>
      <c r="N960" s="32"/>
      <c r="O960" s="32">
        <f t="shared" ca="1" si="123"/>
        <v>3.7216083060654798E-2</v>
      </c>
      <c r="P960" s="32"/>
      <c r="Q960" s="33">
        <f t="shared" si="124"/>
        <v>43245.160300000003</v>
      </c>
      <c r="R960" s="32"/>
    </row>
    <row r="961" spans="1:18" x14ac:dyDescent="0.2">
      <c r="A961" s="109" t="s">
        <v>932</v>
      </c>
      <c r="B961" s="76" t="s">
        <v>2210</v>
      </c>
      <c r="C961" s="77">
        <v>58637.692999999999</v>
      </c>
      <c r="D961" s="77">
        <v>2.0000000000000001E-4</v>
      </c>
      <c r="E961" s="13">
        <f t="shared" si="121"/>
        <v>12801.033621045322</v>
      </c>
      <c r="F961" s="13">
        <f t="shared" si="122"/>
        <v>12801</v>
      </c>
      <c r="G961" s="32">
        <f t="shared" si="127"/>
        <v>4.0305399998032954E-2</v>
      </c>
      <c r="H961" s="32"/>
      <c r="I961" s="32"/>
      <c r="J961" s="32"/>
      <c r="K961" s="32">
        <f t="shared" si="128"/>
        <v>4.0305399998032954E-2</v>
      </c>
      <c r="L961" s="32"/>
      <c r="M961" s="32"/>
      <c r="N961" s="32"/>
      <c r="O961" s="32">
        <f t="shared" ca="1" si="123"/>
        <v>3.875627858262027E-2</v>
      </c>
      <c r="P961" s="32"/>
      <c r="Q961" s="33">
        <f t="shared" si="124"/>
        <v>43619.192999999999</v>
      </c>
      <c r="R961" s="32"/>
    </row>
    <row r="962" spans="1:18" x14ac:dyDescent="0.2">
      <c r="A962" s="110" t="s">
        <v>933</v>
      </c>
      <c r="B962" s="75" t="s">
        <v>2210</v>
      </c>
      <c r="C962" s="73">
        <v>58981.753599999996</v>
      </c>
      <c r="D962" s="73">
        <v>1E-4</v>
      </c>
      <c r="E962" s="13">
        <f t="shared" si="121"/>
        <v>13088.034296545935</v>
      </c>
      <c r="F962" s="13">
        <f t="shared" si="122"/>
        <v>13088</v>
      </c>
      <c r="G962" s="32">
        <f t="shared" si="127"/>
        <v>4.1115199994237628E-2</v>
      </c>
      <c r="H962" s="32"/>
      <c r="I962" s="32"/>
      <c r="J962" s="32"/>
      <c r="K962" s="32">
        <f t="shared" si="128"/>
        <v>4.1115199994237628E-2</v>
      </c>
      <c r="L962" s="32"/>
      <c r="M962" s="32"/>
      <c r="N962" s="32"/>
      <c r="O962" s="32">
        <f t="shared" ca="1" si="123"/>
        <v>4.0173061001864151E-2</v>
      </c>
      <c r="P962" s="32"/>
      <c r="Q962" s="33">
        <f t="shared" si="124"/>
        <v>43963.253599999996</v>
      </c>
      <c r="R962" s="32"/>
    </row>
    <row r="963" spans="1:18" ht="12" customHeight="1" x14ac:dyDescent="0.2">
      <c r="A963" s="110" t="s">
        <v>933</v>
      </c>
      <c r="B963" s="75" t="s">
        <v>2210</v>
      </c>
      <c r="C963" s="73">
        <v>59017.717799999999</v>
      </c>
      <c r="D963" s="73">
        <v>1E-4</v>
      </c>
      <c r="E963" s="13">
        <f t="shared" si="121"/>
        <v>13118.034098016489</v>
      </c>
      <c r="F963" s="13">
        <f t="shared" si="122"/>
        <v>13118</v>
      </c>
      <c r="G963" s="32">
        <f t="shared" si="127"/>
        <v>4.0877200000977609E-2</v>
      </c>
      <c r="H963" s="32"/>
      <c r="I963" s="32"/>
      <c r="J963" s="32"/>
      <c r="K963" s="32">
        <f t="shared" si="128"/>
        <v>4.0877200000977609E-2</v>
      </c>
      <c r="L963" s="32"/>
      <c r="M963" s="32"/>
      <c r="N963" s="32"/>
      <c r="O963" s="32">
        <f t="shared" ca="1" si="123"/>
        <v>4.0321156725130057E-2</v>
      </c>
      <c r="P963" s="32"/>
      <c r="Q963" s="33">
        <f t="shared" si="124"/>
        <v>43999.217799999999</v>
      </c>
      <c r="R963" s="32"/>
    </row>
    <row r="964" spans="1:18" ht="12" customHeight="1" x14ac:dyDescent="0.2">
      <c r="A964" s="111" t="s">
        <v>2744</v>
      </c>
      <c r="B964" s="78" t="s">
        <v>2210</v>
      </c>
      <c r="C964" s="81">
        <v>59317.422850000206</v>
      </c>
      <c r="D964" s="81">
        <v>2.2000000000000001E-4</v>
      </c>
      <c r="E964" s="13">
        <f t="shared" si="121"/>
        <v>13368.035265836941</v>
      </c>
      <c r="F964" s="13">
        <f t="shared" si="122"/>
        <v>13368</v>
      </c>
      <c r="G964" s="32">
        <f t="shared" si="127"/>
        <v>4.2277200205717236E-2</v>
      </c>
      <c r="H964" s="32"/>
      <c r="I964" s="32"/>
      <c r="J964" s="32"/>
      <c r="K964" s="32">
        <f t="shared" si="128"/>
        <v>4.2277200205717236E-2</v>
      </c>
      <c r="L964" s="32"/>
      <c r="M964" s="32"/>
      <c r="N964" s="32"/>
      <c r="O964" s="32">
        <f t="shared" ca="1" si="123"/>
        <v>4.155528775234598E-2</v>
      </c>
      <c r="P964" s="32"/>
      <c r="Q964" s="33">
        <f t="shared" si="124"/>
        <v>44298.922850000206</v>
      </c>
      <c r="R964" s="32"/>
    </row>
    <row r="965" spans="1:18" ht="12" customHeight="1" x14ac:dyDescent="0.2">
      <c r="A965" s="111" t="s">
        <v>2742</v>
      </c>
      <c r="B965" s="78" t="s">
        <v>2210</v>
      </c>
      <c r="C965" s="81">
        <v>59329.410900000003</v>
      </c>
      <c r="D965" s="80">
        <v>5.9999999999999995E-4</v>
      </c>
      <c r="E965" s="13">
        <f t="shared" si="121"/>
        <v>13378.035185757666</v>
      </c>
      <c r="F965" s="13">
        <f t="shared" si="122"/>
        <v>13378</v>
      </c>
      <c r="G965" s="32">
        <f t="shared" si="127"/>
        <v>4.218119999859482E-2</v>
      </c>
      <c r="H965" s="32"/>
      <c r="I965" s="32"/>
      <c r="J965" s="32"/>
      <c r="K965" s="32">
        <f t="shared" si="128"/>
        <v>4.218119999859482E-2</v>
      </c>
      <c r="L965" s="32"/>
      <c r="M965" s="32"/>
      <c r="N965" s="32"/>
      <c r="O965" s="32">
        <f t="shared" ca="1" si="123"/>
        <v>4.1604652993434611E-2</v>
      </c>
      <c r="P965" s="32"/>
      <c r="Q965" s="33">
        <f t="shared" si="124"/>
        <v>44310.910900000003</v>
      </c>
      <c r="R965" s="32"/>
    </row>
    <row r="966" spans="1:18" ht="12" customHeight="1" x14ac:dyDescent="0.2">
      <c r="A966" s="109" t="s">
        <v>2741</v>
      </c>
      <c r="B966" s="76" t="s">
        <v>2210</v>
      </c>
      <c r="C966" s="77">
        <v>59379.760999999999</v>
      </c>
      <c r="D966" s="77">
        <v>6.9999999999999999E-4</v>
      </c>
      <c r="E966" s="13">
        <f t="shared" si="121"/>
        <v>13420.035091331052</v>
      </c>
      <c r="F966" s="13">
        <f t="shared" si="122"/>
        <v>13420</v>
      </c>
      <c r="G966" s="32">
        <f t="shared" si="127"/>
        <v>4.2067999995197169E-2</v>
      </c>
      <c r="H966" s="32"/>
      <c r="I966" s="32"/>
      <c r="J966" s="32"/>
      <c r="K966" s="32">
        <f t="shared" si="128"/>
        <v>4.2067999995197169E-2</v>
      </c>
      <c r="L966" s="32"/>
      <c r="M966" s="32"/>
      <c r="N966" s="32"/>
      <c r="O966" s="32">
        <f t="shared" ca="1" si="123"/>
        <v>4.1811987006006891E-2</v>
      </c>
      <c r="P966" s="32"/>
      <c r="Q966" s="33">
        <f t="shared" si="124"/>
        <v>44361.260999999999</v>
      </c>
      <c r="R966" s="32"/>
    </row>
    <row r="967" spans="1:18" ht="12" customHeight="1" x14ac:dyDescent="0.2">
      <c r="A967" s="111" t="s">
        <v>2743</v>
      </c>
      <c r="B967" s="78" t="s">
        <v>2210</v>
      </c>
      <c r="C967" s="81">
        <v>59747.798600000002</v>
      </c>
      <c r="D967" s="80">
        <v>1E-4</v>
      </c>
      <c r="E967" s="13">
        <f t="shared" si="121"/>
        <v>13727.036357415069</v>
      </c>
      <c r="F967" s="13">
        <f t="shared" si="122"/>
        <v>13727</v>
      </c>
      <c r="G967" s="32">
        <f t="shared" si="127"/>
        <v>4.3585800005530473E-2</v>
      </c>
      <c r="H967" s="32"/>
      <c r="I967" s="32"/>
      <c r="J967" s="32"/>
      <c r="K967" s="32">
        <f t="shared" si="128"/>
        <v>4.3585800005530473E-2</v>
      </c>
      <c r="L967" s="32"/>
      <c r="M967" s="32"/>
      <c r="N967" s="32"/>
      <c r="O967" s="32">
        <f t="shared" ca="1" si="123"/>
        <v>4.3327499907428048E-2</v>
      </c>
      <c r="P967" s="32"/>
      <c r="Q967" s="33">
        <f t="shared" si="124"/>
        <v>44729.298600000002</v>
      </c>
      <c r="R967" s="32"/>
    </row>
    <row r="968" spans="1:18" ht="12" customHeight="1" x14ac:dyDescent="0.2">
      <c r="A968" s="112" t="s">
        <v>2745</v>
      </c>
      <c r="B968" s="79" t="s">
        <v>2210</v>
      </c>
      <c r="C968" s="80">
        <v>60048.700599999996</v>
      </c>
      <c r="D968" s="80">
        <v>2.9999999999999997E-4</v>
      </c>
      <c r="E968" s="13">
        <f t="shared" ref="E968:E969" si="129">+(C968-C$7)/C$8</f>
        <v>13978.035969865563</v>
      </c>
      <c r="F968" s="13">
        <f t="shared" ref="F968:F969" si="130">ROUND(2*E968,0)/2</f>
        <v>13978</v>
      </c>
      <c r="G968" s="32">
        <f t="shared" ref="G968:G969" si="131">+C968-(C$7+F968*C$8)</f>
        <v>4.3121199996676296E-2</v>
      </c>
      <c r="H968" s="32"/>
      <c r="I968" s="32"/>
      <c r="J968" s="32"/>
      <c r="K968" s="32">
        <f t="shared" ref="K968:K969" si="132">G968</f>
        <v>4.3121199996676296E-2</v>
      </c>
      <c r="L968" s="32"/>
      <c r="M968" s="32"/>
      <c r="N968" s="32"/>
      <c r="O968" s="32">
        <f t="shared" ref="O968:O969" ca="1" si="133">+C$11+C$12*F968</f>
        <v>4.4566567458752836E-2</v>
      </c>
      <c r="P968" s="32"/>
      <c r="Q968" s="33">
        <f t="shared" ref="Q968:Q969" si="134">+C968-15018.5</f>
        <v>45030.200599999996</v>
      </c>
      <c r="R968" s="32"/>
    </row>
    <row r="969" spans="1:18" x14ac:dyDescent="0.2">
      <c r="A969" s="112" t="s">
        <v>2745</v>
      </c>
      <c r="B969" s="79" t="s">
        <v>2210</v>
      </c>
      <c r="C969" s="80">
        <v>60090.661099999998</v>
      </c>
      <c r="D969" s="80">
        <v>2.9999999999999997E-4</v>
      </c>
      <c r="E969" s="13">
        <f t="shared" si="129"/>
        <v>14013.037629004517</v>
      </c>
      <c r="F969" s="13">
        <f t="shared" si="130"/>
        <v>14013</v>
      </c>
      <c r="G969" s="32">
        <f t="shared" si="131"/>
        <v>4.5110199993359856E-2</v>
      </c>
      <c r="H969" s="32"/>
      <c r="I969" s="32"/>
      <c r="J969" s="32"/>
      <c r="K969" s="32">
        <f t="shared" si="132"/>
        <v>4.5110199993359856E-2</v>
      </c>
      <c r="L969" s="32"/>
      <c r="M969" s="32"/>
      <c r="N969" s="32"/>
      <c r="O969" s="32">
        <f t="shared" ca="1" si="133"/>
        <v>4.4739345802563064E-2</v>
      </c>
      <c r="P969" s="32"/>
      <c r="Q969" s="33">
        <f t="shared" si="134"/>
        <v>45072.161099999998</v>
      </c>
      <c r="R969" s="32"/>
    </row>
    <row r="970" spans="1:18" x14ac:dyDescent="0.2">
      <c r="A970" s="95"/>
      <c r="C970" s="17"/>
      <c r="D970" s="17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3"/>
      <c r="R970" s="32"/>
    </row>
    <row r="971" spans="1:18" x14ac:dyDescent="0.2">
      <c r="A971" s="95"/>
      <c r="C971" s="17"/>
      <c r="D971" s="17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3"/>
      <c r="R971" s="32"/>
    </row>
    <row r="972" spans="1:18" x14ac:dyDescent="0.2">
      <c r="A972" s="95"/>
      <c r="C972" s="17"/>
      <c r="D972" s="17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3"/>
      <c r="R972" s="32"/>
    </row>
    <row r="973" spans="1:18" x14ac:dyDescent="0.2">
      <c r="A973" s="95"/>
      <c r="C973" s="17"/>
      <c r="D973" s="17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3"/>
      <c r="R973" s="32"/>
    </row>
    <row r="974" spans="1:18" x14ac:dyDescent="0.2">
      <c r="A974" s="95"/>
      <c r="C974" s="17"/>
      <c r="D974" s="17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3"/>
      <c r="R974" s="32"/>
    </row>
    <row r="975" spans="1:18" x14ac:dyDescent="0.2">
      <c r="A975" s="95"/>
      <c r="C975" s="17"/>
      <c r="D975" s="17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3"/>
      <c r="R975" s="32"/>
    </row>
    <row r="976" spans="1:18" x14ac:dyDescent="0.2">
      <c r="A976" s="13"/>
      <c r="C976" s="17"/>
      <c r="D976" s="17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3"/>
      <c r="R976" s="32"/>
    </row>
    <row r="977" spans="1:18" x14ac:dyDescent="0.2">
      <c r="A977" s="13"/>
      <c r="C977" s="17"/>
      <c r="D977" s="17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3"/>
      <c r="R977" s="32"/>
    </row>
    <row r="978" spans="1:18" x14ac:dyDescent="0.2">
      <c r="A978" s="13"/>
      <c r="C978" s="17"/>
      <c r="D978" s="17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3"/>
      <c r="R978" s="32"/>
    </row>
    <row r="979" spans="1:18" x14ac:dyDescent="0.2">
      <c r="A979" s="13"/>
      <c r="C979" s="17"/>
      <c r="D979" s="17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3"/>
      <c r="R979" s="32"/>
    </row>
    <row r="980" spans="1:18" x14ac:dyDescent="0.2">
      <c r="A980" s="13"/>
      <c r="C980" s="17"/>
      <c r="D980" s="17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3"/>
      <c r="R980" s="32"/>
    </row>
    <row r="981" spans="1:18" x14ac:dyDescent="0.2">
      <c r="A981" s="13"/>
      <c r="C981" s="17"/>
      <c r="D981" s="17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3"/>
      <c r="R981" s="32"/>
    </row>
    <row r="982" spans="1:18" x14ac:dyDescent="0.2">
      <c r="A982" s="13"/>
      <c r="C982" s="17"/>
      <c r="D982" s="17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3"/>
      <c r="R982" s="32"/>
    </row>
    <row r="983" spans="1:18" x14ac:dyDescent="0.2">
      <c r="A983" s="13"/>
      <c r="C983" s="17"/>
      <c r="D983" s="17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3"/>
      <c r="R983" s="32"/>
    </row>
    <row r="984" spans="1:18" x14ac:dyDescent="0.2">
      <c r="A984" s="13"/>
      <c r="C984" s="17"/>
      <c r="D984" s="17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3"/>
      <c r="R984" s="32"/>
    </row>
    <row r="985" spans="1:18" x14ac:dyDescent="0.2">
      <c r="A985" s="13"/>
      <c r="C985" s="17"/>
      <c r="D985" s="17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3"/>
      <c r="R985" s="32"/>
    </row>
    <row r="986" spans="1:18" x14ac:dyDescent="0.2">
      <c r="A986" s="13"/>
      <c r="C986" s="17"/>
      <c r="D986" s="17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3"/>
      <c r="R986" s="32"/>
    </row>
    <row r="987" spans="1:18" x14ac:dyDescent="0.2">
      <c r="A987" s="13"/>
      <c r="C987" s="17"/>
      <c r="D987" s="17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3"/>
      <c r="R987" s="32"/>
    </row>
    <row r="988" spans="1:18" x14ac:dyDescent="0.2">
      <c r="A988" s="13"/>
      <c r="C988" s="17"/>
      <c r="D988" s="17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3"/>
      <c r="R988" s="32"/>
    </row>
    <row r="989" spans="1:18" x14ac:dyDescent="0.2">
      <c r="A989" s="13"/>
      <c r="C989" s="17"/>
      <c r="D989" s="17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3"/>
      <c r="R989" s="32"/>
    </row>
    <row r="990" spans="1:18" x14ac:dyDescent="0.2">
      <c r="A990" s="13"/>
      <c r="C990" s="17"/>
      <c r="D990" s="17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3"/>
      <c r="R990" s="32"/>
    </row>
    <row r="991" spans="1:18" x14ac:dyDescent="0.2">
      <c r="A991" s="13"/>
      <c r="C991" s="17"/>
      <c r="D991" s="17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3"/>
      <c r="R991" s="32"/>
    </row>
    <row r="992" spans="1:18" x14ac:dyDescent="0.2">
      <c r="A992" s="13"/>
      <c r="C992" s="17"/>
      <c r="D992" s="17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3"/>
      <c r="R992" s="32"/>
    </row>
    <row r="993" spans="1:18" x14ac:dyDescent="0.2">
      <c r="A993" s="13"/>
      <c r="C993" s="17"/>
      <c r="D993" s="17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3"/>
      <c r="R993" s="32"/>
    </row>
    <row r="994" spans="1:18" x14ac:dyDescent="0.2">
      <c r="A994" s="13"/>
      <c r="C994" s="17"/>
      <c r="D994" s="17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3"/>
      <c r="R994" s="32"/>
    </row>
    <row r="995" spans="1:18" x14ac:dyDescent="0.2">
      <c r="A995" s="13"/>
      <c r="C995" s="17"/>
      <c r="D995" s="17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3"/>
      <c r="R995" s="32"/>
    </row>
    <row r="996" spans="1:18" x14ac:dyDescent="0.2">
      <c r="A996" s="13"/>
      <c r="C996" s="17"/>
      <c r="D996" s="17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3"/>
      <c r="R996" s="32"/>
    </row>
    <row r="997" spans="1:18" x14ac:dyDescent="0.2">
      <c r="A997" s="13"/>
      <c r="C997" s="17"/>
      <c r="D997" s="17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3"/>
      <c r="R997" s="32"/>
    </row>
    <row r="998" spans="1:18" x14ac:dyDescent="0.2">
      <c r="A998" s="13"/>
      <c r="C998" s="17"/>
      <c r="D998" s="17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3"/>
      <c r="R998" s="32"/>
    </row>
    <row r="999" spans="1:18" x14ac:dyDescent="0.2">
      <c r="A999" s="13"/>
      <c r="C999" s="17"/>
      <c r="D999" s="17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3"/>
      <c r="R999" s="32"/>
    </row>
    <row r="1000" spans="1:18" x14ac:dyDescent="0.2">
      <c r="A1000" s="13"/>
      <c r="C1000" s="17"/>
      <c r="D1000" s="17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3"/>
      <c r="R1000" s="32"/>
    </row>
    <row r="1001" spans="1:18" x14ac:dyDescent="0.2">
      <c r="A1001" s="13"/>
      <c r="C1001" s="17"/>
      <c r="D1001" s="17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3"/>
      <c r="R1001" s="32"/>
    </row>
    <row r="1002" spans="1:18" x14ac:dyDescent="0.2">
      <c r="A1002" s="13"/>
      <c r="C1002" s="17"/>
      <c r="D1002" s="17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3"/>
      <c r="R1002" s="32"/>
    </row>
    <row r="1003" spans="1:18" x14ac:dyDescent="0.2">
      <c r="A1003" s="13"/>
      <c r="C1003" s="17"/>
      <c r="D1003" s="17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3"/>
      <c r="R1003" s="32"/>
    </row>
    <row r="1004" spans="1:18" x14ac:dyDescent="0.2">
      <c r="A1004" s="13"/>
      <c r="C1004" s="17"/>
      <c r="D1004" s="17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3"/>
      <c r="R1004" s="32"/>
    </row>
    <row r="1005" spans="1:18" x14ac:dyDescent="0.2">
      <c r="A1005" s="13"/>
      <c r="C1005" s="17"/>
      <c r="D1005" s="17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3"/>
      <c r="R1005" s="32"/>
    </row>
    <row r="1006" spans="1:18" x14ac:dyDescent="0.2">
      <c r="A1006" s="13"/>
      <c r="C1006" s="17"/>
      <c r="D1006" s="17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3"/>
      <c r="R1006" s="32"/>
    </row>
    <row r="1007" spans="1:18" x14ac:dyDescent="0.2">
      <c r="A1007" s="13"/>
      <c r="C1007" s="17"/>
      <c r="D1007" s="17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3"/>
      <c r="R1007" s="32"/>
    </row>
    <row r="1008" spans="1:18" x14ac:dyDescent="0.2">
      <c r="A1008" s="13"/>
      <c r="C1008" s="17"/>
      <c r="D1008" s="17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3"/>
      <c r="R1008" s="32"/>
    </row>
    <row r="1009" spans="1:18" x14ac:dyDescent="0.2">
      <c r="A1009" s="13"/>
      <c r="C1009" s="17"/>
      <c r="D1009" s="17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3"/>
      <c r="R1009" s="32"/>
    </row>
    <row r="1010" spans="1:18" x14ac:dyDescent="0.2">
      <c r="A1010" s="13"/>
      <c r="C1010" s="17"/>
      <c r="D1010" s="17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3"/>
      <c r="R1010" s="32"/>
    </row>
    <row r="1011" spans="1:18" x14ac:dyDescent="0.2">
      <c r="A1011" s="13"/>
      <c r="C1011" s="17"/>
      <c r="D1011" s="17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3"/>
      <c r="R1011" s="32"/>
    </row>
    <row r="1012" spans="1:18" x14ac:dyDescent="0.2">
      <c r="A1012" s="13"/>
      <c r="C1012" s="17"/>
      <c r="D1012" s="17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3"/>
      <c r="R1012" s="32"/>
    </row>
    <row r="1013" spans="1:18" x14ac:dyDescent="0.2">
      <c r="A1013" s="13"/>
      <c r="C1013" s="17"/>
      <c r="D1013" s="17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3"/>
      <c r="R1013" s="32"/>
    </row>
    <row r="1014" spans="1:18" x14ac:dyDescent="0.2">
      <c r="A1014" s="13"/>
      <c r="C1014" s="17"/>
      <c r="D1014" s="17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3"/>
      <c r="R1014" s="32"/>
    </row>
    <row r="1015" spans="1:18" x14ac:dyDescent="0.2">
      <c r="A1015" s="13"/>
      <c r="C1015" s="17"/>
      <c r="D1015" s="17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3"/>
      <c r="R1015" s="32"/>
    </row>
    <row r="1016" spans="1:18" x14ac:dyDescent="0.2">
      <c r="A1016" s="13"/>
      <c r="C1016" s="17"/>
      <c r="D1016" s="17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3"/>
      <c r="R1016" s="32"/>
    </row>
    <row r="1017" spans="1:18" x14ac:dyDescent="0.2">
      <c r="A1017" s="13"/>
      <c r="C1017" s="17"/>
      <c r="D1017" s="17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3"/>
      <c r="R1017" s="32"/>
    </row>
    <row r="1018" spans="1:18" x14ac:dyDescent="0.2">
      <c r="A1018" s="13"/>
      <c r="C1018" s="17"/>
      <c r="D1018" s="17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3"/>
      <c r="R1018" s="32"/>
    </row>
    <row r="1019" spans="1:18" x14ac:dyDescent="0.2">
      <c r="A1019" s="13"/>
      <c r="C1019" s="17"/>
      <c r="D1019" s="17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3"/>
      <c r="R1019" s="32"/>
    </row>
    <row r="1020" spans="1:18" x14ac:dyDescent="0.2">
      <c r="A1020" s="13"/>
      <c r="C1020" s="17"/>
      <c r="D1020" s="17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3"/>
      <c r="R1020" s="32"/>
    </row>
    <row r="1021" spans="1:18" x14ac:dyDescent="0.2">
      <c r="A1021" s="13"/>
      <c r="C1021" s="17"/>
      <c r="D1021" s="17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3"/>
      <c r="R1021" s="32"/>
    </row>
    <row r="1022" spans="1:18" x14ac:dyDescent="0.2">
      <c r="A1022" s="13"/>
      <c r="C1022" s="17"/>
      <c r="D1022" s="17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3"/>
      <c r="R1022" s="32"/>
    </row>
    <row r="1023" spans="1:18" x14ac:dyDescent="0.2">
      <c r="A1023" s="13"/>
      <c r="C1023" s="17"/>
      <c r="D1023" s="17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3"/>
      <c r="R1023" s="32"/>
    </row>
    <row r="1024" spans="1:18" x14ac:dyDescent="0.2">
      <c r="A1024" s="13"/>
      <c r="C1024" s="17"/>
      <c r="D1024" s="17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3"/>
      <c r="R1024" s="32"/>
    </row>
    <row r="1025" spans="1:18" x14ac:dyDescent="0.2">
      <c r="A1025" s="13"/>
      <c r="C1025" s="17"/>
      <c r="D1025" s="17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3"/>
      <c r="R1025" s="32"/>
    </row>
    <row r="1026" spans="1:18" x14ac:dyDescent="0.2">
      <c r="A1026" s="13"/>
      <c r="C1026" s="17"/>
      <c r="D1026" s="17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3"/>
      <c r="R1026" s="32"/>
    </row>
    <row r="1027" spans="1:18" x14ac:dyDescent="0.2">
      <c r="A1027" s="13"/>
      <c r="C1027" s="17"/>
      <c r="D1027" s="17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3"/>
      <c r="R1027" s="32"/>
    </row>
    <row r="1028" spans="1:18" x14ac:dyDescent="0.2">
      <c r="A1028" s="13"/>
      <c r="C1028" s="17"/>
      <c r="D1028" s="17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3"/>
      <c r="R1028" s="32"/>
    </row>
    <row r="1029" spans="1:18" x14ac:dyDescent="0.2">
      <c r="A1029" s="13"/>
      <c r="C1029" s="17"/>
      <c r="D1029" s="17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3"/>
      <c r="R1029" s="32"/>
    </row>
    <row r="1030" spans="1:18" x14ac:dyDescent="0.2">
      <c r="A1030" s="13"/>
      <c r="C1030" s="17"/>
      <c r="D1030" s="17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3"/>
      <c r="R1030" s="32"/>
    </row>
    <row r="1031" spans="1:18" x14ac:dyDescent="0.2">
      <c r="A1031" s="13"/>
      <c r="C1031" s="17"/>
      <c r="D1031" s="17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3"/>
      <c r="R1031" s="32"/>
    </row>
    <row r="1032" spans="1:18" x14ac:dyDescent="0.2">
      <c r="A1032" s="13"/>
      <c r="C1032" s="17"/>
      <c r="D1032" s="17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3"/>
      <c r="R1032" s="32"/>
    </row>
    <row r="1033" spans="1:18" x14ac:dyDescent="0.2">
      <c r="A1033" s="13"/>
      <c r="C1033" s="17"/>
      <c r="D1033" s="17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3"/>
      <c r="R1033" s="32"/>
    </row>
    <row r="1034" spans="1:18" x14ac:dyDescent="0.2">
      <c r="A1034" s="13"/>
      <c r="C1034" s="17"/>
      <c r="D1034" s="17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3"/>
      <c r="R1034" s="32"/>
    </row>
    <row r="1035" spans="1:18" x14ac:dyDescent="0.2">
      <c r="A1035" s="13"/>
      <c r="C1035" s="17"/>
      <c r="D1035" s="17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3"/>
      <c r="R1035" s="32"/>
    </row>
    <row r="1036" spans="1:18" x14ac:dyDescent="0.2">
      <c r="A1036" s="13"/>
      <c r="C1036" s="17"/>
      <c r="D1036" s="17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3"/>
      <c r="R1036" s="32"/>
    </row>
    <row r="1037" spans="1:18" x14ac:dyDescent="0.2">
      <c r="A1037" s="13"/>
      <c r="C1037" s="17"/>
      <c r="D1037" s="17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3"/>
      <c r="R1037" s="32"/>
    </row>
    <row r="1038" spans="1:18" x14ac:dyDescent="0.2">
      <c r="A1038" s="13"/>
      <c r="C1038" s="17"/>
      <c r="D1038" s="17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3"/>
      <c r="R1038" s="32"/>
    </row>
    <row r="1039" spans="1:18" x14ac:dyDescent="0.2">
      <c r="A1039" s="13"/>
      <c r="C1039" s="17"/>
      <c r="D1039" s="17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3"/>
      <c r="R1039" s="32"/>
    </row>
    <row r="1040" spans="1:18" x14ac:dyDescent="0.2">
      <c r="A1040" s="13"/>
      <c r="C1040" s="17"/>
      <c r="D1040" s="17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3"/>
      <c r="R1040" s="32"/>
    </row>
    <row r="1041" spans="1:18" x14ac:dyDescent="0.2">
      <c r="A1041" s="13"/>
      <c r="C1041" s="17"/>
      <c r="D1041" s="17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3"/>
      <c r="R1041" s="32"/>
    </row>
    <row r="1042" spans="1:18" x14ac:dyDescent="0.2">
      <c r="A1042" s="13"/>
      <c r="C1042" s="17"/>
      <c r="D1042" s="17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3"/>
      <c r="R1042" s="32"/>
    </row>
    <row r="1043" spans="1:18" x14ac:dyDescent="0.2">
      <c r="A1043" s="13"/>
      <c r="C1043" s="17"/>
      <c r="D1043" s="17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3"/>
      <c r="R1043" s="32"/>
    </row>
    <row r="1044" spans="1:18" x14ac:dyDescent="0.2">
      <c r="A1044" s="13"/>
      <c r="C1044" s="17"/>
      <c r="D1044" s="17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3"/>
      <c r="R1044" s="32"/>
    </row>
    <row r="1045" spans="1:18" x14ac:dyDescent="0.2">
      <c r="A1045" s="13"/>
      <c r="C1045" s="17"/>
      <c r="D1045" s="17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3"/>
      <c r="R1045" s="32"/>
    </row>
    <row r="1046" spans="1:18" x14ac:dyDescent="0.2">
      <c r="A1046" s="13"/>
      <c r="C1046" s="17"/>
      <c r="D1046" s="17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3"/>
      <c r="R1046" s="32"/>
    </row>
    <row r="1047" spans="1:18" x14ac:dyDescent="0.2">
      <c r="A1047" s="13"/>
      <c r="C1047" s="17"/>
      <c r="D1047" s="17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3"/>
      <c r="R1047" s="32"/>
    </row>
    <row r="1048" spans="1:18" x14ac:dyDescent="0.2">
      <c r="A1048" s="13"/>
      <c r="C1048" s="17"/>
      <c r="D1048" s="17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3"/>
      <c r="R1048" s="32"/>
    </row>
    <row r="1049" spans="1:18" x14ac:dyDescent="0.2">
      <c r="A1049" s="13"/>
      <c r="C1049" s="17"/>
      <c r="D1049" s="17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3"/>
      <c r="R1049" s="32"/>
    </row>
    <row r="1050" spans="1:18" x14ac:dyDescent="0.2">
      <c r="A1050" s="13"/>
      <c r="C1050" s="17"/>
      <c r="D1050" s="17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3"/>
      <c r="R1050" s="32"/>
    </row>
    <row r="1051" spans="1:18" x14ac:dyDescent="0.2">
      <c r="A1051" s="13"/>
      <c r="C1051" s="17"/>
      <c r="D1051" s="17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3"/>
      <c r="R1051" s="32"/>
    </row>
    <row r="1052" spans="1:18" x14ac:dyDescent="0.2">
      <c r="A1052" s="13"/>
      <c r="C1052" s="17"/>
      <c r="D1052" s="17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3"/>
      <c r="R1052" s="32"/>
    </row>
    <row r="1053" spans="1:18" x14ac:dyDescent="0.2">
      <c r="A1053" s="13"/>
      <c r="C1053" s="17"/>
      <c r="D1053" s="17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3"/>
      <c r="R1053" s="32"/>
    </row>
    <row r="1054" spans="1:18" x14ac:dyDescent="0.2">
      <c r="A1054" s="13"/>
      <c r="C1054" s="17"/>
      <c r="D1054" s="17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3"/>
      <c r="R1054" s="32"/>
    </row>
    <row r="1055" spans="1:18" x14ac:dyDescent="0.2">
      <c r="A1055" s="13"/>
      <c r="C1055" s="17"/>
      <c r="D1055" s="17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3"/>
      <c r="R1055" s="32"/>
    </row>
    <row r="1056" spans="1:18" x14ac:dyDescent="0.2">
      <c r="A1056" s="13"/>
      <c r="C1056" s="17"/>
      <c r="D1056" s="17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3"/>
      <c r="R1056" s="32"/>
    </row>
    <row r="1057" spans="1:18" x14ac:dyDescent="0.2">
      <c r="A1057" s="13"/>
      <c r="C1057" s="17"/>
      <c r="D1057" s="17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3"/>
      <c r="R1057" s="32"/>
    </row>
    <row r="1058" spans="1:18" x14ac:dyDescent="0.2">
      <c r="A1058" s="13"/>
      <c r="C1058" s="17"/>
      <c r="D1058" s="17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3"/>
      <c r="R1058" s="32"/>
    </row>
    <row r="1059" spans="1:18" x14ac:dyDescent="0.2">
      <c r="A1059" s="13"/>
      <c r="C1059" s="17"/>
      <c r="D1059" s="17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3"/>
      <c r="R1059" s="32"/>
    </row>
    <row r="1060" spans="1:18" x14ac:dyDescent="0.2">
      <c r="A1060" s="13"/>
      <c r="C1060" s="17"/>
      <c r="D1060" s="17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3"/>
      <c r="R1060" s="32"/>
    </row>
    <row r="1061" spans="1:18" x14ac:dyDescent="0.2">
      <c r="A1061" s="13"/>
      <c r="C1061" s="17"/>
      <c r="D1061" s="17"/>
    </row>
    <row r="1062" spans="1:18" x14ac:dyDescent="0.2">
      <c r="A1062" s="13"/>
      <c r="C1062" s="17"/>
      <c r="D1062" s="17"/>
    </row>
    <row r="1063" spans="1:18" x14ac:dyDescent="0.2">
      <c r="A1063" s="13"/>
      <c r="C1063" s="17"/>
      <c r="D1063" s="17"/>
    </row>
    <row r="1064" spans="1:18" x14ac:dyDescent="0.2">
      <c r="A1064" s="13"/>
      <c r="C1064" s="17"/>
      <c r="D1064" s="17"/>
    </row>
    <row r="1065" spans="1:18" x14ac:dyDescent="0.2">
      <c r="A1065" s="13"/>
      <c r="C1065" s="17"/>
      <c r="D1065" s="17"/>
    </row>
    <row r="1066" spans="1:18" x14ac:dyDescent="0.2">
      <c r="A1066" s="13"/>
      <c r="C1066" s="17"/>
      <c r="D1066" s="17"/>
    </row>
    <row r="1067" spans="1:18" x14ac:dyDescent="0.2">
      <c r="A1067" s="13"/>
      <c r="C1067" s="17"/>
      <c r="D1067" s="17"/>
    </row>
    <row r="1068" spans="1:18" x14ac:dyDescent="0.2">
      <c r="A1068" s="13"/>
      <c r="C1068" s="17"/>
      <c r="D1068" s="17"/>
    </row>
    <row r="1069" spans="1:18" x14ac:dyDescent="0.2">
      <c r="A1069" s="13"/>
      <c r="C1069" s="17"/>
      <c r="D1069" s="17"/>
    </row>
    <row r="1070" spans="1:18" x14ac:dyDescent="0.2">
      <c r="A1070" s="13"/>
      <c r="C1070" s="17"/>
      <c r="D1070" s="17"/>
    </row>
    <row r="1071" spans="1:18" x14ac:dyDescent="0.2">
      <c r="A1071" s="13"/>
      <c r="C1071" s="17"/>
      <c r="D1071" s="17"/>
    </row>
    <row r="1072" spans="1:18" x14ac:dyDescent="0.2">
      <c r="A1072" s="13"/>
      <c r="C1072" s="17"/>
      <c r="D1072" s="17"/>
    </row>
    <row r="1073" spans="1:4" x14ac:dyDescent="0.2">
      <c r="A1073" s="13"/>
      <c r="C1073" s="17"/>
      <c r="D1073" s="17"/>
    </row>
    <row r="1074" spans="1:4" x14ac:dyDescent="0.2">
      <c r="A1074" s="13"/>
      <c r="C1074" s="17"/>
      <c r="D1074" s="17"/>
    </row>
    <row r="1075" spans="1:4" x14ac:dyDescent="0.2">
      <c r="A1075" s="13"/>
      <c r="C1075" s="17"/>
      <c r="D1075" s="17"/>
    </row>
    <row r="1076" spans="1:4" x14ac:dyDescent="0.2">
      <c r="A1076" s="13"/>
      <c r="C1076" s="17"/>
      <c r="D1076" s="17"/>
    </row>
    <row r="1077" spans="1:4" x14ac:dyDescent="0.2">
      <c r="A1077" s="13"/>
      <c r="C1077" s="17"/>
      <c r="D1077" s="17"/>
    </row>
    <row r="1078" spans="1:4" x14ac:dyDescent="0.2">
      <c r="A1078" s="13"/>
      <c r="C1078" s="17"/>
      <c r="D1078" s="17"/>
    </row>
    <row r="1079" spans="1:4" x14ac:dyDescent="0.2">
      <c r="A1079" s="13"/>
      <c r="C1079" s="17"/>
      <c r="D1079" s="17"/>
    </row>
    <row r="1080" spans="1:4" x14ac:dyDescent="0.2">
      <c r="A1080" s="13"/>
      <c r="C1080" s="17"/>
      <c r="D1080" s="17"/>
    </row>
    <row r="1081" spans="1:4" x14ac:dyDescent="0.2">
      <c r="A1081" s="13"/>
      <c r="C1081" s="17"/>
      <c r="D1081" s="17"/>
    </row>
    <row r="1082" spans="1:4" x14ac:dyDescent="0.2">
      <c r="A1082" s="13"/>
      <c r="C1082" s="17"/>
      <c r="D1082" s="17"/>
    </row>
    <row r="1083" spans="1:4" x14ac:dyDescent="0.2">
      <c r="A1083" s="13"/>
      <c r="C1083" s="17"/>
      <c r="D1083" s="17"/>
    </row>
    <row r="1084" spans="1:4" x14ac:dyDescent="0.2">
      <c r="A1084" s="13"/>
      <c r="C1084" s="17"/>
      <c r="D1084" s="17"/>
    </row>
    <row r="1085" spans="1:4" x14ac:dyDescent="0.2">
      <c r="A1085" s="13"/>
      <c r="C1085" s="17"/>
      <c r="D1085" s="17"/>
    </row>
    <row r="1086" spans="1:4" x14ac:dyDescent="0.2">
      <c r="A1086" s="13"/>
      <c r="C1086" s="17"/>
      <c r="D1086" s="17"/>
    </row>
    <row r="1087" spans="1:4" x14ac:dyDescent="0.2">
      <c r="A1087" s="13"/>
      <c r="C1087" s="17"/>
      <c r="D1087" s="17"/>
    </row>
    <row r="1088" spans="1:4" x14ac:dyDescent="0.2">
      <c r="A1088" s="13"/>
      <c r="C1088" s="17"/>
      <c r="D1088" s="17"/>
    </row>
    <row r="1089" spans="1:4" x14ac:dyDescent="0.2">
      <c r="A1089" s="13"/>
      <c r="C1089" s="17"/>
      <c r="D1089" s="17"/>
    </row>
    <row r="1090" spans="1:4" x14ac:dyDescent="0.2">
      <c r="A1090" s="13"/>
      <c r="C1090" s="17"/>
      <c r="D1090" s="17"/>
    </row>
    <row r="1091" spans="1:4" x14ac:dyDescent="0.2">
      <c r="A1091" s="13"/>
      <c r="C1091" s="17"/>
      <c r="D1091" s="17"/>
    </row>
    <row r="1092" spans="1:4" x14ac:dyDescent="0.2">
      <c r="A1092" s="13"/>
      <c r="C1092" s="17"/>
      <c r="D1092" s="17"/>
    </row>
    <row r="1093" spans="1:4" x14ac:dyDescent="0.2">
      <c r="A1093" s="13"/>
      <c r="C1093" s="17"/>
      <c r="D1093" s="17"/>
    </row>
    <row r="1094" spans="1:4" x14ac:dyDescent="0.2">
      <c r="A1094" s="13"/>
      <c r="C1094" s="17"/>
      <c r="D1094" s="17"/>
    </row>
    <row r="1095" spans="1:4" x14ac:dyDescent="0.2">
      <c r="A1095" s="13"/>
      <c r="C1095" s="17"/>
      <c r="D1095" s="17"/>
    </row>
    <row r="1096" spans="1:4" x14ac:dyDescent="0.2">
      <c r="A1096" s="13"/>
      <c r="C1096" s="17"/>
      <c r="D1096" s="17"/>
    </row>
    <row r="1097" spans="1:4" x14ac:dyDescent="0.2">
      <c r="A1097" s="13"/>
      <c r="C1097" s="17"/>
      <c r="D1097" s="17"/>
    </row>
    <row r="1098" spans="1:4" x14ac:dyDescent="0.2">
      <c r="A1098" s="13"/>
      <c r="C1098" s="17"/>
      <c r="D1098" s="17"/>
    </row>
    <row r="1099" spans="1:4" x14ac:dyDescent="0.2">
      <c r="A1099" s="13"/>
      <c r="C1099" s="17"/>
      <c r="D1099" s="17"/>
    </row>
    <row r="1100" spans="1:4" x14ac:dyDescent="0.2">
      <c r="A1100" s="13"/>
      <c r="C1100" s="17"/>
      <c r="D1100" s="17"/>
    </row>
    <row r="1101" spans="1:4" x14ac:dyDescent="0.2">
      <c r="A1101" s="13"/>
      <c r="C1101" s="17"/>
      <c r="D1101" s="17"/>
    </row>
    <row r="1102" spans="1:4" x14ac:dyDescent="0.2">
      <c r="A1102" s="13"/>
      <c r="C1102" s="17"/>
      <c r="D1102" s="17"/>
    </row>
    <row r="1103" spans="1:4" x14ac:dyDescent="0.2">
      <c r="A1103" s="13"/>
      <c r="C1103" s="17"/>
      <c r="D1103" s="17"/>
    </row>
    <row r="1104" spans="1:4" x14ac:dyDescent="0.2">
      <c r="A1104" s="13"/>
      <c r="C1104" s="17"/>
      <c r="D1104" s="17"/>
    </row>
    <row r="1105" spans="1:4" x14ac:dyDescent="0.2">
      <c r="A1105" s="13"/>
      <c r="C1105" s="17"/>
      <c r="D1105" s="17"/>
    </row>
    <row r="1106" spans="1:4" x14ac:dyDescent="0.2">
      <c r="A1106" s="13"/>
      <c r="C1106" s="17"/>
      <c r="D1106" s="17"/>
    </row>
    <row r="1107" spans="1:4" x14ac:dyDescent="0.2">
      <c r="A1107" s="13"/>
      <c r="C1107" s="17"/>
      <c r="D1107" s="17"/>
    </row>
    <row r="1108" spans="1:4" x14ac:dyDescent="0.2">
      <c r="A1108" s="13"/>
      <c r="C1108" s="17"/>
      <c r="D1108" s="17"/>
    </row>
    <row r="1109" spans="1:4" x14ac:dyDescent="0.2">
      <c r="A1109" s="13"/>
      <c r="C1109" s="17"/>
      <c r="D1109" s="17"/>
    </row>
    <row r="1110" spans="1:4" x14ac:dyDescent="0.2">
      <c r="A1110" s="13"/>
      <c r="C1110" s="17"/>
      <c r="D1110" s="17"/>
    </row>
    <row r="1111" spans="1:4" x14ac:dyDescent="0.2">
      <c r="A1111" s="13"/>
      <c r="C1111" s="17"/>
      <c r="D1111" s="17"/>
    </row>
    <row r="1112" spans="1:4" x14ac:dyDescent="0.2">
      <c r="A1112" s="13"/>
      <c r="C1112" s="17"/>
      <c r="D1112" s="17"/>
    </row>
    <row r="1113" spans="1:4" x14ac:dyDescent="0.2">
      <c r="A1113" s="13"/>
      <c r="C1113" s="17"/>
      <c r="D1113" s="17"/>
    </row>
    <row r="1114" spans="1:4" x14ac:dyDescent="0.2">
      <c r="A1114" s="13"/>
      <c r="C1114" s="17"/>
      <c r="D1114" s="17"/>
    </row>
    <row r="1115" spans="1:4" x14ac:dyDescent="0.2">
      <c r="A1115" s="13"/>
      <c r="C1115" s="17"/>
      <c r="D1115" s="17"/>
    </row>
    <row r="1116" spans="1:4" x14ac:dyDescent="0.2">
      <c r="A1116" s="13"/>
      <c r="C1116" s="17"/>
      <c r="D1116" s="17"/>
    </row>
    <row r="1117" spans="1:4" x14ac:dyDescent="0.2">
      <c r="A1117" s="13"/>
      <c r="C1117" s="17"/>
      <c r="D1117" s="17"/>
    </row>
    <row r="1118" spans="1:4" x14ac:dyDescent="0.2">
      <c r="A1118" s="13"/>
      <c r="C1118" s="17"/>
      <c r="D1118" s="17"/>
    </row>
    <row r="1119" spans="1:4" x14ac:dyDescent="0.2">
      <c r="A1119" s="13"/>
      <c r="C1119" s="17"/>
      <c r="D1119" s="17"/>
    </row>
    <row r="1120" spans="1:4" x14ac:dyDescent="0.2">
      <c r="A1120" s="13"/>
      <c r="C1120" s="17"/>
      <c r="D1120" s="17"/>
    </row>
    <row r="1121" spans="1:4" x14ac:dyDescent="0.2">
      <c r="A1121" s="13"/>
      <c r="C1121" s="17"/>
      <c r="D1121" s="17"/>
    </row>
    <row r="1122" spans="1:4" x14ac:dyDescent="0.2">
      <c r="A1122" s="13"/>
      <c r="C1122" s="17"/>
      <c r="D1122" s="17"/>
    </row>
    <row r="1123" spans="1:4" x14ac:dyDescent="0.2">
      <c r="A1123" s="13"/>
      <c r="C1123" s="17"/>
      <c r="D1123" s="17"/>
    </row>
    <row r="1124" spans="1:4" x14ac:dyDescent="0.2">
      <c r="A1124" s="13"/>
      <c r="C1124" s="17"/>
      <c r="D1124" s="17"/>
    </row>
    <row r="1125" spans="1:4" x14ac:dyDescent="0.2">
      <c r="A1125" s="13"/>
      <c r="C1125" s="17"/>
      <c r="D1125" s="17"/>
    </row>
    <row r="1126" spans="1:4" x14ac:dyDescent="0.2">
      <c r="A1126" s="13"/>
      <c r="C1126" s="17"/>
      <c r="D1126" s="17"/>
    </row>
    <row r="1127" spans="1:4" x14ac:dyDescent="0.2">
      <c r="A1127" s="13"/>
      <c r="C1127" s="17"/>
      <c r="D1127" s="17"/>
    </row>
    <row r="1128" spans="1:4" x14ac:dyDescent="0.2">
      <c r="A1128" s="13"/>
      <c r="C1128" s="17"/>
      <c r="D1128" s="17"/>
    </row>
    <row r="1129" spans="1:4" x14ac:dyDescent="0.2">
      <c r="A1129" s="13"/>
      <c r="C1129" s="17"/>
      <c r="D1129" s="17"/>
    </row>
    <row r="1130" spans="1:4" x14ac:dyDescent="0.2">
      <c r="A1130" s="13"/>
      <c r="C1130" s="17"/>
      <c r="D1130" s="17"/>
    </row>
    <row r="1131" spans="1:4" x14ac:dyDescent="0.2">
      <c r="A1131" s="13"/>
      <c r="C1131" s="17"/>
      <c r="D1131" s="17"/>
    </row>
    <row r="1132" spans="1:4" x14ac:dyDescent="0.2">
      <c r="A1132" s="13"/>
      <c r="C1132" s="17"/>
      <c r="D1132" s="17"/>
    </row>
    <row r="1133" spans="1:4" x14ac:dyDescent="0.2">
      <c r="A1133" s="13"/>
      <c r="C1133" s="17"/>
      <c r="D1133" s="17"/>
    </row>
    <row r="1134" spans="1:4" x14ac:dyDescent="0.2">
      <c r="A1134" s="13"/>
      <c r="C1134" s="17"/>
      <c r="D1134" s="17"/>
    </row>
    <row r="1135" spans="1:4" x14ac:dyDescent="0.2">
      <c r="A1135" s="13"/>
      <c r="C1135" s="17"/>
      <c r="D1135" s="17"/>
    </row>
    <row r="1136" spans="1:4" x14ac:dyDescent="0.2">
      <c r="A1136" s="13"/>
      <c r="C1136" s="17"/>
      <c r="D1136" s="17"/>
    </row>
    <row r="1137" spans="1:4" x14ac:dyDescent="0.2">
      <c r="A1137" s="13"/>
      <c r="C1137" s="17"/>
      <c r="D1137" s="17"/>
    </row>
    <row r="1138" spans="1:4" x14ac:dyDescent="0.2">
      <c r="A1138" s="13"/>
      <c r="C1138" s="17"/>
      <c r="D1138" s="17"/>
    </row>
    <row r="1139" spans="1:4" x14ac:dyDescent="0.2">
      <c r="A1139" s="13"/>
      <c r="C1139" s="17"/>
      <c r="D1139" s="17"/>
    </row>
    <row r="1140" spans="1:4" x14ac:dyDescent="0.2">
      <c r="A1140" s="13"/>
      <c r="C1140" s="17"/>
      <c r="D1140" s="17"/>
    </row>
    <row r="1141" spans="1:4" x14ac:dyDescent="0.2">
      <c r="A1141" s="13"/>
      <c r="C1141" s="17"/>
      <c r="D1141" s="17"/>
    </row>
    <row r="1142" spans="1:4" x14ac:dyDescent="0.2">
      <c r="A1142" s="13"/>
      <c r="C1142" s="17"/>
      <c r="D1142" s="17"/>
    </row>
    <row r="1143" spans="1:4" x14ac:dyDescent="0.2">
      <c r="A1143" s="13"/>
      <c r="C1143" s="17"/>
      <c r="D1143" s="17"/>
    </row>
    <row r="1144" spans="1:4" x14ac:dyDescent="0.2">
      <c r="A1144" s="13"/>
      <c r="C1144" s="17"/>
      <c r="D1144" s="17"/>
    </row>
    <row r="1145" spans="1:4" x14ac:dyDescent="0.2">
      <c r="A1145" s="13"/>
      <c r="C1145" s="17"/>
      <c r="D1145" s="17"/>
    </row>
    <row r="1146" spans="1:4" x14ac:dyDescent="0.2">
      <c r="A1146" s="13"/>
      <c r="C1146" s="17"/>
      <c r="D1146" s="17"/>
    </row>
    <row r="1147" spans="1:4" x14ac:dyDescent="0.2">
      <c r="A1147" s="13"/>
      <c r="C1147" s="17"/>
      <c r="D1147" s="17"/>
    </row>
    <row r="1148" spans="1:4" x14ac:dyDescent="0.2">
      <c r="A1148" s="13"/>
      <c r="C1148" s="17"/>
      <c r="D1148" s="17"/>
    </row>
    <row r="1149" spans="1:4" x14ac:dyDescent="0.2">
      <c r="A1149" s="13"/>
      <c r="C1149" s="17"/>
      <c r="D1149" s="17"/>
    </row>
    <row r="1150" spans="1:4" x14ac:dyDescent="0.2">
      <c r="A1150" s="13"/>
      <c r="C1150" s="17"/>
      <c r="D1150" s="17"/>
    </row>
    <row r="1151" spans="1:4" x14ac:dyDescent="0.2">
      <c r="A1151" s="13"/>
      <c r="C1151" s="17"/>
      <c r="D1151" s="17"/>
    </row>
    <row r="1152" spans="1:4" x14ac:dyDescent="0.2">
      <c r="A1152" s="13"/>
      <c r="C1152" s="17"/>
      <c r="D1152" s="17"/>
    </row>
    <row r="1153" spans="1:4" x14ac:dyDescent="0.2">
      <c r="A1153" s="13"/>
      <c r="C1153" s="17"/>
      <c r="D1153" s="17"/>
    </row>
    <row r="1154" spans="1:4" x14ac:dyDescent="0.2">
      <c r="A1154" s="13"/>
      <c r="C1154" s="17"/>
      <c r="D1154" s="17"/>
    </row>
    <row r="1155" spans="1:4" x14ac:dyDescent="0.2">
      <c r="A1155" s="13"/>
      <c r="C1155" s="17"/>
      <c r="D1155" s="17"/>
    </row>
    <row r="1156" spans="1:4" x14ac:dyDescent="0.2">
      <c r="A1156" s="13"/>
      <c r="C1156" s="17"/>
      <c r="D1156" s="17"/>
    </row>
    <row r="1157" spans="1:4" x14ac:dyDescent="0.2">
      <c r="A1157" s="13"/>
      <c r="C1157" s="17"/>
      <c r="D1157" s="17"/>
    </row>
    <row r="1158" spans="1:4" x14ac:dyDescent="0.2">
      <c r="A1158" s="13"/>
      <c r="C1158" s="17"/>
      <c r="D1158" s="17"/>
    </row>
    <row r="1159" spans="1:4" x14ac:dyDescent="0.2">
      <c r="A1159" s="13"/>
      <c r="C1159" s="17"/>
      <c r="D1159" s="17"/>
    </row>
    <row r="1160" spans="1:4" x14ac:dyDescent="0.2">
      <c r="A1160" s="13"/>
      <c r="C1160" s="17"/>
      <c r="D1160" s="17"/>
    </row>
    <row r="1161" spans="1:4" x14ac:dyDescent="0.2">
      <c r="A1161" s="13"/>
      <c r="C1161" s="17"/>
      <c r="D1161" s="17"/>
    </row>
    <row r="1162" spans="1:4" x14ac:dyDescent="0.2">
      <c r="A1162" s="13"/>
      <c r="C1162" s="17"/>
      <c r="D1162" s="17"/>
    </row>
    <row r="1163" spans="1:4" x14ac:dyDescent="0.2">
      <c r="A1163" s="13"/>
      <c r="C1163" s="17"/>
      <c r="D1163" s="17"/>
    </row>
    <row r="1164" spans="1:4" x14ac:dyDescent="0.2">
      <c r="A1164" s="13"/>
      <c r="C1164" s="17"/>
      <c r="D1164" s="17"/>
    </row>
    <row r="1165" spans="1:4" x14ac:dyDescent="0.2">
      <c r="A1165" s="13"/>
      <c r="C1165" s="17"/>
      <c r="D1165" s="17"/>
    </row>
    <row r="1166" spans="1:4" x14ac:dyDescent="0.2">
      <c r="A1166" s="13"/>
      <c r="C1166" s="17"/>
      <c r="D1166" s="17"/>
    </row>
    <row r="1167" spans="1:4" x14ac:dyDescent="0.2">
      <c r="A1167" s="13"/>
      <c r="C1167" s="17"/>
      <c r="D1167" s="17"/>
    </row>
    <row r="1168" spans="1:4" x14ac:dyDescent="0.2">
      <c r="A1168" s="13"/>
      <c r="C1168" s="17"/>
      <c r="D1168" s="17"/>
    </row>
    <row r="1169" spans="1:4" x14ac:dyDescent="0.2">
      <c r="A1169" s="13"/>
      <c r="C1169" s="17"/>
      <c r="D1169" s="17"/>
    </row>
    <row r="1170" spans="1:4" x14ac:dyDescent="0.2">
      <c r="A1170" s="13"/>
      <c r="C1170" s="17"/>
      <c r="D1170" s="17"/>
    </row>
    <row r="1171" spans="1:4" x14ac:dyDescent="0.2">
      <c r="A1171" s="13"/>
      <c r="C1171" s="17"/>
      <c r="D1171" s="17"/>
    </row>
    <row r="1172" spans="1:4" x14ac:dyDescent="0.2">
      <c r="A1172" s="13"/>
      <c r="C1172" s="17"/>
      <c r="D1172" s="17"/>
    </row>
    <row r="1173" spans="1:4" x14ac:dyDescent="0.2">
      <c r="A1173" s="13"/>
      <c r="C1173" s="17"/>
      <c r="D1173" s="17"/>
    </row>
    <row r="1174" spans="1:4" x14ac:dyDescent="0.2">
      <c r="A1174" s="13"/>
      <c r="C1174" s="17"/>
      <c r="D1174" s="17"/>
    </row>
    <row r="1175" spans="1:4" x14ac:dyDescent="0.2">
      <c r="A1175" s="13"/>
      <c r="C1175" s="17"/>
      <c r="D1175" s="17"/>
    </row>
    <row r="1176" spans="1:4" x14ac:dyDescent="0.2">
      <c r="A1176" s="13"/>
      <c r="C1176" s="17"/>
      <c r="D1176" s="17"/>
    </row>
    <row r="1177" spans="1:4" x14ac:dyDescent="0.2">
      <c r="A1177" s="13"/>
      <c r="C1177" s="17"/>
      <c r="D1177" s="17"/>
    </row>
    <row r="1178" spans="1:4" x14ac:dyDescent="0.2">
      <c r="A1178" s="13"/>
      <c r="C1178" s="17"/>
      <c r="D1178" s="17"/>
    </row>
    <row r="1179" spans="1:4" x14ac:dyDescent="0.2">
      <c r="A1179" s="13"/>
      <c r="C1179" s="17"/>
      <c r="D1179" s="17"/>
    </row>
    <row r="1180" spans="1:4" x14ac:dyDescent="0.2">
      <c r="A1180" s="13"/>
      <c r="C1180" s="17"/>
      <c r="D1180" s="17"/>
    </row>
    <row r="1181" spans="1:4" x14ac:dyDescent="0.2">
      <c r="A1181" s="13"/>
      <c r="C1181" s="17"/>
      <c r="D1181" s="17"/>
    </row>
    <row r="1182" spans="1:4" x14ac:dyDescent="0.2">
      <c r="A1182" s="13"/>
      <c r="C1182" s="17"/>
      <c r="D1182" s="17"/>
    </row>
    <row r="1183" spans="1:4" x14ac:dyDescent="0.2">
      <c r="A1183" s="13"/>
      <c r="C1183" s="17"/>
      <c r="D1183" s="17"/>
    </row>
    <row r="1184" spans="1:4" x14ac:dyDescent="0.2">
      <c r="A1184" s="13"/>
      <c r="C1184" s="17"/>
      <c r="D1184" s="17"/>
    </row>
    <row r="1185" spans="1:4" x14ac:dyDescent="0.2">
      <c r="A1185" s="13"/>
      <c r="C1185" s="17"/>
      <c r="D1185" s="17"/>
    </row>
    <row r="1186" spans="1:4" x14ac:dyDescent="0.2">
      <c r="A1186" s="13"/>
      <c r="C1186" s="17"/>
      <c r="D1186" s="17"/>
    </row>
    <row r="1187" spans="1:4" x14ac:dyDescent="0.2">
      <c r="A1187" s="13"/>
      <c r="C1187" s="17"/>
      <c r="D1187" s="17"/>
    </row>
    <row r="1188" spans="1:4" x14ac:dyDescent="0.2">
      <c r="A1188" s="13"/>
      <c r="C1188" s="17"/>
      <c r="D1188" s="17"/>
    </row>
    <row r="1189" spans="1:4" x14ac:dyDescent="0.2">
      <c r="A1189" s="13"/>
      <c r="C1189" s="17"/>
      <c r="D1189" s="17"/>
    </row>
    <row r="1190" spans="1:4" x14ac:dyDescent="0.2">
      <c r="A1190" s="13"/>
      <c r="C1190" s="17"/>
      <c r="D1190" s="17"/>
    </row>
    <row r="1191" spans="1:4" x14ac:dyDescent="0.2">
      <c r="A1191" s="13"/>
      <c r="C1191" s="17"/>
      <c r="D1191" s="17"/>
    </row>
    <row r="1192" spans="1:4" x14ac:dyDescent="0.2">
      <c r="A1192" s="13"/>
      <c r="C1192" s="17"/>
      <c r="D1192" s="17"/>
    </row>
    <row r="1193" spans="1:4" x14ac:dyDescent="0.2">
      <c r="A1193" s="13"/>
      <c r="C1193" s="17"/>
      <c r="D1193" s="17"/>
    </row>
    <row r="1194" spans="1:4" x14ac:dyDescent="0.2">
      <c r="A1194" s="13"/>
      <c r="C1194" s="17"/>
      <c r="D1194" s="17"/>
    </row>
    <row r="1195" spans="1:4" x14ac:dyDescent="0.2">
      <c r="A1195" s="13"/>
      <c r="C1195" s="17"/>
      <c r="D1195" s="17"/>
    </row>
    <row r="1196" spans="1:4" x14ac:dyDescent="0.2">
      <c r="A1196" s="13"/>
      <c r="C1196" s="17"/>
      <c r="D1196" s="17"/>
    </row>
    <row r="1197" spans="1:4" x14ac:dyDescent="0.2">
      <c r="A1197" s="13"/>
      <c r="C1197" s="17"/>
      <c r="D1197" s="17"/>
    </row>
    <row r="1198" spans="1:4" x14ac:dyDescent="0.2">
      <c r="A1198" s="13"/>
      <c r="C1198" s="17"/>
      <c r="D1198" s="17"/>
    </row>
    <row r="1199" spans="1:4" x14ac:dyDescent="0.2">
      <c r="A1199" s="13"/>
      <c r="C1199" s="17"/>
      <c r="D1199" s="17"/>
    </row>
    <row r="1200" spans="1:4" x14ac:dyDescent="0.2">
      <c r="A1200" s="13"/>
      <c r="C1200" s="17"/>
      <c r="D1200" s="17"/>
    </row>
    <row r="1201" spans="1:4" x14ac:dyDescent="0.2">
      <c r="A1201" s="13"/>
      <c r="C1201" s="17"/>
      <c r="D1201" s="17"/>
    </row>
    <row r="1202" spans="1:4" x14ac:dyDescent="0.2">
      <c r="A1202" s="13"/>
      <c r="C1202" s="17"/>
      <c r="D1202" s="17"/>
    </row>
    <row r="1203" spans="1:4" x14ac:dyDescent="0.2">
      <c r="A1203" s="13"/>
      <c r="C1203" s="17"/>
      <c r="D1203" s="17"/>
    </row>
    <row r="1204" spans="1:4" x14ac:dyDescent="0.2">
      <c r="A1204" s="13"/>
      <c r="C1204" s="17"/>
      <c r="D1204" s="17"/>
    </row>
    <row r="1205" spans="1:4" x14ac:dyDescent="0.2">
      <c r="A1205" s="13"/>
      <c r="C1205" s="17"/>
      <c r="D1205" s="17"/>
    </row>
    <row r="1206" spans="1:4" x14ac:dyDescent="0.2">
      <c r="A1206" s="13"/>
      <c r="C1206" s="17"/>
      <c r="D1206" s="17"/>
    </row>
    <row r="1207" spans="1:4" x14ac:dyDescent="0.2">
      <c r="A1207" s="13"/>
      <c r="C1207" s="17"/>
      <c r="D1207" s="17"/>
    </row>
    <row r="1208" spans="1:4" x14ac:dyDescent="0.2">
      <c r="A1208" s="13"/>
      <c r="C1208" s="17"/>
      <c r="D1208" s="17"/>
    </row>
    <row r="1209" spans="1:4" x14ac:dyDescent="0.2">
      <c r="A1209" s="13"/>
      <c r="C1209" s="17"/>
      <c r="D1209" s="17"/>
    </row>
    <row r="1210" spans="1:4" x14ac:dyDescent="0.2">
      <c r="A1210" s="13"/>
      <c r="C1210" s="17"/>
      <c r="D1210" s="17"/>
    </row>
    <row r="1211" spans="1:4" x14ac:dyDescent="0.2">
      <c r="A1211" s="13"/>
      <c r="C1211" s="17"/>
      <c r="D1211" s="17"/>
    </row>
    <row r="1212" spans="1:4" x14ac:dyDescent="0.2">
      <c r="A1212" s="13"/>
      <c r="C1212" s="17"/>
      <c r="D1212" s="17"/>
    </row>
    <row r="1213" spans="1:4" x14ac:dyDescent="0.2">
      <c r="A1213" s="13"/>
      <c r="C1213" s="17"/>
      <c r="D1213" s="17"/>
    </row>
    <row r="1214" spans="1:4" x14ac:dyDescent="0.2">
      <c r="A1214" s="13"/>
      <c r="C1214" s="17"/>
      <c r="D1214" s="17"/>
    </row>
    <row r="1215" spans="1:4" x14ac:dyDescent="0.2">
      <c r="A1215" s="13"/>
      <c r="C1215" s="17"/>
      <c r="D1215" s="17"/>
    </row>
    <row r="1216" spans="1:4" x14ac:dyDescent="0.2">
      <c r="A1216" s="13"/>
      <c r="C1216" s="17"/>
      <c r="D1216" s="17"/>
    </row>
    <row r="1217" spans="1:4" x14ac:dyDescent="0.2">
      <c r="A1217" s="13"/>
      <c r="C1217" s="17"/>
      <c r="D1217" s="17"/>
    </row>
    <row r="1218" spans="1:4" x14ac:dyDescent="0.2">
      <c r="A1218" s="13"/>
      <c r="C1218" s="17"/>
      <c r="D1218" s="17"/>
    </row>
    <row r="1219" spans="1:4" x14ac:dyDescent="0.2">
      <c r="A1219" s="13"/>
      <c r="C1219" s="17"/>
      <c r="D1219" s="17"/>
    </row>
    <row r="1220" spans="1:4" x14ac:dyDescent="0.2">
      <c r="A1220" s="13"/>
      <c r="C1220" s="17"/>
      <c r="D1220" s="17"/>
    </row>
    <row r="1221" spans="1:4" x14ac:dyDescent="0.2">
      <c r="A1221" s="13"/>
      <c r="C1221" s="17"/>
      <c r="D1221" s="17"/>
    </row>
    <row r="1222" spans="1:4" x14ac:dyDescent="0.2">
      <c r="A1222" s="13"/>
      <c r="C1222" s="17"/>
      <c r="D1222" s="17"/>
    </row>
    <row r="1223" spans="1:4" x14ac:dyDescent="0.2">
      <c r="A1223" s="13"/>
      <c r="C1223" s="17"/>
      <c r="D1223" s="17"/>
    </row>
    <row r="1224" spans="1:4" x14ac:dyDescent="0.2">
      <c r="A1224" s="13"/>
      <c r="C1224" s="17"/>
      <c r="D1224" s="17"/>
    </row>
    <row r="1225" spans="1:4" x14ac:dyDescent="0.2">
      <c r="A1225" s="13"/>
      <c r="C1225" s="17"/>
      <c r="D1225" s="17"/>
    </row>
    <row r="1226" spans="1:4" x14ac:dyDescent="0.2">
      <c r="A1226" s="13"/>
      <c r="C1226" s="17"/>
      <c r="D1226" s="17"/>
    </row>
    <row r="1227" spans="1:4" x14ac:dyDescent="0.2">
      <c r="A1227" s="13"/>
      <c r="C1227" s="17"/>
      <c r="D1227" s="17"/>
    </row>
    <row r="1228" spans="1:4" x14ac:dyDescent="0.2">
      <c r="A1228" s="13"/>
      <c r="C1228" s="17"/>
      <c r="D1228" s="17"/>
    </row>
    <row r="1229" spans="1:4" x14ac:dyDescent="0.2">
      <c r="A1229" s="13"/>
      <c r="C1229" s="17"/>
      <c r="D1229" s="17"/>
    </row>
    <row r="1230" spans="1:4" x14ac:dyDescent="0.2">
      <c r="A1230" s="13"/>
      <c r="C1230" s="17"/>
      <c r="D1230" s="17"/>
    </row>
    <row r="1231" spans="1:4" x14ac:dyDescent="0.2">
      <c r="A1231" s="13"/>
      <c r="C1231" s="17"/>
      <c r="D1231" s="17"/>
    </row>
    <row r="1232" spans="1:4" x14ac:dyDescent="0.2">
      <c r="A1232" s="13"/>
      <c r="C1232" s="17"/>
      <c r="D1232" s="17"/>
    </row>
    <row r="1233" spans="1:4" x14ac:dyDescent="0.2">
      <c r="A1233" s="13"/>
      <c r="C1233" s="17"/>
      <c r="D1233" s="17"/>
    </row>
    <row r="1234" spans="1:4" x14ac:dyDescent="0.2">
      <c r="A1234" s="13"/>
      <c r="C1234" s="17"/>
      <c r="D1234" s="17"/>
    </row>
    <row r="1235" spans="1:4" x14ac:dyDescent="0.2">
      <c r="A1235" s="13"/>
      <c r="C1235" s="17"/>
      <c r="D1235" s="17"/>
    </row>
    <row r="1236" spans="1:4" x14ac:dyDescent="0.2">
      <c r="A1236" s="13"/>
      <c r="C1236" s="17"/>
      <c r="D1236" s="17"/>
    </row>
    <row r="1237" spans="1:4" x14ac:dyDescent="0.2">
      <c r="A1237" s="13"/>
      <c r="C1237" s="17"/>
      <c r="D1237" s="17"/>
    </row>
    <row r="1238" spans="1:4" x14ac:dyDescent="0.2">
      <c r="A1238" s="13"/>
      <c r="C1238" s="17"/>
      <c r="D1238" s="17"/>
    </row>
    <row r="1239" spans="1:4" x14ac:dyDescent="0.2">
      <c r="A1239" s="13"/>
      <c r="C1239" s="17"/>
      <c r="D1239" s="17"/>
    </row>
    <row r="1240" spans="1:4" x14ac:dyDescent="0.2">
      <c r="A1240" s="13"/>
      <c r="C1240" s="17"/>
      <c r="D1240" s="17"/>
    </row>
    <row r="1241" spans="1:4" x14ac:dyDescent="0.2">
      <c r="A1241" s="13"/>
      <c r="C1241" s="17"/>
      <c r="D1241" s="17"/>
    </row>
    <row r="1242" spans="1:4" x14ac:dyDescent="0.2">
      <c r="A1242" s="13"/>
      <c r="C1242" s="17"/>
      <c r="D1242" s="17"/>
    </row>
    <row r="1243" spans="1:4" x14ac:dyDescent="0.2">
      <c r="A1243" s="13"/>
      <c r="C1243" s="17"/>
      <c r="D1243" s="17"/>
    </row>
    <row r="1244" spans="1:4" x14ac:dyDescent="0.2">
      <c r="C1244" s="17"/>
      <c r="D1244" s="17"/>
    </row>
    <row r="1245" spans="1:4" x14ac:dyDescent="0.2">
      <c r="C1245" s="17"/>
      <c r="D1245" s="17"/>
    </row>
    <row r="1246" spans="1:4" x14ac:dyDescent="0.2">
      <c r="C1246" s="17"/>
      <c r="D1246" s="17"/>
    </row>
    <row r="1247" spans="1:4" x14ac:dyDescent="0.2">
      <c r="C1247" s="17"/>
      <c r="D1247" s="17"/>
    </row>
    <row r="1248" spans="1:4" x14ac:dyDescent="0.2">
      <c r="C1248" s="17"/>
      <c r="D1248" s="17"/>
    </row>
    <row r="1249" spans="3:4" x14ac:dyDescent="0.2">
      <c r="C1249" s="17"/>
      <c r="D1249" s="17"/>
    </row>
    <row r="1250" spans="3:4" x14ac:dyDescent="0.2">
      <c r="C1250" s="17"/>
      <c r="D1250" s="17"/>
    </row>
    <row r="1251" spans="3:4" x14ac:dyDescent="0.2">
      <c r="C1251" s="17"/>
      <c r="D1251" s="17"/>
    </row>
    <row r="1252" spans="3:4" x14ac:dyDescent="0.2">
      <c r="C1252" s="17"/>
      <c r="D1252" s="17"/>
    </row>
    <row r="1253" spans="3:4" x14ac:dyDescent="0.2">
      <c r="C1253" s="17"/>
      <c r="D1253" s="17"/>
    </row>
    <row r="1254" spans="3:4" x14ac:dyDescent="0.2">
      <c r="C1254" s="17"/>
      <c r="D1254" s="17"/>
    </row>
    <row r="1255" spans="3:4" x14ac:dyDescent="0.2">
      <c r="C1255" s="17"/>
      <c r="D1255" s="17"/>
    </row>
    <row r="1256" spans="3:4" x14ac:dyDescent="0.2">
      <c r="C1256" s="17"/>
      <c r="D1256" s="17"/>
    </row>
    <row r="1257" spans="3:4" x14ac:dyDescent="0.2">
      <c r="C1257" s="17"/>
      <c r="D1257" s="17"/>
    </row>
    <row r="1258" spans="3:4" x14ac:dyDescent="0.2">
      <c r="C1258" s="17"/>
      <c r="D1258" s="17"/>
    </row>
    <row r="1259" spans="3:4" x14ac:dyDescent="0.2">
      <c r="C1259" s="17"/>
      <c r="D1259" s="17"/>
    </row>
    <row r="1260" spans="3:4" x14ac:dyDescent="0.2">
      <c r="C1260" s="17"/>
      <c r="D1260" s="17"/>
    </row>
    <row r="1261" spans="3:4" x14ac:dyDescent="0.2">
      <c r="C1261" s="17"/>
      <c r="D1261" s="17"/>
    </row>
    <row r="1262" spans="3:4" x14ac:dyDescent="0.2">
      <c r="C1262" s="17"/>
      <c r="D1262" s="17"/>
    </row>
    <row r="1263" spans="3:4" x14ac:dyDescent="0.2">
      <c r="C1263" s="17"/>
      <c r="D1263" s="17"/>
    </row>
    <row r="1264" spans="3:4" x14ac:dyDescent="0.2">
      <c r="C1264" s="17"/>
      <c r="D1264" s="17"/>
    </row>
    <row r="1265" spans="3:4" x14ac:dyDescent="0.2">
      <c r="C1265" s="17"/>
      <c r="D1265" s="17"/>
    </row>
    <row r="1266" spans="3:4" x14ac:dyDescent="0.2">
      <c r="C1266" s="17"/>
      <c r="D1266" s="17"/>
    </row>
    <row r="1267" spans="3:4" x14ac:dyDescent="0.2">
      <c r="C1267" s="17"/>
      <c r="D1267" s="17"/>
    </row>
    <row r="1268" spans="3:4" x14ac:dyDescent="0.2">
      <c r="C1268" s="17"/>
      <c r="D1268" s="17"/>
    </row>
    <row r="1269" spans="3:4" x14ac:dyDescent="0.2">
      <c r="C1269" s="17"/>
      <c r="D1269" s="17"/>
    </row>
    <row r="1270" spans="3:4" x14ac:dyDescent="0.2">
      <c r="C1270" s="17"/>
      <c r="D1270" s="17"/>
    </row>
    <row r="1271" spans="3:4" x14ac:dyDescent="0.2">
      <c r="C1271" s="17"/>
      <c r="D1271" s="17"/>
    </row>
    <row r="1272" spans="3:4" x14ac:dyDescent="0.2">
      <c r="C1272" s="17"/>
      <c r="D1272" s="17"/>
    </row>
    <row r="1273" spans="3:4" x14ac:dyDescent="0.2">
      <c r="C1273" s="17"/>
      <c r="D1273" s="17"/>
    </row>
    <row r="1274" spans="3:4" x14ac:dyDescent="0.2">
      <c r="C1274" s="17"/>
      <c r="D1274" s="17"/>
    </row>
    <row r="1275" spans="3:4" x14ac:dyDescent="0.2">
      <c r="C1275" s="17"/>
      <c r="D1275" s="17"/>
    </row>
    <row r="1276" spans="3:4" x14ac:dyDescent="0.2">
      <c r="C1276" s="17"/>
      <c r="D1276" s="17"/>
    </row>
    <row r="1277" spans="3:4" x14ac:dyDescent="0.2">
      <c r="C1277" s="17"/>
      <c r="D1277" s="17"/>
    </row>
    <row r="1278" spans="3:4" x14ac:dyDescent="0.2">
      <c r="C1278" s="17"/>
      <c r="D1278" s="17"/>
    </row>
    <row r="1279" spans="3:4" x14ac:dyDescent="0.2">
      <c r="C1279" s="17"/>
      <c r="D1279" s="17"/>
    </row>
    <row r="1280" spans="3:4" x14ac:dyDescent="0.2">
      <c r="C1280" s="17"/>
      <c r="D1280" s="17"/>
    </row>
    <row r="1281" spans="3:4" x14ac:dyDescent="0.2">
      <c r="C1281" s="17"/>
      <c r="D1281" s="17"/>
    </row>
    <row r="1282" spans="3:4" x14ac:dyDescent="0.2">
      <c r="C1282" s="17"/>
      <c r="D1282" s="17"/>
    </row>
    <row r="1283" spans="3:4" x14ac:dyDescent="0.2">
      <c r="C1283" s="17"/>
      <c r="D1283" s="17"/>
    </row>
    <row r="1284" spans="3:4" x14ac:dyDescent="0.2">
      <c r="C1284" s="17"/>
      <c r="D1284" s="17"/>
    </row>
    <row r="1285" spans="3:4" x14ac:dyDescent="0.2">
      <c r="C1285" s="17"/>
      <c r="D1285" s="17"/>
    </row>
    <row r="1286" spans="3:4" x14ac:dyDescent="0.2">
      <c r="C1286" s="17"/>
      <c r="D1286" s="17"/>
    </row>
    <row r="1287" spans="3:4" x14ac:dyDescent="0.2">
      <c r="C1287" s="17"/>
      <c r="D1287" s="17"/>
    </row>
    <row r="1288" spans="3:4" x14ac:dyDescent="0.2">
      <c r="C1288" s="17"/>
      <c r="D1288" s="17"/>
    </row>
    <row r="1289" spans="3:4" x14ac:dyDescent="0.2">
      <c r="C1289" s="17"/>
      <c r="D1289" s="17"/>
    </row>
    <row r="1290" spans="3:4" x14ac:dyDescent="0.2">
      <c r="C1290" s="17"/>
      <c r="D1290" s="17"/>
    </row>
    <row r="1291" spans="3:4" x14ac:dyDescent="0.2">
      <c r="C1291" s="17"/>
      <c r="D1291" s="17"/>
    </row>
    <row r="1292" spans="3:4" x14ac:dyDescent="0.2">
      <c r="C1292" s="17"/>
      <c r="D1292" s="17"/>
    </row>
    <row r="1293" spans="3:4" x14ac:dyDescent="0.2">
      <c r="C1293" s="17"/>
      <c r="D1293" s="17"/>
    </row>
    <row r="1294" spans="3:4" x14ac:dyDescent="0.2">
      <c r="C1294" s="17"/>
      <c r="D1294" s="17"/>
    </row>
    <row r="1295" spans="3:4" x14ac:dyDescent="0.2">
      <c r="C1295" s="17"/>
      <c r="D1295" s="17"/>
    </row>
    <row r="1296" spans="3:4" x14ac:dyDescent="0.2">
      <c r="C1296" s="17"/>
      <c r="D1296" s="17"/>
    </row>
    <row r="1297" spans="3:4" x14ac:dyDescent="0.2">
      <c r="C1297" s="17"/>
      <c r="D1297" s="17"/>
    </row>
    <row r="1298" spans="3:4" x14ac:dyDescent="0.2">
      <c r="C1298" s="17"/>
      <c r="D1298" s="17"/>
    </row>
    <row r="1299" spans="3:4" x14ac:dyDescent="0.2">
      <c r="C1299" s="17"/>
      <c r="D1299" s="17"/>
    </row>
    <row r="1300" spans="3:4" x14ac:dyDescent="0.2">
      <c r="C1300" s="17"/>
      <c r="D1300" s="17"/>
    </row>
    <row r="1301" spans="3:4" x14ac:dyDescent="0.2">
      <c r="C1301" s="17"/>
      <c r="D1301" s="17"/>
    </row>
    <row r="1302" spans="3:4" x14ac:dyDescent="0.2">
      <c r="C1302" s="17"/>
      <c r="D1302" s="17"/>
    </row>
    <row r="1303" spans="3:4" x14ac:dyDescent="0.2">
      <c r="C1303" s="17"/>
      <c r="D1303" s="17"/>
    </row>
    <row r="1304" spans="3:4" x14ac:dyDescent="0.2">
      <c r="C1304" s="17"/>
      <c r="D1304" s="17"/>
    </row>
    <row r="1305" spans="3:4" x14ac:dyDescent="0.2">
      <c r="C1305" s="17"/>
      <c r="D1305" s="17"/>
    </row>
    <row r="1306" spans="3:4" x14ac:dyDescent="0.2">
      <c r="C1306" s="17"/>
      <c r="D1306" s="17"/>
    </row>
    <row r="1307" spans="3:4" x14ac:dyDescent="0.2">
      <c r="C1307" s="17"/>
      <c r="D1307" s="17"/>
    </row>
    <row r="1308" spans="3:4" x14ac:dyDescent="0.2">
      <c r="C1308" s="17"/>
      <c r="D1308" s="17"/>
    </row>
    <row r="1309" spans="3:4" x14ac:dyDescent="0.2">
      <c r="C1309" s="17"/>
      <c r="D1309" s="17"/>
    </row>
    <row r="1310" spans="3:4" x14ac:dyDescent="0.2">
      <c r="C1310" s="17"/>
      <c r="D1310" s="17"/>
    </row>
    <row r="1311" spans="3:4" x14ac:dyDescent="0.2">
      <c r="C1311" s="17"/>
      <c r="D1311" s="17"/>
    </row>
    <row r="1312" spans="3:4" x14ac:dyDescent="0.2">
      <c r="C1312" s="17"/>
      <c r="D1312" s="17"/>
    </row>
    <row r="1313" spans="3:4" x14ac:dyDescent="0.2">
      <c r="C1313" s="17"/>
      <c r="D1313" s="17"/>
    </row>
    <row r="1314" spans="3:4" x14ac:dyDescent="0.2">
      <c r="C1314" s="17"/>
      <c r="D1314" s="17"/>
    </row>
    <row r="1315" spans="3:4" x14ac:dyDescent="0.2">
      <c r="C1315" s="17"/>
      <c r="D1315" s="17"/>
    </row>
    <row r="1316" spans="3:4" x14ac:dyDescent="0.2">
      <c r="C1316" s="17"/>
      <c r="D1316" s="17"/>
    </row>
    <row r="1317" spans="3:4" x14ac:dyDescent="0.2">
      <c r="C1317" s="17"/>
      <c r="D1317" s="17"/>
    </row>
    <row r="1318" spans="3:4" x14ac:dyDescent="0.2">
      <c r="C1318" s="17"/>
      <c r="D1318" s="17"/>
    </row>
    <row r="1319" spans="3:4" x14ac:dyDescent="0.2">
      <c r="C1319" s="17"/>
      <c r="D1319" s="17"/>
    </row>
    <row r="1320" spans="3:4" x14ac:dyDescent="0.2">
      <c r="C1320" s="17"/>
      <c r="D1320" s="17"/>
    </row>
    <row r="1321" spans="3:4" x14ac:dyDescent="0.2">
      <c r="C1321" s="17"/>
      <c r="D1321" s="17"/>
    </row>
    <row r="1322" spans="3:4" x14ac:dyDescent="0.2">
      <c r="C1322" s="17"/>
      <c r="D1322" s="17"/>
    </row>
    <row r="1323" spans="3:4" x14ac:dyDescent="0.2">
      <c r="C1323" s="17"/>
      <c r="D1323" s="17"/>
    </row>
    <row r="1324" spans="3:4" x14ac:dyDescent="0.2">
      <c r="C1324" s="17"/>
      <c r="D1324" s="17"/>
    </row>
    <row r="1325" spans="3:4" x14ac:dyDescent="0.2">
      <c r="C1325" s="17"/>
      <c r="D1325" s="17"/>
    </row>
    <row r="1326" spans="3:4" x14ac:dyDescent="0.2">
      <c r="C1326" s="17"/>
      <c r="D1326" s="17"/>
    </row>
    <row r="1327" spans="3:4" x14ac:dyDescent="0.2">
      <c r="C1327" s="17"/>
      <c r="D1327" s="17"/>
    </row>
    <row r="1328" spans="3:4" x14ac:dyDescent="0.2">
      <c r="C1328" s="17"/>
      <c r="D1328" s="17"/>
    </row>
    <row r="1329" spans="3:4" x14ac:dyDescent="0.2">
      <c r="C1329" s="17"/>
      <c r="D1329" s="17"/>
    </row>
    <row r="1330" spans="3:4" x14ac:dyDescent="0.2">
      <c r="C1330" s="17"/>
      <c r="D1330" s="17"/>
    </row>
    <row r="1331" spans="3:4" x14ac:dyDescent="0.2">
      <c r="C1331" s="17"/>
      <c r="D1331" s="17"/>
    </row>
    <row r="1332" spans="3:4" x14ac:dyDescent="0.2">
      <c r="C1332" s="17"/>
      <c r="D1332" s="17"/>
    </row>
    <row r="1333" spans="3:4" x14ac:dyDescent="0.2">
      <c r="C1333" s="17"/>
      <c r="D1333" s="17"/>
    </row>
    <row r="1334" spans="3:4" x14ac:dyDescent="0.2">
      <c r="C1334" s="17"/>
      <c r="D1334" s="17"/>
    </row>
    <row r="1335" spans="3:4" x14ac:dyDescent="0.2">
      <c r="C1335" s="17"/>
      <c r="D1335" s="17"/>
    </row>
    <row r="1336" spans="3:4" x14ac:dyDescent="0.2">
      <c r="C1336" s="17"/>
      <c r="D1336" s="17"/>
    </row>
    <row r="1337" spans="3:4" x14ac:dyDescent="0.2">
      <c r="C1337" s="17"/>
      <c r="D1337" s="17"/>
    </row>
    <row r="1338" spans="3:4" x14ac:dyDescent="0.2">
      <c r="C1338" s="17"/>
      <c r="D1338" s="17"/>
    </row>
    <row r="1339" spans="3:4" x14ac:dyDescent="0.2">
      <c r="C1339" s="17"/>
      <c r="D1339" s="17"/>
    </row>
    <row r="1340" spans="3:4" x14ac:dyDescent="0.2">
      <c r="C1340" s="17"/>
      <c r="D1340" s="17"/>
    </row>
    <row r="1341" spans="3:4" x14ac:dyDescent="0.2">
      <c r="C1341" s="17"/>
      <c r="D1341" s="17"/>
    </row>
    <row r="1342" spans="3:4" x14ac:dyDescent="0.2">
      <c r="C1342" s="17"/>
      <c r="D1342" s="17"/>
    </row>
    <row r="1343" spans="3:4" x14ac:dyDescent="0.2">
      <c r="C1343" s="17"/>
      <c r="D1343" s="17"/>
    </row>
    <row r="1344" spans="3:4" x14ac:dyDescent="0.2">
      <c r="C1344" s="17"/>
      <c r="D1344" s="17"/>
    </row>
    <row r="1345" spans="3:4" x14ac:dyDescent="0.2">
      <c r="C1345" s="17"/>
      <c r="D1345" s="17"/>
    </row>
    <row r="1346" spans="3:4" x14ac:dyDescent="0.2">
      <c r="C1346" s="17"/>
      <c r="D1346" s="17"/>
    </row>
    <row r="1347" spans="3:4" x14ac:dyDescent="0.2">
      <c r="C1347" s="17"/>
      <c r="D1347" s="17"/>
    </row>
    <row r="1348" spans="3:4" x14ac:dyDescent="0.2">
      <c r="C1348" s="17"/>
      <c r="D1348" s="17"/>
    </row>
    <row r="1349" spans="3:4" x14ac:dyDescent="0.2">
      <c r="C1349" s="17"/>
      <c r="D1349" s="17"/>
    </row>
    <row r="1350" spans="3:4" x14ac:dyDescent="0.2">
      <c r="C1350" s="17"/>
      <c r="D1350" s="17"/>
    </row>
    <row r="1351" spans="3:4" x14ac:dyDescent="0.2">
      <c r="C1351" s="17"/>
      <c r="D1351" s="17"/>
    </row>
    <row r="1352" spans="3:4" x14ac:dyDescent="0.2">
      <c r="C1352" s="17"/>
      <c r="D1352" s="17"/>
    </row>
    <row r="1353" spans="3:4" x14ac:dyDescent="0.2">
      <c r="C1353" s="17"/>
      <c r="D1353" s="17"/>
    </row>
    <row r="1354" spans="3:4" x14ac:dyDescent="0.2">
      <c r="C1354" s="17"/>
      <c r="D1354" s="17"/>
    </row>
    <row r="1355" spans="3:4" x14ac:dyDescent="0.2">
      <c r="C1355" s="17"/>
      <c r="D1355" s="17"/>
    </row>
    <row r="1356" spans="3:4" x14ac:dyDescent="0.2">
      <c r="C1356" s="17"/>
      <c r="D1356" s="17"/>
    </row>
    <row r="1357" spans="3:4" x14ac:dyDescent="0.2">
      <c r="C1357" s="17"/>
      <c r="D1357" s="17"/>
    </row>
    <row r="1358" spans="3:4" x14ac:dyDescent="0.2">
      <c r="C1358" s="17"/>
      <c r="D1358" s="17"/>
    </row>
    <row r="1359" spans="3:4" x14ac:dyDescent="0.2">
      <c r="C1359" s="17"/>
      <c r="D1359" s="17"/>
    </row>
    <row r="1360" spans="3:4" x14ac:dyDescent="0.2">
      <c r="C1360" s="17"/>
      <c r="D1360" s="17"/>
    </row>
    <row r="1361" spans="3:4" x14ac:dyDescent="0.2">
      <c r="C1361" s="17"/>
      <c r="D1361" s="17"/>
    </row>
    <row r="1362" spans="3:4" x14ac:dyDescent="0.2">
      <c r="C1362" s="17"/>
      <c r="D1362" s="17"/>
    </row>
    <row r="1363" spans="3:4" x14ac:dyDescent="0.2">
      <c r="C1363" s="17"/>
      <c r="D1363" s="17"/>
    </row>
    <row r="1364" spans="3:4" x14ac:dyDescent="0.2">
      <c r="C1364" s="17"/>
      <c r="D1364" s="17"/>
    </row>
    <row r="1365" spans="3:4" x14ac:dyDescent="0.2">
      <c r="C1365" s="17"/>
      <c r="D1365" s="17"/>
    </row>
    <row r="1366" spans="3:4" x14ac:dyDescent="0.2">
      <c r="C1366" s="17"/>
      <c r="D1366" s="17"/>
    </row>
    <row r="1367" spans="3:4" x14ac:dyDescent="0.2">
      <c r="C1367" s="17"/>
      <c r="D1367" s="17"/>
    </row>
    <row r="1368" spans="3:4" x14ac:dyDescent="0.2">
      <c r="C1368" s="17"/>
      <c r="D1368" s="17"/>
    </row>
    <row r="1369" spans="3:4" x14ac:dyDescent="0.2">
      <c r="C1369" s="17"/>
      <c r="D1369" s="17"/>
    </row>
    <row r="1370" spans="3:4" x14ac:dyDescent="0.2">
      <c r="C1370" s="17"/>
      <c r="D1370" s="17"/>
    </row>
    <row r="1371" spans="3:4" x14ac:dyDescent="0.2">
      <c r="C1371" s="17"/>
      <c r="D1371" s="17"/>
    </row>
    <row r="1372" spans="3:4" x14ac:dyDescent="0.2">
      <c r="C1372" s="17"/>
      <c r="D1372" s="17"/>
    </row>
    <row r="1373" spans="3:4" x14ac:dyDescent="0.2">
      <c r="C1373" s="17"/>
      <c r="D1373" s="17"/>
    </row>
    <row r="1374" spans="3:4" x14ac:dyDescent="0.2">
      <c r="C1374" s="17"/>
      <c r="D1374" s="17"/>
    </row>
    <row r="1375" spans="3:4" x14ac:dyDescent="0.2">
      <c r="C1375" s="17"/>
      <c r="D1375" s="17"/>
    </row>
    <row r="1376" spans="3:4" x14ac:dyDescent="0.2">
      <c r="C1376" s="17"/>
      <c r="D1376" s="17"/>
    </row>
    <row r="1377" spans="3:4" x14ac:dyDescent="0.2">
      <c r="C1377" s="17"/>
      <c r="D1377" s="17"/>
    </row>
    <row r="1378" spans="3:4" x14ac:dyDescent="0.2">
      <c r="C1378" s="17"/>
      <c r="D1378" s="17"/>
    </row>
    <row r="1379" spans="3:4" x14ac:dyDescent="0.2">
      <c r="C1379" s="17"/>
      <c r="D1379" s="17"/>
    </row>
    <row r="1380" spans="3:4" x14ac:dyDescent="0.2">
      <c r="C1380" s="17"/>
      <c r="D1380" s="17"/>
    </row>
    <row r="1381" spans="3:4" x14ac:dyDescent="0.2">
      <c r="C1381" s="17"/>
      <c r="D1381" s="17"/>
    </row>
    <row r="1382" spans="3:4" x14ac:dyDescent="0.2">
      <c r="C1382" s="17"/>
      <c r="D1382" s="17"/>
    </row>
    <row r="1383" spans="3:4" x14ac:dyDescent="0.2">
      <c r="C1383" s="17"/>
      <c r="D1383" s="17"/>
    </row>
    <row r="1384" spans="3:4" x14ac:dyDescent="0.2">
      <c r="C1384" s="17"/>
      <c r="D1384" s="17"/>
    </row>
    <row r="1385" spans="3:4" x14ac:dyDescent="0.2">
      <c r="C1385" s="17"/>
      <c r="D1385" s="17"/>
    </row>
    <row r="1386" spans="3:4" x14ac:dyDescent="0.2">
      <c r="C1386" s="17"/>
      <c r="D1386" s="17"/>
    </row>
    <row r="1387" spans="3:4" x14ac:dyDescent="0.2">
      <c r="C1387" s="17"/>
      <c r="D1387" s="17"/>
    </row>
    <row r="1388" spans="3:4" x14ac:dyDescent="0.2">
      <c r="C1388" s="17"/>
      <c r="D1388" s="17"/>
    </row>
    <row r="1389" spans="3:4" x14ac:dyDescent="0.2">
      <c r="C1389" s="17"/>
      <c r="D1389" s="17"/>
    </row>
    <row r="1390" spans="3:4" x14ac:dyDescent="0.2">
      <c r="C1390" s="17"/>
      <c r="D1390" s="17"/>
    </row>
    <row r="1391" spans="3:4" x14ac:dyDescent="0.2">
      <c r="C1391" s="17"/>
      <c r="D1391" s="17"/>
    </row>
    <row r="1392" spans="3:4" x14ac:dyDescent="0.2">
      <c r="C1392" s="17"/>
      <c r="D1392" s="17"/>
    </row>
    <row r="1393" spans="3:4" x14ac:dyDescent="0.2">
      <c r="C1393" s="17"/>
      <c r="D1393" s="17"/>
    </row>
    <row r="1394" spans="3:4" x14ac:dyDescent="0.2">
      <c r="C1394" s="17"/>
      <c r="D1394" s="17"/>
    </row>
    <row r="1395" spans="3:4" x14ac:dyDescent="0.2">
      <c r="C1395" s="17"/>
      <c r="D1395" s="17"/>
    </row>
    <row r="1396" spans="3:4" x14ac:dyDescent="0.2">
      <c r="C1396" s="17"/>
      <c r="D1396" s="17"/>
    </row>
    <row r="1397" spans="3:4" x14ac:dyDescent="0.2">
      <c r="C1397" s="17"/>
      <c r="D1397" s="17"/>
    </row>
    <row r="1398" spans="3:4" x14ac:dyDescent="0.2">
      <c r="C1398" s="17"/>
      <c r="D1398" s="17"/>
    </row>
    <row r="1399" spans="3:4" x14ac:dyDescent="0.2">
      <c r="C1399" s="17"/>
      <c r="D1399" s="17"/>
    </row>
    <row r="1400" spans="3:4" x14ac:dyDescent="0.2">
      <c r="C1400" s="17"/>
      <c r="D1400" s="17"/>
    </row>
    <row r="1401" spans="3:4" x14ac:dyDescent="0.2">
      <c r="C1401" s="17"/>
      <c r="D1401" s="17"/>
    </row>
    <row r="1402" spans="3:4" x14ac:dyDescent="0.2">
      <c r="C1402" s="17"/>
      <c r="D1402" s="17"/>
    </row>
    <row r="1403" spans="3:4" x14ac:dyDescent="0.2">
      <c r="C1403" s="17"/>
      <c r="D1403" s="17"/>
    </row>
    <row r="1404" spans="3:4" x14ac:dyDescent="0.2">
      <c r="C1404" s="17"/>
      <c r="D1404" s="17"/>
    </row>
    <row r="1405" spans="3:4" x14ac:dyDescent="0.2">
      <c r="C1405" s="17"/>
      <c r="D1405" s="17"/>
    </row>
    <row r="1406" spans="3:4" x14ac:dyDescent="0.2">
      <c r="C1406" s="17"/>
      <c r="D1406" s="17"/>
    </row>
    <row r="1407" spans="3:4" x14ac:dyDescent="0.2">
      <c r="C1407" s="17"/>
      <c r="D1407" s="17"/>
    </row>
    <row r="1408" spans="3:4" x14ac:dyDescent="0.2">
      <c r="C1408" s="17"/>
      <c r="D1408" s="17"/>
    </row>
    <row r="1409" spans="3:4" x14ac:dyDescent="0.2">
      <c r="C1409" s="17"/>
      <c r="D1409" s="17"/>
    </row>
    <row r="1410" spans="3:4" x14ac:dyDescent="0.2">
      <c r="C1410" s="17"/>
      <c r="D1410" s="17"/>
    </row>
    <row r="1411" spans="3:4" x14ac:dyDescent="0.2">
      <c r="C1411" s="17"/>
      <c r="D1411" s="17"/>
    </row>
    <row r="1412" spans="3:4" x14ac:dyDescent="0.2">
      <c r="C1412" s="17"/>
      <c r="D1412" s="17"/>
    </row>
    <row r="1413" spans="3:4" x14ac:dyDescent="0.2">
      <c r="C1413" s="17"/>
      <c r="D1413" s="17"/>
    </row>
    <row r="1414" spans="3:4" x14ac:dyDescent="0.2">
      <c r="C1414" s="17"/>
      <c r="D1414" s="17"/>
    </row>
    <row r="1415" spans="3:4" x14ac:dyDescent="0.2">
      <c r="C1415" s="17"/>
      <c r="D1415" s="17"/>
    </row>
    <row r="1416" spans="3:4" x14ac:dyDescent="0.2">
      <c r="C1416" s="17"/>
      <c r="D1416" s="17"/>
    </row>
    <row r="1417" spans="3:4" x14ac:dyDescent="0.2">
      <c r="C1417" s="17"/>
      <c r="D1417" s="17"/>
    </row>
    <row r="1418" spans="3:4" x14ac:dyDescent="0.2">
      <c r="C1418" s="17"/>
      <c r="D1418" s="17"/>
    </row>
    <row r="1419" spans="3:4" x14ac:dyDescent="0.2">
      <c r="C1419" s="17"/>
      <c r="D1419" s="17"/>
    </row>
    <row r="1420" spans="3:4" x14ac:dyDescent="0.2">
      <c r="C1420" s="17"/>
      <c r="D1420" s="17"/>
    </row>
    <row r="1421" spans="3:4" x14ac:dyDescent="0.2">
      <c r="C1421" s="17"/>
      <c r="D1421" s="17"/>
    </row>
    <row r="1422" spans="3:4" x14ac:dyDescent="0.2">
      <c r="C1422" s="17"/>
      <c r="D1422" s="17"/>
    </row>
    <row r="1423" spans="3:4" x14ac:dyDescent="0.2">
      <c r="C1423" s="17"/>
      <c r="D1423" s="17"/>
    </row>
    <row r="1424" spans="3:4" x14ac:dyDescent="0.2">
      <c r="C1424" s="17"/>
      <c r="D1424" s="17"/>
    </row>
    <row r="1425" spans="3:4" x14ac:dyDescent="0.2">
      <c r="C1425" s="17"/>
      <c r="D1425" s="17"/>
    </row>
    <row r="1426" spans="3:4" x14ac:dyDescent="0.2">
      <c r="C1426" s="17"/>
      <c r="D1426" s="17"/>
    </row>
    <row r="1427" spans="3:4" x14ac:dyDescent="0.2">
      <c r="C1427" s="17"/>
      <c r="D1427" s="17"/>
    </row>
    <row r="1428" spans="3:4" x14ac:dyDescent="0.2">
      <c r="C1428" s="17"/>
      <c r="D1428" s="17"/>
    </row>
    <row r="1429" spans="3:4" x14ac:dyDescent="0.2">
      <c r="C1429" s="17"/>
      <c r="D1429" s="17"/>
    </row>
    <row r="1430" spans="3:4" x14ac:dyDescent="0.2">
      <c r="C1430" s="17"/>
      <c r="D1430" s="17"/>
    </row>
    <row r="1431" spans="3:4" x14ac:dyDescent="0.2">
      <c r="C1431" s="17"/>
      <c r="D1431" s="17"/>
    </row>
    <row r="1432" spans="3:4" x14ac:dyDescent="0.2">
      <c r="C1432" s="17"/>
      <c r="D1432" s="17"/>
    </row>
    <row r="1433" spans="3:4" x14ac:dyDescent="0.2">
      <c r="C1433" s="17"/>
      <c r="D1433" s="17"/>
    </row>
    <row r="1434" spans="3:4" x14ac:dyDescent="0.2">
      <c r="C1434" s="17"/>
      <c r="D1434" s="17"/>
    </row>
    <row r="1435" spans="3:4" x14ac:dyDescent="0.2">
      <c r="C1435" s="17"/>
      <c r="D1435" s="17"/>
    </row>
    <row r="1436" spans="3:4" x14ac:dyDescent="0.2">
      <c r="C1436" s="17"/>
      <c r="D1436" s="17"/>
    </row>
    <row r="1437" spans="3:4" x14ac:dyDescent="0.2">
      <c r="C1437" s="17"/>
      <c r="D1437" s="17"/>
    </row>
    <row r="1438" spans="3:4" x14ac:dyDescent="0.2">
      <c r="C1438" s="17"/>
      <c r="D1438" s="17"/>
    </row>
    <row r="1439" spans="3:4" x14ac:dyDescent="0.2">
      <c r="C1439" s="17"/>
      <c r="D1439" s="17"/>
    </row>
    <row r="1440" spans="3:4" x14ac:dyDescent="0.2">
      <c r="C1440" s="17"/>
      <c r="D1440" s="17"/>
    </row>
    <row r="1441" spans="3:4" x14ac:dyDescent="0.2">
      <c r="C1441" s="17"/>
      <c r="D1441" s="17"/>
    </row>
    <row r="1442" spans="3:4" x14ac:dyDescent="0.2">
      <c r="C1442" s="17"/>
      <c r="D1442" s="17"/>
    </row>
    <row r="1443" spans="3:4" x14ac:dyDescent="0.2">
      <c r="C1443" s="17"/>
      <c r="D1443" s="17"/>
    </row>
    <row r="1444" spans="3:4" x14ac:dyDescent="0.2">
      <c r="C1444" s="17"/>
      <c r="D1444" s="17"/>
    </row>
    <row r="1445" spans="3:4" x14ac:dyDescent="0.2">
      <c r="C1445" s="17"/>
      <c r="D1445" s="17"/>
    </row>
    <row r="1446" spans="3:4" x14ac:dyDescent="0.2">
      <c r="C1446" s="17"/>
      <c r="D1446" s="17"/>
    </row>
    <row r="1447" spans="3:4" x14ac:dyDescent="0.2">
      <c r="C1447" s="17"/>
      <c r="D1447" s="17"/>
    </row>
    <row r="1448" spans="3:4" x14ac:dyDescent="0.2">
      <c r="C1448" s="17"/>
      <c r="D1448" s="17"/>
    </row>
    <row r="1449" spans="3:4" x14ac:dyDescent="0.2">
      <c r="C1449" s="17"/>
      <c r="D1449" s="17"/>
    </row>
    <row r="1450" spans="3:4" x14ac:dyDescent="0.2">
      <c r="C1450" s="17"/>
      <c r="D1450" s="17"/>
    </row>
    <row r="1451" spans="3:4" x14ac:dyDescent="0.2">
      <c r="C1451" s="17"/>
      <c r="D1451" s="17"/>
    </row>
    <row r="1452" spans="3:4" x14ac:dyDescent="0.2">
      <c r="C1452" s="17"/>
      <c r="D1452" s="17"/>
    </row>
    <row r="1453" spans="3:4" x14ac:dyDescent="0.2">
      <c r="C1453" s="17"/>
      <c r="D1453" s="17"/>
    </row>
    <row r="1454" spans="3:4" x14ac:dyDescent="0.2">
      <c r="C1454" s="17"/>
      <c r="D1454" s="17"/>
    </row>
    <row r="1455" spans="3:4" x14ac:dyDescent="0.2">
      <c r="C1455" s="17"/>
      <c r="D1455" s="17"/>
    </row>
    <row r="1456" spans="3:4" x14ac:dyDescent="0.2">
      <c r="C1456" s="17"/>
      <c r="D1456" s="17"/>
    </row>
    <row r="1457" spans="3:4" x14ac:dyDescent="0.2">
      <c r="C1457" s="17"/>
      <c r="D1457" s="17"/>
    </row>
    <row r="1458" spans="3:4" x14ac:dyDescent="0.2">
      <c r="C1458" s="17"/>
      <c r="D1458" s="17"/>
    </row>
    <row r="1459" spans="3:4" x14ac:dyDescent="0.2">
      <c r="C1459" s="17"/>
      <c r="D1459" s="17"/>
    </row>
    <row r="1460" spans="3:4" x14ac:dyDescent="0.2">
      <c r="C1460" s="17"/>
      <c r="D1460" s="17"/>
    </row>
    <row r="1461" spans="3:4" x14ac:dyDescent="0.2">
      <c r="C1461" s="17"/>
      <c r="D1461" s="17"/>
    </row>
    <row r="1462" spans="3:4" x14ac:dyDescent="0.2">
      <c r="C1462" s="17"/>
      <c r="D1462" s="17"/>
    </row>
    <row r="1463" spans="3:4" x14ac:dyDescent="0.2">
      <c r="C1463" s="17"/>
      <c r="D1463" s="17"/>
    </row>
    <row r="1464" spans="3:4" x14ac:dyDescent="0.2">
      <c r="C1464" s="17"/>
      <c r="D1464" s="17"/>
    </row>
    <row r="1465" spans="3:4" x14ac:dyDescent="0.2">
      <c r="C1465" s="17"/>
      <c r="D1465" s="17"/>
    </row>
    <row r="1466" spans="3:4" x14ac:dyDescent="0.2">
      <c r="C1466" s="17"/>
      <c r="D1466" s="17"/>
    </row>
    <row r="1467" spans="3:4" x14ac:dyDescent="0.2">
      <c r="C1467" s="17"/>
      <c r="D1467" s="17"/>
    </row>
    <row r="1468" spans="3:4" x14ac:dyDescent="0.2">
      <c r="C1468" s="17"/>
      <c r="D1468" s="17"/>
    </row>
    <row r="1469" spans="3:4" x14ac:dyDescent="0.2">
      <c r="C1469" s="17"/>
      <c r="D1469" s="17"/>
    </row>
    <row r="1470" spans="3:4" x14ac:dyDescent="0.2">
      <c r="C1470" s="17"/>
      <c r="D1470" s="17"/>
    </row>
    <row r="1471" spans="3:4" x14ac:dyDescent="0.2">
      <c r="C1471" s="17"/>
      <c r="D1471" s="17"/>
    </row>
    <row r="1472" spans="3:4" x14ac:dyDescent="0.2">
      <c r="C1472" s="17"/>
      <c r="D1472" s="17"/>
    </row>
    <row r="1473" spans="3:4" x14ac:dyDescent="0.2">
      <c r="C1473" s="17"/>
      <c r="D1473" s="17"/>
    </row>
    <row r="1474" spans="3:4" x14ac:dyDescent="0.2">
      <c r="C1474" s="17"/>
      <c r="D1474" s="17"/>
    </row>
    <row r="1475" spans="3:4" x14ac:dyDescent="0.2">
      <c r="C1475" s="17"/>
      <c r="D1475" s="17"/>
    </row>
    <row r="1476" spans="3:4" x14ac:dyDescent="0.2">
      <c r="C1476" s="17"/>
      <c r="D1476" s="17"/>
    </row>
    <row r="1477" spans="3:4" x14ac:dyDescent="0.2">
      <c r="C1477" s="17"/>
      <c r="D1477" s="17"/>
    </row>
    <row r="1478" spans="3:4" x14ac:dyDescent="0.2">
      <c r="C1478" s="17"/>
      <c r="D1478" s="17"/>
    </row>
    <row r="1479" spans="3:4" x14ac:dyDescent="0.2">
      <c r="C1479" s="17"/>
      <c r="D1479" s="17"/>
    </row>
    <row r="1480" spans="3:4" x14ac:dyDescent="0.2">
      <c r="C1480" s="17"/>
      <c r="D1480" s="17"/>
    </row>
    <row r="1481" spans="3:4" x14ac:dyDescent="0.2">
      <c r="C1481" s="17"/>
      <c r="D1481" s="17"/>
    </row>
    <row r="1482" spans="3:4" x14ac:dyDescent="0.2">
      <c r="C1482" s="17"/>
      <c r="D1482" s="17"/>
    </row>
    <row r="1483" spans="3:4" x14ac:dyDescent="0.2">
      <c r="C1483" s="17"/>
      <c r="D1483" s="17"/>
    </row>
    <row r="1484" spans="3:4" x14ac:dyDescent="0.2">
      <c r="C1484" s="17"/>
      <c r="D1484" s="17"/>
    </row>
    <row r="1485" spans="3:4" x14ac:dyDescent="0.2">
      <c r="C1485" s="17"/>
      <c r="D1485" s="17"/>
    </row>
    <row r="1486" spans="3:4" x14ac:dyDescent="0.2">
      <c r="C1486" s="17"/>
      <c r="D1486" s="17"/>
    </row>
    <row r="1487" spans="3:4" x14ac:dyDescent="0.2">
      <c r="C1487" s="17"/>
      <c r="D1487" s="17"/>
    </row>
    <row r="1488" spans="3:4" x14ac:dyDescent="0.2">
      <c r="C1488" s="17"/>
      <c r="D1488" s="17"/>
    </row>
    <row r="1489" spans="3:4" x14ac:dyDescent="0.2">
      <c r="C1489" s="17"/>
      <c r="D1489" s="17"/>
    </row>
    <row r="1490" spans="3:4" x14ac:dyDescent="0.2">
      <c r="C1490" s="17"/>
      <c r="D1490" s="17"/>
    </row>
    <row r="1491" spans="3:4" x14ac:dyDescent="0.2">
      <c r="C1491" s="17"/>
      <c r="D1491" s="17"/>
    </row>
    <row r="1492" spans="3:4" x14ac:dyDescent="0.2">
      <c r="C1492" s="17"/>
      <c r="D1492" s="17"/>
    </row>
    <row r="1493" spans="3:4" x14ac:dyDescent="0.2">
      <c r="C1493" s="17"/>
      <c r="D1493" s="17"/>
    </row>
    <row r="1494" spans="3:4" x14ac:dyDescent="0.2">
      <c r="C1494" s="17"/>
      <c r="D1494" s="17"/>
    </row>
    <row r="1495" spans="3:4" x14ac:dyDescent="0.2">
      <c r="C1495" s="17"/>
      <c r="D1495" s="17"/>
    </row>
    <row r="1496" spans="3:4" x14ac:dyDescent="0.2">
      <c r="C1496" s="17"/>
      <c r="D1496" s="17"/>
    </row>
    <row r="1497" spans="3:4" x14ac:dyDescent="0.2">
      <c r="C1497" s="17"/>
      <c r="D1497" s="17"/>
    </row>
    <row r="1498" spans="3:4" x14ac:dyDescent="0.2">
      <c r="C1498" s="17"/>
      <c r="D1498" s="17"/>
    </row>
    <row r="1499" spans="3:4" x14ac:dyDescent="0.2">
      <c r="C1499" s="17"/>
      <c r="D1499" s="17"/>
    </row>
    <row r="1500" spans="3:4" x14ac:dyDescent="0.2">
      <c r="C1500" s="17"/>
      <c r="D1500" s="17"/>
    </row>
    <row r="1501" spans="3:4" x14ac:dyDescent="0.2">
      <c r="C1501" s="17"/>
      <c r="D1501" s="17"/>
    </row>
    <row r="1502" spans="3:4" x14ac:dyDescent="0.2">
      <c r="C1502" s="17"/>
      <c r="D1502" s="17"/>
    </row>
    <row r="1503" spans="3:4" x14ac:dyDescent="0.2">
      <c r="C1503" s="17"/>
      <c r="D1503" s="17"/>
    </row>
    <row r="1504" spans="3:4" x14ac:dyDescent="0.2">
      <c r="C1504" s="17"/>
      <c r="D1504" s="17"/>
    </row>
    <row r="1505" spans="3:4" x14ac:dyDescent="0.2">
      <c r="C1505" s="17"/>
      <c r="D1505" s="17"/>
    </row>
    <row r="1506" spans="3:4" x14ac:dyDescent="0.2">
      <c r="C1506" s="17"/>
      <c r="D1506" s="17"/>
    </row>
    <row r="1507" spans="3:4" x14ac:dyDescent="0.2">
      <c r="C1507" s="17"/>
      <c r="D1507" s="17"/>
    </row>
    <row r="1508" spans="3:4" x14ac:dyDescent="0.2">
      <c r="C1508" s="17"/>
      <c r="D1508" s="17"/>
    </row>
    <row r="1509" spans="3:4" x14ac:dyDescent="0.2">
      <c r="C1509" s="17"/>
      <c r="D1509" s="17"/>
    </row>
    <row r="1510" spans="3:4" x14ac:dyDescent="0.2">
      <c r="C1510" s="17"/>
      <c r="D1510" s="17"/>
    </row>
    <row r="1511" spans="3:4" x14ac:dyDescent="0.2">
      <c r="C1511" s="17"/>
      <c r="D1511" s="17"/>
    </row>
    <row r="1512" spans="3:4" x14ac:dyDescent="0.2">
      <c r="C1512" s="17"/>
      <c r="D1512" s="17"/>
    </row>
    <row r="1513" spans="3:4" x14ac:dyDescent="0.2">
      <c r="C1513" s="17"/>
      <c r="D1513" s="17"/>
    </row>
    <row r="1514" spans="3:4" x14ac:dyDescent="0.2">
      <c r="C1514" s="17"/>
      <c r="D1514" s="17"/>
    </row>
    <row r="1515" spans="3:4" x14ac:dyDescent="0.2">
      <c r="C1515" s="17"/>
      <c r="D1515" s="17"/>
    </row>
    <row r="1516" spans="3:4" x14ac:dyDescent="0.2">
      <c r="C1516" s="17"/>
      <c r="D1516" s="17"/>
    </row>
    <row r="1517" spans="3:4" x14ac:dyDescent="0.2">
      <c r="C1517" s="17"/>
      <c r="D1517" s="17"/>
    </row>
    <row r="1518" spans="3:4" x14ac:dyDescent="0.2">
      <c r="C1518" s="17"/>
      <c r="D1518" s="17"/>
    </row>
    <row r="1519" spans="3:4" x14ac:dyDescent="0.2">
      <c r="C1519" s="17"/>
      <c r="D1519" s="17"/>
    </row>
    <row r="1520" spans="3:4" x14ac:dyDescent="0.2">
      <c r="C1520" s="17"/>
      <c r="D1520" s="17"/>
    </row>
    <row r="1521" spans="3:4" x14ac:dyDescent="0.2">
      <c r="C1521" s="17"/>
      <c r="D1521" s="17"/>
    </row>
    <row r="1522" spans="3:4" x14ac:dyDescent="0.2">
      <c r="C1522" s="17"/>
      <c r="D1522" s="17"/>
    </row>
    <row r="1523" spans="3:4" x14ac:dyDescent="0.2">
      <c r="C1523" s="17"/>
      <c r="D1523" s="17"/>
    </row>
    <row r="1524" spans="3:4" x14ac:dyDescent="0.2">
      <c r="C1524" s="17"/>
      <c r="D1524" s="17"/>
    </row>
    <row r="1525" spans="3:4" x14ac:dyDescent="0.2">
      <c r="C1525" s="17"/>
      <c r="D1525" s="17"/>
    </row>
    <row r="1526" spans="3:4" x14ac:dyDescent="0.2">
      <c r="C1526" s="17"/>
      <c r="D1526" s="17"/>
    </row>
    <row r="1527" spans="3:4" x14ac:dyDescent="0.2">
      <c r="C1527" s="17"/>
      <c r="D1527" s="17"/>
    </row>
    <row r="1528" spans="3:4" x14ac:dyDescent="0.2">
      <c r="C1528" s="17"/>
      <c r="D1528" s="17"/>
    </row>
    <row r="1529" spans="3:4" x14ac:dyDescent="0.2">
      <c r="C1529" s="17"/>
      <c r="D1529" s="17"/>
    </row>
    <row r="1530" spans="3:4" x14ac:dyDescent="0.2">
      <c r="C1530" s="17"/>
      <c r="D1530" s="17"/>
    </row>
    <row r="1531" spans="3:4" x14ac:dyDescent="0.2">
      <c r="C1531" s="17"/>
      <c r="D1531" s="17"/>
    </row>
    <row r="1532" spans="3:4" x14ac:dyDescent="0.2">
      <c r="C1532" s="17"/>
      <c r="D1532" s="17"/>
    </row>
    <row r="1533" spans="3:4" x14ac:dyDescent="0.2">
      <c r="C1533" s="17"/>
      <c r="D1533" s="17"/>
    </row>
    <row r="1534" spans="3:4" x14ac:dyDescent="0.2">
      <c r="C1534" s="17"/>
      <c r="D1534" s="17"/>
    </row>
    <row r="1535" spans="3:4" x14ac:dyDescent="0.2">
      <c r="C1535" s="17"/>
      <c r="D1535" s="17"/>
    </row>
    <row r="1536" spans="3:4" x14ac:dyDescent="0.2">
      <c r="C1536" s="17"/>
      <c r="D1536" s="17"/>
    </row>
    <row r="1537" spans="3:4" x14ac:dyDescent="0.2">
      <c r="C1537" s="17"/>
      <c r="D1537" s="17"/>
    </row>
    <row r="1538" spans="3:4" x14ac:dyDescent="0.2">
      <c r="C1538" s="17"/>
      <c r="D1538" s="17"/>
    </row>
    <row r="1539" spans="3:4" x14ac:dyDescent="0.2">
      <c r="C1539" s="17"/>
      <c r="D1539" s="17"/>
    </row>
    <row r="1540" spans="3:4" x14ac:dyDescent="0.2">
      <c r="C1540" s="17"/>
      <c r="D1540" s="17"/>
    </row>
    <row r="1541" spans="3:4" x14ac:dyDescent="0.2">
      <c r="C1541" s="17"/>
      <c r="D1541" s="17"/>
    </row>
    <row r="1542" spans="3:4" x14ac:dyDescent="0.2">
      <c r="C1542" s="17"/>
      <c r="D1542" s="17"/>
    </row>
    <row r="1543" spans="3:4" x14ac:dyDescent="0.2">
      <c r="C1543" s="17"/>
      <c r="D1543" s="17"/>
    </row>
    <row r="1544" spans="3:4" x14ac:dyDescent="0.2">
      <c r="C1544" s="17"/>
      <c r="D1544" s="17"/>
    </row>
    <row r="1545" spans="3:4" x14ac:dyDescent="0.2">
      <c r="C1545" s="17"/>
      <c r="D1545" s="17"/>
    </row>
    <row r="1546" spans="3:4" x14ac:dyDescent="0.2">
      <c r="C1546" s="17"/>
      <c r="D1546" s="17"/>
    </row>
    <row r="1547" spans="3:4" x14ac:dyDescent="0.2">
      <c r="C1547" s="17"/>
      <c r="D1547" s="17"/>
    </row>
    <row r="1548" spans="3:4" x14ac:dyDescent="0.2">
      <c r="C1548" s="17"/>
      <c r="D1548" s="17"/>
    </row>
    <row r="1549" spans="3:4" x14ac:dyDescent="0.2">
      <c r="C1549" s="17"/>
      <c r="D1549" s="17"/>
    </row>
    <row r="1550" spans="3:4" x14ac:dyDescent="0.2">
      <c r="C1550" s="17"/>
      <c r="D1550" s="17"/>
    </row>
    <row r="1551" spans="3:4" x14ac:dyDescent="0.2">
      <c r="C1551" s="17"/>
      <c r="D1551" s="17"/>
    </row>
    <row r="1552" spans="3:4" x14ac:dyDescent="0.2">
      <c r="C1552" s="17"/>
      <c r="D1552" s="17"/>
    </row>
    <row r="1553" spans="3:4" x14ac:dyDescent="0.2">
      <c r="C1553" s="17"/>
      <c r="D1553" s="17"/>
    </row>
    <row r="1554" spans="3:4" x14ac:dyDescent="0.2">
      <c r="C1554" s="17"/>
      <c r="D1554" s="17"/>
    </row>
    <row r="1555" spans="3:4" x14ac:dyDescent="0.2">
      <c r="C1555" s="17"/>
      <c r="D1555" s="17"/>
    </row>
    <row r="1556" spans="3:4" x14ac:dyDescent="0.2">
      <c r="C1556" s="17"/>
      <c r="D1556" s="17"/>
    </row>
    <row r="1557" spans="3:4" x14ac:dyDescent="0.2">
      <c r="C1557" s="17"/>
      <c r="D1557" s="17"/>
    </row>
    <row r="1558" spans="3:4" x14ac:dyDescent="0.2">
      <c r="C1558" s="17"/>
      <c r="D1558" s="17"/>
    </row>
    <row r="1559" spans="3:4" x14ac:dyDescent="0.2">
      <c r="C1559" s="17"/>
      <c r="D1559" s="17"/>
    </row>
    <row r="1560" spans="3:4" x14ac:dyDescent="0.2">
      <c r="C1560" s="17"/>
      <c r="D1560" s="17"/>
    </row>
    <row r="1561" spans="3:4" x14ac:dyDescent="0.2">
      <c r="C1561" s="17"/>
      <c r="D1561" s="17"/>
    </row>
    <row r="1562" spans="3:4" x14ac:dyDescent="0.2">
      <c r="C1562" s="17"/>
      <c r="D1562" s="17"/>
    </row>
    <row r="1563" spans="3:4" x14ac:dyDescent="0.2">
      <c r="C1563" s="17"/>
      <c r="D1563" s="17"/>
    </row>
    <row r="1564" spans="3:4" x14ac:dyDescent="0.2">
      <c r="C1564" s="17"/>
      <c r="D1564" s="17"/>
    </row>
    <row r="1565" spans="3:4" x14ac:dyDescent="0.2">
      <c r="C1565" s="17"/>
      <c r="D1565" s="17"/>
    </row>
    <row r="1566" spans="3:4" x14ac:dyDescent="0.2">
      <c r="C1566" s="17"/>
      <c r="D1566" s="17"/>
    </row>
    <row r="1567" spans="3:4" x14ac:dyDescent="0.2">
      <c r="C1567" s="17"/>
      <c r="D1567" s="17"/>
    </row>
    <row r="1568" spans="3:4" x14ac:dyDescent="0.2">
      <c r="C1568" s="17"/>
      <c r="D1568" s="17"/>
    </row>
    <row r="1569" spans="3:4" x14ac:dyDescent="0.2">
      <c r="C1569" s="17"/>
      <c r="D1569" s="17"/>
    </row>
    <row r="1570" spans="3:4" x14ac:dyDescent="0.2">
      <c r="C1570" s="17"/>
      <c r="D1570" s="17"/>
    </row>
    <row r="1571" spans="3:4" x14ac:dyDescent="0.2">
      <c r="C1571" s="17"/>
      <c r="D1571" s="17"/>
    </row>
    <row r="1572" spans="3:4" x14ac:dyDescent="0.2">
      <c r="C1572" s="17"/>
      <c r="D1572" s="17"/>
    </row>
    <row r="1573" spans="3:4" x14ac:dyDescent="0.2">
      <c r="C1573" s="17"/>
      <c r="D1573" s="17"/>
    </row>
    <row r="1574" spans="3:4" x14ac:dyDescent="0.2">
      <c r="C1574" s="17"/>
      <c r="D1574" s="17"/>
    </row>
    <row r="1575" spans="3:4" x14ac:dyDescent="0.2">
      <c r="C1575" s="17"/>
      <c r="D1575" s="17"/>
    </row>
    <row r="1576" spans="3:4" x14ac:dyDescent="0.2">
      <c r="C1576" s="17"/>
      <c r="D1576" s="17"/>
    </row>
    <row r="1577" spans="3:4" x14ac:dyDescent="0.2">
      <c r="C1577" s="17"/>
      <c r="D1577" s="17"/>
    </row>
    <row r="1578" spans="3:4" x14ac:dyDescent="0.2">
      <c r="C1578" s="17"/>
      <c r="D1578" s="17"/>
    </row>
    <row r="1579" spans="3:4" x14ac:dyDescent="0.2">
      <c r="C1579" s="17"/>
      <c r="D1579" s="17"/>
    </row>
    <row r="1580" spans="3:4" x14ac:dyDescent="0.2">
      <c r="C1580" s="17"/>
      <c r="D1580" s="17"/>
    </row>
    <row r="1581" spans="3:4" x14ac:dyDescent="0.2">
      <c r="C1581" s="17"/>
      <c r="D1581" s="17"/>
    </row>
    <row r="1582" spans="3:4" x14ac:dyDescent="0.2">
      <c r="C1582" s="17"/>
      <c r="D1582" s="17"/>
    </row>
    <row r="1583" spans="3:4" x14ac:dyDescent="0.2">
      <c r="C1583" s="17"/>
      <c r="D1583" s="17"/>
    </row>
    <row r="1584" spans="3:4" x14ac:dyDescent="0.2">
      <c r="C1584" s="17"/>
      <c r="D1584" s="17"/>
    </row>
    <row r="1585" spans="3:4" x14ac:dyDescent="0.2">
      <c r="C1585" s="17"/>
      <c r="D1585" s="17"/>
    </row>
    <row r="1586" spans="3:4" x14ac:dyDescent="0.2">
      <c r="C1586" s="17"/>
      <c r="D1586" s="17"/>
    </row>
    <row r="1587" spans="3:4" x14ac:dyDescent="0.2">
      <c r="C1587" s="17"/>
      <c r="D1587" s="17"/>
    </row>
    <row r="1588" spans="3:4" x14ac:dyDescent="0.2">
      <c r="C1588" s="17"/>
      <c r="D1588" s="17"/>
    </row>
    <row r="1589" spans="3:4" x14ac:dyDescent="0.2">
      <c r="C1589" s="17"/>
      <c r="D1589" s="17"/>
    </row>
    <row r="1590" spans="3:4" x14ac:dyDescent="0.2">
      <c r="C1590" s="17"/>
      <c r="D1590" s="17"/>
    </row>
    <row r="1591" spans="3:4" x14ac:dyDescent="0.2">
      <c r="C1591" s="17"/>
      <c r="D1591" s="17"/>
    </row>
    <row r="1592" spans="3:4" x14ac:dyDescent="0.2">
      <c r="C1592" s="17"/>
      <c r="D1592" s="17"/>
    </row>
    <row r="1593" spans="3:4" x14ac:dyDescent="0.2">
      <c r="C1593" s="17"/>
      <c r="D1593" s="17"/>
    </row>
    <row r="1594" spans="3:4" x14ac:dyDescent="0.2">
      <c r="C1594" s="17"/>
      <c r="D1594" s="17"/>
    </row>
    <row r="1595" spans="3:4" x14ac:dyDescent="0.2">
      <c r="C1595" s="17"/>
      <c r="D1595" s="17"/>
    </row>
    <row r="1596" spans="3:4" x14ac:dyDescent="0.2">
      <c r="C1596" s="17"/>
      <c r="D1596" s="17"/>
    </row>
    <row r="1597" spans="3:4" x14ac:dyDescent="0.2">
      <c r="C1597" s="17"/>
      <c r="D1597" s="17"/>
    </row>
    <row r="1598" spans="3:4" x14ac:dyDescent="0.2">
      <c r="C1598" s="17"/>
      <c r="D1598" s="17"/>
    </row>
    <row r="1599" spans="3:4" x14ac:dyDescent="0.2">
      <c r="C1599" s="17"/>
      <c r="D1599" s="17"/>
    </row>
    <row r="1600" spans="3:4" x14ac:dyDescent="0.2">
      <c r="C1600" s="17"/>
      <c r="D1600" s="17"/>
    </row>
    <row r="1601" spans="3:4" x14ac:dyDescent="0.2">
      <c r="C1601" s="17"/>
      <c r="D1601" s="17"/>
    </row>
    <row r="1602" spans="3:4" x14ac:dyDescent="0.2">
      <c r="C1602" s="17"/>
      <c r="D1602" s="17"/>
    </row>
    <row r="1603" spans="3:4" x14ac:dyDescent="0.2">
      <c r="C1603" s="17"/>
      <c r="D1603" s="17"/>
    </row>
    <row r="1604" spans="3:4" x14ac:dyDescent="0.2">
      <c r="C1604" s="17"/>
      <c r="D1604" s="17"/>
    </row>
    <row r="1605" spans="3:4" x14ac:dyDescent="0.2">
      <c r="C1605" s="17"/>
      <c r="D1605" s="17"/>
    </row>
    <row r="1606" spans="3:4" x14ac:dyDescent="0.2">
      <c r="C1606" s="17"/>
      <c r="D1606" s="17"/>
    </row>
    <row r="1607" spans="3:4" x14ac:dyDescent="0.2">
      <c r="C1607" s="17"/>
      <c r="D1607" s="17"/>
    </row>
    <row r="1608" spans="3:4" x14ac:dyDescent="0.2">
      <c r="C1608" s="17"/>
      <c r="D1608" s="17"/>
    </row>
    <row r="1609" spans="3:4" x14ac:dyDescent="0.2">
      <c r="C1609" s="17"/>
      <c r="D1609" s="17"/>
    </row>
    <row r="1610" spans="3:4" x14ac:dyDescent="0.2">
      <c r="C1610" s="17"/>
      <c r="D1610" s="17"/>
    </row>
    <row r="1611" spans="3:4" x14ac:dyDescent="0.2">
      <c r="C1611" s="17"/>
      <c r="D1611" s="17"/>
    </row>
    <row r="1612" spans="3:4" x14ac:dyDescent="0.2">
      <c r="C1612" s="17"/>
      <c r="D1612" s="17"/>
    </row>
    <row r="1613" spans="3:4" x14ac:dyDescent="0.2">
      <c r="C1613" s="17"/>
      <c r="D1613" s="17"/>
    </row>
    <row r="1614" spans="3:4" x14ac:dyDescent="0.2">
      <c r="C1614" s="17"/>
      <c r="D1614" s="17"/>
    </row>
    <row r="1615" spans="3:4" x14ac:dyDescent="0.2">
      <c r="C1615" s="17"/>
      <c r="D1615" s="17"/>
    </row>
    <row r="1616" spans="3:4" x14ac:dyDescent="0.2">
      <c r="C1616" s="17"/>
      <c r="D1616" s="17"/>
    </row>
    <row r="1617" spans="3:4" x14ac:dyDescent="0.2">
      <c r="C1617" s="17"/>
      <c r="D1617" s="17"/>
    </row>
    <row r="1618" spans="3:4" x14ac:dyDescent="0.2">
      <c r="C1618" s="17"/>
      <c r="D1618" s="17"/>
    </row>
    <row r="1619" spans="3:4" x14ac:dyDescent="0.2">
      <c r="C1619" s="17"/>
      <c r="D1619" s="17"/>
    </row>
    <row r="1620" spans="3:4" x14ac:dyDescent="0.2">
      <c r="C1620" s="17"/>
      <c r="D1620" s="17"/>
    </row>
    <row r="1621" spans="3:4" x14ac:dyDescent="0.2">
      <c r="C1621" s="17"/>
      <c r="D1621" s="17"/>
    </row>
    <row r="1622" spans="3:4" x14ac:dyDescent="0.2">
      <c r="C1622" s="17"/>
      <c r="D1622" s="17"/>
    </row>
    <row r="1623" spans="3:4" x14ac:dyDescent="0.2">
      <c r="C1623" s="17"/>
      <c r="D1623" s="17"/>
    </row>
    <row r="1624" spans="3:4" x14ac:dyDescent="0.2">
      <c r="C1624" s="17"/>
      <c r="D1624" s="17"/>
    </row>
    <row r="1625" spans="3:4" x14ac:dyDescent="0.2">
      <c r="C1625" s="17"/>
      <c r="D1625" s="17"/>
    </row>
    <row r="1626" spans="3:4" x14ac:dyDescent="0.2">
      <c r="C1626" s="17"/>
      <c r="D1626" s="17"/>
    </row>
    <row r="1627" spans="3:4" x14ac:dyDescent="0.2">
      <c r="C1627" s="17"/>
      <c r="D1627" s="17"/>
    </row>
    <row r="1628" spans="3:4" x14ac:dyDescent="0.2">
      <c r="C1628" s="17"/>
      <c r="D1628" s="17"/>
    </row>
    <row r="1629" spans="3:4" x14ac:dyDescent="0.2">
      <c r="C1629" s="17"/>
      <c r="D1629" s="17"/>
    </row>
    <row r="1630" spans="3:4" x14ac:dyDescent="0.2">
      <c r="C1630" s="17"/>
      <c r="D1630" s="17"/>
    </row>
    <row r="1631" spans="3:4" x14ac:dyDescent="0.2">
      <c r="C1631" s="17"/>
      <c r="D1631" s="17"/>
    </row>
    <row r="1632" spans="3:4" x14ac:dyDescent="0.2">
      <c r="C1632" s="17"/>
      <c r="D1632" s="17"/>
    </row>
    <row r="1633" spans="3:4" x14ac:dyDescent="0.2">
      <c r="C1633" s="17"/>
      <c r="D1633" s="17"/>
    </row>
    <row r="1634" spans="3:4" x14ac:dyDescent="0.2">
      <c r="C1634" s="17"/>
      <c r="D1634" s="17"/>
    </row>
    <row r="1635" spans="3:4" x14ac:dyDescent="0.2">
      <c r="C1635" s="17"/>
      <c r="D1635" s="17"/>
    </row>
    <row r="1636" spans="3:4" x14ac:dyDescent="0.2">
      <c r="C1636" s="17"/>
      <c r="D1636" s="17"/>
    </row>
    <row r="1637" spans="3:4" x14ac:dyDescent="0.2">
      <c r="C1637" s="17"/>
      <c r="D1637" s="17"/>
    </row>
    <row r="1638" spans="3:4" x14ac:dyDescent="0.2">
      <c r="C1638" s="17"/>
      <c r="D1638" s="17"/>
    </row>
    <row r="1639" spans="3:4" x14ac:dyDescent="0.2">
      <c r="C1639" s="17"/>
      <c r="D1639" s="17"/>
    </row>
    <row r="1640" spans="3:4" x14ac:dyDescent="0.2">
      <c r="C1640" s="17"/>
      <c r="D1640" s="17"/>
    </row>
    <row r="1641" spans="3:4" x14ac:dyDescent="0.2">
      <c r="C1641" s="17"/>
      <c r="D1641" s="17"/>
    </row>
    <row r="1642" spans="3:4" x14ac:dyDescent="0.2">
      <c r="C1642" s="17"/>
      <c r="D1642" s="17"/>
    </row>
    <row r="1643" spans="3:4" x14ac:dyDescent="0.2">
      <c r="C1643" s="17"/>
      <c r="D1643" s="17"/>
    </row>
    <row r="1644" spans="3:4" x14ac:dyDescent="0.2">
      <c r="C1644" s="17"/>
      <c r="D1644" s="17"/>
    </row>
    <row r="1645" spans="3:4" x14ac:dyDescent="0.2">
      <c r="C1645" s="17"/>
      <c r="D1645" s="17"/>
    </row>
    <row r="1646" spans="3:4" x14ac:dyDescent="0.2">
      <c r="C1646" s="17"/>
      <c r="D1646" s="17"/>
    </row>
    <row r="1647" spans="3:4" x14ac:dyDescent="0.2">
      <c r="C1647" s="17"/>
      <c r="D1647" s="17"/>
    </row>
    <row r="1648" spans="3:4" x14ac:dyDescent="0.2">
      <c r="C1648" s="17"/>
      <c r="D1648" s="17"/>
    </row>
    <row r="1649" spans="3:4" x14ac:dyDescent="0.2">
      <c r="C1649" s="17"/>
      <c r="D1649" s="17"/>
    </row>
    <row r="1650" spans="3:4" x14ac:dyDescent="0.2">
      <c r="C1650" s="17"/>
      <c r="D1650" s="17"/>
    </row>
    <row r="1651" spans="3:4" x14ac:dyDescent="0.2">
      <c r="C1651" s="17"/>
      <c r="D1651" s="17"/>
    </row>
    <row r="1652" spans="3:4" x14ac:dyDescent="0.2">
      <c r="C1652" s="17"/>
      <c r="D1652" s="17"/>
    </row>
    <row r="1653" spans="3:4" x14ac:dyDescent="0.2">
      <c r="C1653" s="17"/>
      <c r="D1653" s="17"/>
    </row>
    <row r="1654" spans="3:4" x14ac:dyDescent="0.2">
      <c r="C1654" s="17"/>
      <c r="D1654" s="17"/>
    </row>
    <row r="1655" spans="3:4" x14ac:dyDescent="0.2">
      <c r="C1655" s="17"/>
      <c r="D1655" s="17"/>
    </row>
    <row r="1656" spans="3:4" x14ac:dyDescent="0.2">
      <c r="C1656" s="17"/>
      <c r="D1656" s="17"/>
    </row>
    <row r="1657" spans="3:4" x14ac:dyDescent="0.2">
      <c r="C1657" s="17"/>
      <c r="D1657" s="17"/>
    </row>
    <row r="1658" spans="3:4" x14ac:dyDescent="0.2">
      <c r="C1658" s="17"/>
      <c r="D1658" s="17"/>
    </row>
    <row r="1659" spans="3:4" x14ac:dyDescent="0.2">
      <c r="C1659" s="17"/>
      <c r="D1659" s="17"/>
    </row>
    <row r="1660" spans="3:4" x14ac:dyDescent="0.2">
      <c r="C1660" s="17"/>
      <c r="D1660" s="17"/>
    </row>
    <row r="1661" spans="3:4" x14ac:dyDescent="0.2">
      <c r="C1661" s="17"/>
      <c r="D1661" s="17"/>
    </row>
    <row r="1662" spans="3:4" x14ac:dyDescent="0.2">
      <c r="C1662" s="17"/>
      <c r="D1662" s="17"/>
    </row>
    <row r="1663" spans="3:4" x14ac:dyDescent="0.2">
      <c r="C1663" s="17"/>
      <c r="D1663" s="17"/>
    </row>
    <row r="1664" spans="3:4" x14ac:dyDescent="0.2">
      <c r="C1664" s="17"/>
      <c r="D1664" s="17"/>
    </row>
    <row r="1665" spans="3:4" x14ac:dyDescent="0.2">
      <c r="C1665" s="17"/>
      <c r="D1665" s="17"/>
    </row>
    <row r="1666" spans="3:4" x14ac:dyDescent="0.2">
      <c r="C1666" s="17"/>
      <c r="D1666" s="17"/>
    </row>
    <row r="1667" spans="3:4" x14ac:dyDescent="0.2">
      <c r="C1667" s="17"/>
      <c r="D1667" s="17"/>
    </row>
    <row r="1668" spans="3:4" x14ac:dyDescent="0.2">
      <c r="C1668" s="17"/>
      <c r="D1668" s="17"/>
    </row>
    <row r="1669" spans="3:4" x14ac:dyDescent="0.2">
      <c r="C1669" s="17"/>
      <c r="D1669" s="17"/>
    </row>
    <row r="1670" spans="3:4" x14ac:dyDescent="0.2">
      <c r="C1670" s="17"/>
      <c r="D1670" s="17"/>
    </row>
    <row r="1671" spans="3:4" x14ac:dyDescent="0.2">
      <c r="C1671" s="17"/>
      <c r="D1671" s="17"/>
    </row>
    <row r="1672" spans="3:4" x14ac:dyDescent="0.2">
      <c r="C1672" s="17"/>
      <c r="D1672" s="17"/>
    </row>
    <row r="1673" spans="3:4" x14ac:dyDescent="0.2">
      <c r="C1673" s="17"/>
      <c r="D1673" s="17"/>
    </row>
    <row r="1674" spans="3:4" x14ac:dyDescent="0.2">
      <c r="C1674" s="17"/>
      <c r="D1674" s="17"/>
    </row>
    <row r="1675" spans="3:4" x14ac:dyDescent="0.2">
      <c r="C1675" s="17"/>
      <c r="D1675" s="17"/>
    </row>
    <row r="1676" spans="3:4" x14ac:dyDescent="0.2">
      <c r="C1676" s="17"/>
      <c r="D1676" s="17"/>
    </row>
    <row r="1677" spans="3:4" x14ac:dyDescent="0.2">
      <c r="C1677" s="17"/>
      <c r="D1677" s="17"/>
    </row>
    <row r="1678" spans="3:4" x14ac:dyDescent="0.2">
      <c r="C1678" s="17"/>
      <c r="D1678" s="17"/>
    </row>
    <row r="1679" spans="3:4" x14ac:dyDescent="0.2">
      <c r="C1679" s="17"/>
      <c r="D1679" s="17"/>
    </row>
    <row r="1680" spans="3:4" x14ac:dyDescent="0.2">
      <c r="C1680" s="17"/>
      <c r="D1680" s="17"/>
    </row>
    <row r="1681" spans="3:4" x14ac:dyDescent="0.2">
      <c r="C1681" s="17"/>
      <c r="D1681" s="17"/>
    </row>
    <row r="1682" spans="3:4" x14ac:dyDescent="0.2">
      <c r="C1682" s="17"/>
      <c r="D1682" s="17"/>
    </row>
    <row r="1683" spans="3:4" x14ac:dyDescent="0.2">
      <c r="C1683" s="17"/>
      <c r="D1683" s="17"/>
    </row>
    <row r="1684" spans="3:4" x14ac:dyDescent="0.2">
      <c r="C1684" s="17"/>
      <c r="D1684" s="17"/>
    </row>
    <row r="1685" spans="3:4" x14ac:dyDescent="0.2">
      <c r="C1685" s="17"/>
      <c r="D1685" s="17"/>
    </row>
    <row r="1686" spans="3:4" x14ac:dyDescent="0.2">
      <c r="C1686" s="17"/>
      <c r="D1686" s="17"/>
    </row>
    <row r="1687" spans="3:4" x14ac:dyDescent="0.2">
      <c r="C1687" s="17"/>
      <c r="D1687" s="17"/>
    </row>
    <row r="1688" spans="3:4" x14ac:dyDescent="0.2">
      <c r="C1688" s="17"/>
      <c r="D1688" s="17"/>
    </row>
    <row r="1689" spans="3:4" x14ac:dyDescent="0.2">
      <c r="C1689" s="17"/>
      <c r="D1689" s="17"/>
    </row>
    <row r="1690" spans="3:4" x14ac:dyDescent="0.2">
      <c r="C1690" s="17"/>
      <c r="D1690" s="17"/>
    </row>
    <row r="1691" spans="3:4" x14ac:dyDescent="0.2">
      <c r="C1691" s="17"/>
      <c r="D1691" s="17"/>
    </row>
    <row r="1692" spans="3:4" x14ac:dyDescent="0.2">
      <c r="C1692" s="17"/>
      <c r="D1692" s="17"/>
    </row>
    <row r="1693" spans="3:4" x14ac:dyDescent="0.2">
      <c r="C1693" s="17"/>
      <c r="D1693" s="17"/>
    </row>
    <row r="1694" spans="3:4" x14ac:dyDescent="0.2">
      <c r="C1694" s="17"/>
      <c r="D1694" s="17"/>
    </row>
    <row r="1695" spans="3:4" x14ac:dyDescent="0.2">
      <c r="C1695" s="17"/>
      <c r="D1695" s="17"/>
    </row>
    <row r="1696" spans="3:4" x14ac:dyDescent="0.2">
      <c r="C1696" s="17"/>
      <c r="D1696" s="17"/>
    </row>
    <row r="1697" spans="3:4" x14ac:dyDescent="0.2">
      <c r="C1697" s="17"/>
      <c r="D1697" s="17"/>
    </row>
    <row r="1698" spans="3:4" x14ac:dyDescent="0.2">
      <c r="C1698" s="17"/>
      <c r="D1698" s="17"/>
    </row>
    <row r="1699" spans="3:4" x14ac:dyDescent="0.2">
      <c r="C1699" s="17"/>
      <c r="D1699" s="17"/>
    </row>
    <row r="1700" spans="3:4" x14ac:dyDescent="0.2">
      <c r="C1700" s="17"/>
      <c r="D1700" s="17"/>
    </row>
    <row r="1701" spans="3:4" x14ac:dyDescent="0.2">
      <c r="C1701" s="17"/>
      <c r="D1701" s="17"/>
    </row>
    <row r="1702" spans="3:4" x14ac:dyDescent="0.2">
      <c r="C1702" s="17"/>
      <c r="D1702" s="17"/>
    </row>
    <row r="1703" spans="3:4" x14ac:dyDescent="0.2">
      <c r="C1703" s="17"/>
      <c r="D1703" s="17"/>
    </row>
    <row r="1704" spans="3:4" x14ac:dyDescent="0.2">
      <c r="C1704" s="17"/>
      <c r="D1704" s="17"/>
    </row>
    <row r="1705" spans="3:4" x14ac:dyDescent="0.2">
      <c r="C1705" s="17"/>
      <c r="D1705" s="17"/>
    </row>
    <row r="1706" spans="3:4" x14ac:dyDescent="0.2">
      <c r="C1706" s="17"/>
      <c r="D1706" s="17"/>
    </row>
    <row r="1707" spans="3:4" x14ac:dyDescent="0.2">
      <c r="C1707" s="17"/>
      <c r="D1707" s="17"/>
    </row>
    <row r="1708" spans="3:4" x14ac:dyDescent="0.2">
      <c r="C1708" s="17"/>
      <c r="D1708" s="17"/>
    </row>
    <row r="1709" spans="3:4" x14ac:dyDescent="0.2">
      <c r="C1709" s="17"/>
      <c r="D1709" s="17"/>
    </row>
    <row r="1710" spans="3:4" x14ac:dyDescent="0.2">
      <c r="C1710" s="17"/>
      <c r="D1710" s="17"/>
    </row>
    <row r="1711" spans="3:4" x14ac:dyDescent="0.2">
      <c r="C1711" s="17"/>
      <c r="D1711" s="17"/>
    </row>
    <row r="1712" spans="3:4" x14ac:dyDescent="0.2">
      <c r="C1712" s="17"/>
      <c r="D1712" s="17"/>
    </row>
    <row r="1713" spans="3:4" x14ac:dyDescent="0.2">
      <c r="C1713" s="17"/>
      <c r="D1713" s="17"/>
    </row>
    <row r="1714" spans="3:4" x14ac:dyDescent="0.2">
      <c r="C1714" s="17"/>
      <c r="D1714" s="17"/>
    </row>
    <row r="1715" spans="3:4" x14ac:dyDescent="0.2">
      <c r="C1715" s="17"/>
      <c r="D1715" s="17"/>
    </row>
    <row r="1716" spans="3:4" x14ac:dyDescent="0.2">
      <c r="C1716" s="17"/>
      <c r="D1716" s="17"/>
    </row>
    <row r="1717" spans="3:4" x14ac:dyDescent="0.2">
      <c r="C1717" s="17"/>
      <c r="D1717" s="17"/>
    </row>
    <row r="1718" spans="3:4" x14ac:dyDescent="0.2">
      <c r="C1718" s="17"/>
      <c r="D1718" s="17"/>
    </row>
    <row r="1719" spans="3:4" x14ac:dyDescent="0.2">
      <c r="C1719" s="17"/>
      <c r="D1719" s="17"/>
    </row>
    <row r="1720" spans="3:4" x14ac:dyDescent="0.2">
      <c r="C1720" s="17"/>
      <c r="D1720" s="17"/>
    </row>
    <row r="1721" spans="3:4" x14ac:dyDescent="0.2">
      <c r="C1721" s="17"/>
      <c r="D1721" s="17"/>
    </row>
    <row r="1722" spans="3:4" x14ac:dyDescent="0.2">
      <c r="C1722" s="17"/>
      <c r="D1722" s="17"/>
    </row>
    <row r="1723" spans="3:4" x14ac:dyDescent="0.2">
      <c r="C1723" s="17"/>
      <c r="D1723" s="17"/>
    </row>
    <row r="1724" spans="3:4" x14ac:dyDescent="0.2">
      <c r="C1724" s="17"/>
      <c r="D1724" s="17"/>
    </row>
    <row r="1725" spans="3:4" x14ac:dyDescent="0.2">
      <c r="C1725" s="17"/>
      <c r="D1725" s="17"/>
    </row>
    <row r="1726" spans="3:4" x14ac:dyDescent="0.2">
      <c r="C1726" s="17"/>
      <c r="D1726" s="17"/>
    </row>
    <row r="1727" spans="3:4" x14ac:dyDescent="0.2">
      <c r="C1727" s="17"/>
      <c r="D1727" s="17"/>
    </row>
    <row r="1728" spans="3:4" x14ac:dyDescent="0.2">
      <c r="C1728" s="17"/>
      <c r="D1728" s="17"/>
    </row>
    <row r="1729" spans="3:4" x14ac:dyDescent="0.2">
      <c r="C1729" s="17"/>
      <c r="D1729" s="17"/>
    </row>
    <row r="1730" spans="3:4" x14ac:dyDescent="0.2">
      <c r="C1730" s="17"/>
      <c r="D1730" s="17"/>
    </row>
    <row r="1731" spans="3:4" x14ac:dyDescent="0.2">
      <c r="C1731" s="17"/>
      <c r="D1731" s="17"/>
    </row>
    <row r="1732" spans="3:4" x14ac:dyDescent="0.2">
      <c r="C1732" s="17"/>
      <c r="D1732" s="17"/>
    </row>
    <row r="1733" spans="3:4" x14ac:dyDescent="0.2">
      <c r="C1733" s="17"/>
      <c r="D1733" s="17"/>
    </row>
    <row r="1734" spans="3:4" x14ac:dyDescent="0.2">
      <c r="C1734" s="17"/>
      <c r="D1734" s="17"/>
    </row>
    <row r="1735" spans="3:4" x14ac:dyDescent="0.2">
      <c r="C1735" s="17"/>
      <c r="D1735" s="17"/>
    </row>
    <row r="1736" spans="3:4" x14ac:dyDescent="0.2">
      <c r="C1736" s="17"/>
      <c r="D1736" s="17"/>
    </row>
    <row r="1737" spans="3:4" x14ac:dyDescent="0.2">
      <c r="C1737" s="17"/>
      <c r="D1737" s="17"/>
    </row>
    <row r="1738" spans="3:4" x14ac:dyDescent="0.2">
      <c r="C1738" s="17"/>
      <c r="D1738" s="17"/>
    </row>
    <row r="1739" spans="3:4" x14ac:dyDescent="0.2">
      <c r="C1739" s="17"/>
      <c r="D1739" s="17"/>
    </row>
    <row r="1740" spans="3:4" x14ac:dyDescent="0.2">
      <c r="C1740" s="17"/>
      <c r="D1740" s="17"/>
    </row>
    <row r="1741" spans="3:4" x14ac:dyDescent="0.2">
      <c r="C1741" s="17"/>
      <c r="D1741" s="17"/>
    </row>
    <row r="1742" spans="3:4" x14ac:dyDescent="0.2">
      <c r="C1742" s="17"/>
      <c r="D1742" s="17"/>
    </row>
    <row r="1743" spans="3:4" x14ac:dyDescent="0.2">
      <c r="C1743" s="17"/>
      <c r="D1743" s="17"/>
    </row>
    <row r="1744" spans="3:4" x14ac:dyDescent="0.2">
      <c r="C1744" s="17"/>
      <c r="D1744" s="17"/>
    </row>
    <row r="1745" spans="3:4" x14ac:dyDescent="0.2">
      <c r="C1745" s="17"/>
      <c r="D1745" s="17"/>
    </row>
    <row r="1746" spans="3:4" x14ac:dyDescent="0.2">
      <c r="C1746" s="17"/>
      <c r="D1746" s="17"/>
    </row>
    <row r="1747" spans="3:4" x14ac:dyDescent="0.2">
      <c r="C1747" s="17"/>
      <c r="D1747" s="17"/>
    </row>
    <row r="1748" spans="3:4" x14ac:dyDescent="0.2">
      <c r="C1748" s="17"/>
      <c r="D1748" s="17"/>
    </row>
    <row r="1749" spans="3:4" x14ac:dyDescent="0.2">
      <c r="C1749" s="17"/>
      <c r="D1749" s="17"/>
    </row>
    <row r="1750" spans="3:4" x14ac:dyDescent="0.2">
      <c r="C1750" s="17"/>
      <c r="D1750" s="17"/>
    </row>
    <row r="1751" spans="3:4" x14ac:dyDescent="0.2">
      <c r="C1751" s="17"/>
      <c r="D1751" s="17"/>
    </row>
    <row r="1752" spans="3:4" x14ac:dyDescent="0.2">
      <c r="C1752" s="17"/>
      <c r="D1752" s="17"/>
    </row>
    <row r="1753" spans="3:4" x14ac:dyDescent="0.2">
      <c r="C1753" s="17"/>
      <c r="D1753" s="17"/>
    </row>
    <row r="1754" spans="3:4" x14ac:dyDescent="0.2">
      <c r="C1754" s="17"/>
      <c r="D1754" s="17"/>
    </row>
    <row r="1755" spans="3:4" x14ac:dyDescent="0.2">
      <c r="C1755" s="17"/>
      <c r="D1755" s="17"/>
    </row>
    <row r="1756" spans="3:4" x14ac:dyDescent="0.2">
      <c r="C1756" s="17"/>
      <c r="D1756" s="17"/>
    </row>
    <row r="1757" spans="3:4" x14ac:dyDescent="0.2">
      <c r="C1757" s="17"/>
      <c r="D1757" s="17"/>
    </row>
    <row r="1758" spans="3:4" x14ac:dyDescent="0.2">
      <c r="C1758" s="17"/>
      <c r="D1758" s="17"/>
    </row>
    <row r="1759" spans="3:4" x14ac:dyDescent="0.2">
      <c r="C1759" s="17"/>
      <c r="D1759" s="17"/>
    </row>
    <row r="1760" spans="3:4" x14ac:dyDescent="0.2">
      <c r="C1760" s="17"/>
      <c r="D1760" s="17"/>
    </row>
    <row r="1761" spans="3:4" x14ac:dyDescent="0.2">
      <c r="C1761" s="17"/>
      <c r="D1761" s="17"/>
    </row>
    <row r="1762" spans="3:4" x14ac:dyDescent="0.2">
      <c r="C1762" s="17"/>
      <c r="D1762" s="17"/>
    </row>
    <row r="1763" spans="3:4" x14ac:dyDescent="0.2">
      <c r="C1763" s="17"/>
      <c r="D1763" s="17"/>
    </row>
    <row r="1764" spans="3:4" x14ac:dyDescent="0.2">
      <c r="C1764" s="17"/>
      <c r="D1764" s="17"/>
    </row>
    <row r="1765" spans="3:4" x14ac:dyDescent="0.2">
      <c r="C1765" s="17"/>
      <c r="D1765" s="17"/>
    </row>
    <row r="1766" spans="3:4" x14ac:dyDescent="0.2">
      <c r="C1766" s="17"/>
      <c r="D1766" s="17"/>
    </row>
    <row r="1767" spans="3:4" x14ac:dyDescent="0.2">
      <c r="C1767" s="17"/>
      <c r="D1767" s="17"/>
    </row>
    <row r="1768" spans="3:4" x14ac:dyDescent="0.2">
      <c r="C1768" s="17"/>
      <c r="D1768" s="17"/>
    </row>
    <row r="1769" spans="3:4" x14ac:dyDescent="0.2">
      <c r="C1769" s="17"/>
      <c r="D1769" s="17"/>
    </row>
    <row r="1770" spans="3:4" x14ac:dyDescent="0.2">
      <c r="C1770" s="17"/>
      <c r="D1770" s="17"/>
    </row>
    <row r="1771" spans="3:4" x14ac:dyDescent="0.2">
      <c r="C1771" s="17"/>
      <c r="D1771" s="17"/>
    </row>
    <row r="1772" spans="3:4" x14ac:dyDescent="0.2">
      <c r="C1772" s="17"/>
      <c r="D1772" s="17"/>
    </row>
    <row r="1773" spans="3:4" x14ac:dyDescent="0.2">
      <c r="C1773" s="17"/>
      <c r="D1773" s="17"/>
    </row>
    <row r="1774" spans="3:4" x14ac:dyDescent="0.2">
      <c r="C1774" s="17"/>
      <c r="D1774" s="17"/>
    </row>
    <row r="1775" spans="3:4" x14ac:dyDescent="0.2">
      <c r="C1775" s="17"/>
      <c r="D1775" s="17"/>
    </row>
    <row r="1776" spans="3:4" x14ac:dyDescent="0.2">
      <c r="C1776" s="17"/>
      <c r="D1776" s="17"/>
    </row>
    <row r="1777" spans="3:4" x14ac:dyDescent="0.2">
      <c r="C1777" s="17"/>
      <c r="D1777" s="17"/>
    </row>
    <row r="1778" spans="3:4" x14ac:dyDescent="0.2">
      <c r="C1778" s="17"/>
      <c r="D1778" s="17"/>
    </row>
    <row r="1779" spans="3:4" x14ac:dyDescent="0.2">
      <c r="C1779" s="17"/>
      <c r="D1779" s="17"/>
    </row>
    <row r="1780" spans="3:4" x14ac:dyDescent="0.2">
      <c r="C1780" s="17"/>
      <c r="D1780" s="17"/>
    </row>
    <row r="1781" spans="3:4" x14ac:dyDescent="0.2">
      <c r="C1781" s="17"/>
      <c r="D1781" s="17"/>
    </row>
    <row r="1782" spans="3:4" x14ac:dyDescent="0.2">
      <c r="C1782" s="17"/>
      <c r="D1782" s="17"/>
    </row>
    <row r="1783" spans="3:4" x14ac:dyDescent="0.2">
      <c r="C1783" s="17"/>
      <c r="D1783" s="17"/>
    </row>
    <row r="1784" spans="3:4" x14ac:dyDescent="0.2">
      <c r="C1784" s="17"/>
      <c r="D1784" s="17"/>
    </row>
    <row r="1785" spans="3:4" x14ac:dyDescent="0.2">
      <c r="C1785" s="17"/>
      <c r="D1785" s="17"/>
    </row>
    <row r="1786" spans="3:4" x14ac:dyDescent="0.2">
      <c r="C1786" s="17"/>
      <c r="D1786" s="17"/>
    </row>
    <row r="1787" spans="3:4" x14ac:dyDescent="0.2">
      <c r="C1787" s="17"/>
      <c r="D1787" s="17"/>
    </row>
    <row r="1788" spans="3:4" x14ac:dyDescent="0.2">
      <c r="C1788" s="17"/>
      <c r="D1788" s="17"/>
    </row>
    <row r="1789" spans="3:4" x14ac:dyDescent="0.2">
      <c r="C1789" s="17"/>
      <c r="D1789" s="17"/>
    </row>
    <row r="1790" spans="3:4" x14ac:dyDescent="0.2">
      <c r="C1790" s="17"/>
      <c r="D1790" s="17"/>
    </row>
    <row r="1791" spans="3:4" x14ac:dyDescent="0.2">
      <c r="C1791" s="17"/>
      <c r="D1791" s="17"/>
    </row>
    <row r="1792" spans="3:4" x14ac:dyDescent="0.2">
      <c r="C1792" s="17"/>
      <c r="D1792" s="17"/>
    </row>
    <row r="1793" spans="3:4" x14ac:dyDescent="0.2">
      <c r="C1793" s="17"/>
      <c r="D1793" s="17"/>
    </row>
    <row r="1794" spans="3:4" x14ac:dyDescent="0.2">
      <c r="C1794" s="17"/>
      <c r="D1794" s="17"/>
    </row>
    <row r="1795" spans="3:4" x14ac:dyDescent="0.2">
      <c r="C1795" s="17"/>
      <c r="D1795" s="17"/>
    </row>
    <row r="1796" spans="3:4" x14ac:dyDescent="0.2">
      <c r="C1796" s="17"/>
      <c r="D1796" s="17"/>
    </row>
    <row r="1797" spans="3:4" x14ac:dyDescent="0.2">
      <c r="C1797" s="17"/>
      <c r="D1797" s="17"/>
    </row>
    <row r="1798" spans="3:4" x14ac:dyDescent="0.2">
      <c r="C1798" s="17"/>
      <c r="D1798" s="17"/>
    </row>
    <row r="1799" spans="3:4" x14ac:dyDescent="0.2">
      <c r="C1799" s="17"/>
      <c r="D1799" s="17"/>
    </row>
    <row r="1800" spans="3:4" x14ac:dyDescent="0.2">
      <c r="C1800" s="17"/>
      <c r="D1800" s="17"/>
    </row>
    <row r="1801" spans="3:4" x14ac:dyDescent="0.2">
      <c r="C1801" s="17"/>
      <c r="D1801" s="17"/>
    </row>
    <row r="1802" spans="3:4" x14ac:dyDescent="0.2">
      <c r="C1802" s="17"/>
      <c r="D1802" s="17"/>
    </row>
    <row r="1803" spans="3:4" x14ac:dyDescent="0.2">
      <c r="C1803" s="17"/>
      <c r="D1803" s="17"/>
    </row>
    <row r="1804" spans="3:4" x14ac:dyDescent="0.2">
      <c r="C1804" s="17"/>
      <c r="D1804" s="17"/>
    </row>
    <row r="1805" spans="3:4" x14ac:dyDescent="0.2">
      <c r="C1805" s="17"/>
      <c r="D1805" s="17"/>
    </row>
    <row r="1806" spans="3:4" x14ac:dyDescent="0.2">
      <c r="C1806" s="17"/>
      <c r="D1806" s="17"/>
    </row>
    <row r="1807" spans="3:4" x14ac:dyDescent="0.2">
      <c r="C1807" s="17"/>
      <c r="D1807" s="17"/>
    </row>
    <row r="1808" spans="3:4" x14ac:dyDescent="0.2">
      <c r="C1808" s="17"/>
      <c r="D1808" s="17"/>
    </row>
    <row r="1809" spans="3:4" x14ac:dyDescent="0.2">
      <c r="C1809" s="17"/>
      <c r="D1809" s="17"/>
    </row>
    <row r="1810" spans="3:4" x14ac:dyDescent="0.2">
      <c r="C1810" s="17"/>
      <c r="D1810" s="17"/>
    </row>
    <row r="1811" spans="3:4" x14ac:dyDescent="0.2">
      <c r="C1811" s="17"/>
      <c r="D1811" s="17"/>
    </row>
    <row r="1812" spans="3:4" x14ac:dyDescent="0.2">
      <c r="C1812" s="17"/>
      <c r="D1812" s="17"/>
    </row>
    <row r="1813" spans="3:4" x14ac:dyDescent="0.2">
      <c r="C1813" s="17"/>
      <c r="D1813" s="17"/>
    </row>
    <row r="1814" spans="3:4" x14ac:dyDescent="0.2">
      <c r="C1814" s="17"/>
      <c r="D1814" s="17"/>
    </row>
    <row r="1815" spans="3:4" x14ac:dyDescent="0.2">
      <c r="C1815" s="17"/>
      <c r="D1815" s="17"/>
    </row>
    <row r="1816" spans="3:4" x14ac:dyDescent="0.2">
      <c r="C1816" s="17"/>
      <c r="D1816" s="17"/>
    </row>
    <row r="1817" spans="3:4" x14ac:dyDescent="0.2">
      <c r="C1817" s="17"/>
      <c r="D1817" s="17"/>
    </row>
    <row r="1818" spans="3:4" x14ac:dyDescent="0.2">
      <c r="C1818" s="17"/>
      <c r="D1818" s="17"/>
    </row>
    <row r="1819" spans="3:4" x14ac:dyDescent="0.2">
      <c r="C1819" s="17"/>
      <c r="D1819" s="17"/>
    </row>
    <row r="1820" spans="3:4" x14ac:dyDescent="0.2">
      <c r="C1820" s="17"/>
      <c r="D1820" s="17"/>
    </row>
    <row r="1821" spans="3:4" x14ac:dyDescent="0.2">
      <c r="C1821" s="17"/>
      <c r="D1821" s="17"/>
    </row>
    <row r="1822" spans="3:4" x14ac:dyDescent="0.2">
      <c r="C1822" s="17"/>
      <c r="D1822" s="17"/>
    </row>
    <row r="1823" spans="3:4" x14ac:dyDescent="0.2">
      <c r="C1823" s="17"/>
      <c r="D1823" s="17"/>
    </row>
    <row r="1824" spans="3:4" x14ac:dyDescent="0.2">
      <c r="C1824" s="17"/>
      <c r="D1824" s="17"/>
    </row>
    <row r="1825" spans="3:4" x14ac:dyDescent="0.2">
      <c r="C1825" s="17"/>
      <c r="D1825" s="17"/>
    </row>
    <row r="1826" spans="3:4" x14ac:dyDescent="0.2">
      <c r="C1826" s="17"/>
      <c r="D1826" s="17"/>
    </row>
    <row r="1827" spans="3:4" x14ac:dyDescent="0.2">
      <c r="C1827" s="17"/>
      <c r="D1827" s="17"/>
    </row>
    <row r="1828" spans="3:4" x14ac:dyDescent="0.2">
      <c r="C1828" s="17"/>
      <c r="D1828" s="17"/>
    </row>
    <row r="1829" spans="3:4" x14ac:dyDescent="0.2">
      <c r="C1829" s="17"/>
      <c r="D1829" s="17"/>
    </row>
    <row r="1830" spans="3:4" x14ac:dyDescent="0.2">
      <c r="C1830" s="17"/>
      <c r="D1830" s="17"/>
    </row>
    <row r="1831" spans="3:4" x14ac:dyDescent="0.2">
      <c r="C1831" s="17"/>
      <c r="D1831" s="17"/>
    </row>
    <row r="1832" spans="3:4" x14ac:dyDescent="0.2">
      <c r="C1832" s="17"/>
      <c r="D1832" s="17"/>
    </row>
    <row r="1833" spans="3:4" x14ac:dyDescent="0.2">
      <c r="C1833" s="17"/>
      <c r="D1833" s="17"/>
    </row>
    <row r="1834" spans="3:4" x14ac:dyDescent="0.2">
      <c r="C1834" s="17"/>
      <c r="D1834" s="17"/>
    </row>
    <row r="1835" spans="3:4" x14ac:dyDescent="0.2">
      <c r="C1835" s="17"/>
      <c r="D1835" s="17"/>
    </row>
    <row r="1836" spans="3:4" x14ac:dyDescent="0.2">
      <c r="C1836" s="17"/>
      <c r="D1836" s="17"/>
    </row>
    <row r="1837" spans="3:4" x14ac:dyDescent="0.2">
      <c r="C1837" s="17"/>
      <c r="D1837" s="17"/>
    </row>
    <row r="1838" spans="3:4" x14ac:dyDescent="0.2">
      <c r="C1838" s="17"/>
      <c r="D1838" s="17"/>
    </row>
    <row r="1839" spans="3:4" x14ac:dyDescent="0.2">
      <c r="C1839" s="17"/>
      <c r="D1839" s="17"/>
    </row>
    <row r="1840" spans="3:4" x14ac:dyDescent="0.2">
      <c r="C1840" s="17"/>
      <c r="D1840" s="17"/>
    </row>
    <row r="1841" spans="3:4" x14ac:dyDescent="0.2">
      <c r="C1841" s="17"/>
      <c r="D1841" s="17"/>
    </row>
    <row r="1842" spans="3:4" x14ac:dyDescent="0.2">
      <c r="C1842" s="17"/>
      <c r="D1842" s="17"/>
    </row>
    <row r="1843" spans="3:4" x14ac:dyDescent="0.2">
      <c r="C1843" s="17"/>
      <c r="D1843" s="17"/>
    </row>
    <row r="1844" spans="3:4" x14ac:dyDescent="0.2">
      <c r="C1844" s="17"/>
      <c r="D1844" s="17"/>
    </row>
    <row r="1845" spans="3:4" x14ac:dyDescent="0.2">
      <c r="C1845" s="17"/>
      <c r="D1845" s="17"/>
    </row>
    <row r="1846" spans="3:4" x14ac:dyDescent="0.2">
      <c r="C1846" s="17"/>
      <c r="D1846" s="17"/>
    </row>
    <row r="1847" spans="3:4" x14ac:dyDescent="0.2">
      <c r="C1847" s="17"/>
      <c r="D1847" s="17"/>
    </row>
    <row r="1848" spans="3:4" x14ac:dyDescent="0.2">
      <c r="C1848" s="17"/>
      <c r="D1848" s="17"/>
    </row>
    <row r="1849" spans="3:4" x14ac:dyDescent="0.2">
      <c r="C1849" s="17"/>
      <c r="D1849" s="17"/>
    </row>
    <row r="1850" spans="3:4" x14ac:dyDescent="0.2">
      <c r="C1850" s="17"/>
      <c r="D1850" s="17"/>
    </row>
    <row r="1851" spans="3:4" x14ac:dyDescent="0.2">
      <c r="C1851" s="17"/>
      <c r="D1851" s="17"/>
    </row>
    <row r="1852" spans="3:4" x14ac:dyDescent="0.2">
      <c r="C1852" s="17"/>
      <c r="D1852" s="17"/>
    </row>
    <row r="1853" spans="3:4" x14ac:dyDescent="0.2">
      <c r="C1853" s="17"/>
      <c r="D1853" s="17"/>
    </row>
    <row r="1854" spans="3:4" x14ac:dyDescent="0.2">
      <c r="C1854" s="17"/>
      <c r="D1854" s="17"/>
    </row>
    <row r="1855" spans="3:4" x14ac:dyDescent="0.2">
      <c r="C1855" s="17"/>
      <c r="D1855" s="17"/>
    </row>
    <row r="1856" spans="3:4" x14ac:dyDescent="0.2">
      <c r="C1856" s="17"/>
      <c r="D1856" s="17"/>
    </row>
    <row r="1857" spans="3:4" x14ac:dyDescent="0.2">
      <c r="C1857" s="17"/>
      <c r="D1857" s="17"/>
    </row>
    <row r="1858" spans="3:4" x14ac:dyDescent="0.2">
      <c r="C1858" s="17"/>
      <c r="D1858" s="17"/>
    </row>
    <row r="1859" spans="3:4" x14ac:dyDescent="0.2">
      <c r="C1859" s="17"/>
      <c r="D1859" s="17"/>
    </row>
    <row r="1860" spans="3:4" x14ac:dyDescent="0.2">
      <c r="C1860" s="17"/>
      <c r="D1860" s="17"/>
    </row>
    <row r="1861" spans="3:4" x14ac:dyDescent="0.2">
      <c r="C1861" s="17"/>
      <c r="D1861" s="17"/>
    </row>
    <row r="1862" spans="3:4" x14ac:dyDescent="0.2">
      <c r="C1862" s="17"/>
      <c r="D1862" s="17"/>
    </row>
    <row r="1863" spans="3:4" x14ac:dyDescent="0.2">
      <c r="C1863" s="17"/>
      <c r="D1863" s="17"/>
    </row>
    <row r="1864" spans="3:4" x14ac:dyDescent="0.2">
      <c r="C1864" s="17"/>
      <c r="D1864" s="17"/>
    </row>
    <row r="1865" spans="3:4" x14ac:dyDescent="0.2">
      <c r="C1865" s="17"/>
      <c r="D1865" s="17"/>
    </row>
    <row r="1866" spans="3:4" x14ac:dyDescent="0.2">
      <c r="C1866" s="17"/>
      <c r="D1866" s="17"/>
    </row>
    <row r="1867" spans="3:4" x14ac:dyDescent="0.2">
      <c r="C1867" s="17"/>
      <c r="D1867" s="17"/>
    </row>
    <row r="1868" spans="3:4" x14ac:dyDescent="0.2">
      <c r="C1868" s="17"/>
      <c r="D1868" s="17"/>
    </row>
    <row r="1869" spans="3:4" x14ac:dyDescent="0.2">
      <c r="C1869" s="17"/>
      <c r="D1869" s="17"/>
    </row>
    <row r="1870" spans="3:4" x14ac:dyDescent="0.2">
      <c r="C1870" s="17"/>
      <c r="D1870" s="17"/>
    </row>
    <row r="1871" spans="3:4" x14ac:dyDescent="0.2">
      <c r="C1871" s="17"/>
      <c r="D1871" s="17"/>
    </row>
    <row r="1872" spans="3:4" x14ac:dyDescent="0.2">
      <c r="C1872" s="17"/>
      <c r="D1872" s="17"/>
    </row>
    <row r="1873" spans="3:4" x14ac:dyDescent="0.2">
      <c r="C1873" s="17"/>
      <c r="D1873" s="17"/>
    </row>
    <row r="1874" spans="3:4" x14ac:dyDescent="0.2">
      <c r="C1874" s="17"/>
      <c r="D1874" s="17"/>
    </row>
    <row r="1875" spans="3:4" x14ac:dyDescent="0.2">
      <c r="C1875" s="17"/>
      <c r="D1875" s="17"/>
    </row>
    <row r="1876" spans="3:4" x14ac:dyDescent="0.2">
      <c r="C1876" s="17"/>
      <c r="D1876" s="17"/>
    </row>
    <row r="1877" spans="3:4" x14ac:dyDescent="0.2">
      <c r="C1877" s="17"/>
      <c r="D1877" s="17"/>
    </row>
    <row r="1878" spans="3:4" x14ac:dyDescent="0.2">
      <c r="C1878" s="17"/>
      <c r="D1878" s="17"/>
    </row>
    <row r="1879" spans="3:4" x14ac:dyDescent="0.2">
      <c r="C1879" s="17"/>
      <c r="D1879" s="17"/>
    </row>
    <row r="1880" spans="3:4" x14ac:dyDescent="0.2">
      <c r="C1880" s="17"/>
      <c r="D1880" s="17"/>
    </row>
    <row r="1881" spans="3:4" x14ac:dyDescent="0.2">
      <c r="C1881" s="17"/>
      <c r="D1881" s="17"/>
    </row>
    <row r="1882" spans="3:4" x14ac:dyDescent="0.2">
      <c r="C1882" s="17"/>
      <c r="D1882" s="17"/>
    </row>
    <row r="1883" spans="3:4" x14ac:dyDescent="0.2">
      <c r="C1883" s="17"/>
      <c r="D1883" s="17"/>
    </row>
    <row r="1884" spans="3:4" x14ac:dyDescent="0.2">
      <c r="C1884" s="17"/>
      <c r="D1884" s="17"/>
    </row>
    <row r="1885" spans="3:4" x14ac:dyDescent="0.2">
      <c r="C1885" s="17"/>
      <c r="D1885" s="17"/>
    </row>
    <row r="1886" spans="3:4" x14ac:dyDescent="0.2">
      <c r="C1886" s="17"/>
      <c r="D1886" s="17"/>
    </row>
    <row r="1887" spans="3:4" x14ac:dyDescent="0.2">
      <c r="C1887" s="17"/>
      <c r="D1887" s="17"/>
    </row>
    <row r="1888" spans="3:4" x14ac:dyDescent="0.2">
      <c r="C1888" s="17"/>
      <c r="D1888" s="17"/>
    </row>
    <row r="1889" spans="3:4" x14ac:dyDescent="0.2">
      <c r="C1889" s="17"/>
      <c r="D1889" s="17"/>
    </row>
    <row r="1890" spans="3:4" x14ac:dyDescent="0.2">
      <c r="C1890" s="17"/>
      <c r="D1890" s="17"/>
    </row>
    <row r="1891" spans="3:4" x14ac:dyDescent="0.2">
      <c r="C1891" s="17"/>
      <c r="D1891" s="17"/>
    </row>
    <row r="1892" spans="3:4" x14ac:dyDescent="0.2">
      <c r="C1892" s="17"/>
      <c r="D1892" s="17"/>
    </row>
    <row r="1893" spans="3:4" x14ac:dyDescent="0.2">
      <c r="C1893" s="17"/>
      <c r="D1893" s="17"/>
    </row>
    <row r="1894" spans="3:4" x14ac:dyDescent="0.2">
      <c r="C1894" s="17"/>
      <c r="D1894" s="17"/>
    </row>
    <row r="1895" spans="3:4" x14ac:dyDescent="0.2">
      <c r="C1895" s="17"/>
      <c r="D1895" s="17"/>
    </row>
    <row r="1896" spans="3:4" x14ac:dyDescent="0.2">
      <c r="C1896" s="17"/>
      <c r="D1896" s="17"/>
    </row>
    <row r="1897" spans="3:4" x14ac:dyDescent="0.2">
      <c r="C1897" s="17"/>
      <c r="D1897" s="17"/>
    </row>
    <row r="1898" spans="3:4" x14ac:dyDescent="0.2">
      <c r="C1898" s="17"/>
      <c r="D1898" s="17"/>
    </row>
    <row r="1899" spans="3:4" x14ac:dyDescent="0.2">
      <c r="C1899" s="17"/>
      <c r="D1899" s="17"/>
    </row>
    <row r="1900" spans="3:4" x14ac:dyDescent="0.2">
      <c r="C1900" s="17"/>
      <c r="D1900" s="17"/>
    </row>
    <row r="1901" spans="3:4" x14ac:dyDescent="0.2">
      <c r="C1901" s="17"/>
      <c r="D1901" s="17"/>
    </row>
    <row r="1902" spans="3:4" x14ac:dyDescent="0.2">
      <c r="C1902" s="17"/>
      <c r="D1902" s="17"/>
    </row>
    <row r="1903" spans="3:4" x14ac:dyDescent="0.2">
      <c r="C1903" s="17"/>
      <c r="D1903" s="17"/>
    </row>
    <row r="1904" spans="3:4" x14ac:dyDescent="0.2">
      <c r="C1904" s="17"/>
      <c r="D1904" s="17"/>
    </row>
    <row r="1905" spans="3:4" x14ac:dyDescent="0.2">
      <c r="C1905" s="17"/>
      <c r="D1905" s="17"/>
    </row>
    <row r="1906" spans="3:4" x14ac:dyDescent="0.2">
      <c r="C1906" s="17"/>
      <c r="D1906" s="17"/>
    </row>
    <row r="1907" spans="3:4" x14ac:dyDescent="0.2">
      <c r="C1907" s="17"/>
      <c r="D1907" s="17"/>
    </row>
    <row r="1908" spans="3:4" x14ac:dyDescent="0.2">
      <c r="C1908" s="17"/>
      <c r="D1908" s="17"/>
    </row>
    <row r="1909" spans="3:4" x14ac:dyDescent="0.2">
      <c r="C1909" s="17"/>
      <c r="D1909" s="17"/>
    </row>
    <row r="1910" spans="3:4" x14ac:dyDescent="0.2">
      <c r="C1910" s="17"/>
      <c r="D1910" s="17"/>
    </row>
    <row r="1911" spans="3:4" x14ac:dyDescent="0.2">
      <c r="C1911" s="17"/>
      <c r="D1911" s="17"/>
    </row>
    <row r="1912" spans="3:4" x14ac:dyDescent="0.2">
      <c r="C1912" s="17"/>
      <c r="D1912" s="17"/>
    </row>
    <row r="1913" spans="3:4" x14ac:dyDescent="0.2">
      <c r="C1913" s="17"/>
      <c r="D1913" s="17"/>
    </row>
    <row r="1914" spans="3:4" x14ac:dyDescent="0.2">
      <c r="C1914" s="17"/>
      <c r="D1914" s="17"/>
    </row>
    <row r="1915" spans="3:4" x14ac:dyDescent="0.2">
      <c r="C1915" s="17"/>
      <c r="D1915" s="17"/>
    </row>
    <row r="1916" spans="3:4" x14ac:dyDescent="0.2">
      <c r="C1916" s="17"/>
      <c r="D1916" s="17"/>
    </row>
    <row r="1917" spans="3:4" x14ac:dyDescent="0.2">
      <c r="C1917" s="17"/>
      <c r="D1917" s="17"/>
    </row>
    <row r="1918" spans="3:4" x14ac:dyDescent="0.2">
      <c r="C1918" s="17"/>
      <c r="D1918" s="17"/>
    </row>
    <row r="1919" spans="3:4" x14ac:dyDescent="0.2">
      <c r="C1919" s="17"/>
      <c r="D1919" s="17"/>
    </row>
    <row r="1920" spans="3:4" x14ac:dyDescent="0.2">
      <c r="C1920" s="17"/>
      <c r="D1920" s="17"/>
    </row>
    <row r="1921" spans="3:4" x14ac:dyDescent="0.2">
      <c r="C1921" s="17"/>
      <c r="D1921" s="17"/>
    </row>
    <row r="1922" spans="3:4" x14ac:dyDescent="0.2">
      <c r="C1922" s="17"/>
      <c r="D1922" s="17"/>
    </row>
    <row r="1923" spans="3:4" x14ac:dyDescent="0.2">
      <c r="C1923" s="17"/>
      <c r="D1923" s="17"/>
    </row>
    <row r="1924" spans="3:4" x14ac:dyDescent="0.2">
      <c r="C1924" s="17"/>
      <c r="D1924" s="17"/>
    </row>
    <row r="1925" spans="3:4" x14ac:dyDescent="0.2">
      <c r="C1925" s="17"/>
      <c r="D1925" s="17"/>
    </row>
    <row r="1926" spans="3:4" x14ac:dyDescent="0.2">
      <c r="C1926" s="17"/>
      <c r="D1926" s="17"/>
    </row>
    <row r="1927" spans="3:4" x14ac:dyDescent="0.2">
      <c r="C1927" s="17"/>
      <c r="D1927" s="17"/>
    </row>
    <row r="1928" spans="3:4" x14ac:dyDescent="0.2">
      <c r="C1928" s="17"/>
      <c r="D1928" s="17"/>
    </row>
    <row r="1929" spans="3:4" x14ac:dyDescent="0.2">
      <c r="C1929" s="17"/>
      <c r="D1929" s="17"/>
    </row>
    <row r="1930" spans="3:4" x14ac:dyDescent="0.2">
      <c r="C1930" s="17"/>
      <c r="D1930" s="17"/>
    </row>
    <row r="1931" spans="3:4" x14ac:dyDescent="0.2">
      <c r="C1931" s="17"/>
      <c r="D1931" s="17"/>
    </row>
    <row r="1932" spans="3:4" x14ac:dyDescent="0.2">
      <c r="C1932" s="17"/>
      <c r="D1932" s="17"/>
    </row>
    <row r="1933" spans="3:4" x14ac:dyDescent="0.2">
      <c r="C1933" s="17"/>
      <c r="D1933" s="17"/>
    </row>
    <row r="1934" spans="3:4" x14ac:dyDescent="0.2">
      <c r="C1934" s="17"/>
      <c r="D1934" s="17"/>
    </row>
    <row r="1935" spans="3:4" x14ac:dyDescent="0.2">
      <c r="C1935" s="17"/>
      <c r="D1935" s="17"/>
    </row>
    <row r="1936" spans="3:4" x14ac:dyDescent="0.2">
      <c r="C1936" s="17"/>
      <c r="D1936" s="17"/>
    </row>
    <row r="1937" spans="3:4" x14ac:dyDescent="0.2">
      <c r="C1937" s="17"/>
      <c r="D1937" s="17"/>
    </row>
    <row r="1938" spans="3:4" x14ac:dyDescent="0.2">
      <c r="C1938" s="17"/>
      <c r="D1938" s="17"/>
    </row>
    <row r="1939" spans="3:4" x14ac:dyDescent="0.2">
      <c r="C1939" s="17"/>
      <c r="D1939" s="17"/>
    </row>
    <row r="1940" spans="3:4" x14ac:dyDescent="0.2">
      <c r="C1940" s="17"/>
      <c r="D1940" s="17"/>
    </row>
    <row r="1941" spans="3:4" x14ac:dyDescent="0.2">
      <c r="C1941" s="17"/>
      <c r="D1941" s="17"/>
    </row>
    <row r="1942" spans="3:4" x14ac:dyDescent="0.2">
      <c r="C1942" s="17"/>
      <c r="D1942" s="17"/>
    </row>
    <row r="1943" spans="3:4" x14ac:dyDescent="0.2">
      <c r="C1943" s="17"/>
      <c r="D1943" s="17"/>
    </row>
    <row r="1944" spans="3:4" x14ac:dyDescent="0.2">
      <c r="C1944" s="17"/>
      <c r="D1944" s="17"/>
    </row>
    <row r="1945" spans="3:4" x14ac:dyDescent="0.2">
      <c r="C1945" s="17"/>
      <c r="D1945" s="17"/>
    </row>
    <row r="1946" spans="3:4" x14ac:dyDescent="0.2">
      <c r="C1946" s="17"/>
      <c r="D1946" s="17"/>
    </row>
    <row r="1947" spans="3:4" x14ac:dyDescent="0.2">
      <c r="C1947" s="17"/>
      <c r="D1947" s="17"/>
    </row>
    <row r="1948" spans="3:4" x14ac:dyDescent="0.2">
      <c r="C1948" s="17"/>
      <c r="D1948" s="17"/>
    </row>
    <row r="1949" spans="3:4" x14ac:dyDescent="0.2">
      <c r="C1949" s="17"/>
      <c r="D1949" s="17"/>
    </row>
    <row r="1950" spans="3:4" x14ac:dyDescent="0.2">
      <c r="C1950" s="17"/>
      <c r="D1950" s="17"/>
    </row>
    <row r="1951" spans="3:4" x14ac:dyDescent="0.2">
      <c r="C1951" s="17"/>
      <c r="D1951" s="17"/>
    </row>
    <row r="1952" spans="3:4" x14ac:dyDescent="0.2">
      <c r="C1952" s="17"/>
      <c r="D1952" s="17"/>
    </row>
    <row r="1953" spans="3:4" x14ac:dyDescent="0.2">
      <c r="C1953" s="17"/>
      <c r="D1953" s="17"/>
    </row>
    <row r="1954" spans="3:4" x14ac:dyDescent="0.2">
      <c r="C1954" s="17"/>
      <c r="D1954" s="17"/>
    </row>
    <row r="1955" spans="3:4" x14ac:dyDescent="0.2">
      <c r="C1955" s="17"/>
      <c r="D1955" s="17"/>
    </row>
    <row r="1956" spans="3:4" x14ac:dyDescent="0.2">
      <c r="C1956" s="17"/>
      <c r="D1956" s="17"/>
    </row>
    <row r="1957" spans="3:4" x14ac:dyDescent="0.2">
      <c r="C1957" s="17"/>
      <c r="D1957" s="17"/>
    </row>
    <row r="1958" spans="3:4" x14ac:dyDescent="0.2">
      <c r="C1958" s="17"/>
      <c r="D1958" s="17"/>
    </row>
    <row r="1959" spans="3:4" x14ac:dyDescent="0.2">
      <c r="C1959" s="17"/>
      <c r="D1959" s="17"/>
    </row>
    <row r="1960" spans="3:4" x14ac:dyDescent="0.2">
      <c r="C1960" s="17"/>
      <c r="D1960" s="17"/>
    </row>
    <row r="1961" spans="3:4" x14ac:dyDescent="0.2">
      <c r="C1961" s="17"/>
      <c r="D1961" s="17"/>
    </row>
    <row r="1962" spans="3:4" x14ac:dyDescent="0.2">
      <c r="C1962" s="17"/>
      <c r="D1962" s="17"/>
    </row>
    <row r="1963" spans="3:4" x14ac:dyDescent="0.2">
      <c r="C1963" s="17"/>
      <c r="D1963" s="17"/>
    </row>
    <row r="1964" spans="3:4" x14ac:dyDescent="0.2">
      <c r="C1964" s="17"/>
      <c r="D1964" s="17"/>
    </row>
    <row r="1965" spans="3:4" x14ac:dyDescent="0.2">
      <c r="C1965" s="17"/>
      <c r="D1965" s="17"/>
    </row>
    <row r="1966" spans="3:4" x14ac:dyDescent="0.2">
      <c r="C1966" s="17"/>
      <c r="D1966" s="17"/>
    </row>
    <row r="1967" spans="3:4" x14ac:dyDescent="0.2">
      <c r="C1967" s="17"/>
      <c r="D1967" s="17"/>
    </row>
    <row r="1968" spans="3:4" x14ac:dyDescent="0.2">
      <c r="C1968" s="17"/>
      <c r="D1968" s="17"/>
    </row>
    <row r="1969" spans="3:4" x14ac:dyDescent="0.2">
      <c r="C1969" s="17"/>
      <c r="D1969" s="17"/>
    </row>
    <row r="1970" spans="3:4" x14ac:dyDescent="0.2">
      <c r="C1970" s="17"/>
      <c r="D1970" s="17"/>
    </row>
    <row r="1971" spans="3:4" x14ac:dyDescent="0.2">
      <c r="C1971" s="17"/>
      <c r="D1971" s="17"/>
    </row>
    <row r="1972" spans="3:4" x14ac:dyDescent="0.2">
      <c r="C1972" s="17"/>
      <c r="D1972" s="17"/>
    </row>
    <row r="1973" spans="3:4" x14ac:dyDescent="0.2">
      <c r="C1973" s="17"/>
      <c r="D1973" s="17"/>
    </row>
    <row r="1974" spans="3:4" x14ac:dyDescent="0.2">
      <c r="C1974" s="17"/>
      <c r="D1974" s="17"/>
    </row>
    <row r="1975" spans="3:4" x14ac:dyDescent="0.2">
      <c r="C1975" s="17"/>
      <c r="D1975" s="17"/>
    </row>
    <row r="1976" spans="3:4" x14ac:dyDescent="0.2">
      <c r="C1976" s="17"/>
      <c r="D1976" s="17"/>
    </row>
    <row r="1977" spans="3:4" x14ac:dyDescent="0.2">
      <c r="C1977" s="17"/>
      <c r="D1977" s="17"/>
    </row>
    <row r="1978" spans="3:4" x14ac:dyDescent="0.2">
      <c r="C1978" s="17"/>
      <c r="D1978" s="17"/>
    </row>
    <row r="1979" spans="3:4" x14ac:dyDescent="0.2">
      <c r="C1979" s="17"/>
      <c r="D1979" s="17"/>
    </row>
    <row r="1980" spans="3:4" x14ac:dyDescent="0.2">
      <c r="C1980" s="17"/>
      <c r="D1980" s="17"/>
    </row>
    <row r="1981" spans="3:4" x14ac:dyDescent="0.2">
      <c r="C1981" s="17"/>
      <c r="D1981" s="17"/>
    </row>
    <row r="1982" spans="3:4" x14ac:dyDescent="0.2">
      <c r="C1982" s="17"/>
      <c r="D1982" s="17"/>
    </row>
    <row r="1983" spans="3:4" x14ac:dyDescent="0.2">
      <c r="C1983" s="17"/>
      <c r="D1983" s="17"/>
    </row>
    <row r="1984" spans="3:4" x14ac:dyDescent="0.2">
      <c r="C1984" s="17"/>
      <c r="D1984" s="17"/>
    </row>
    <row r="1985" spans="3:4" x14ac:dyDescent="0.2">
      <c r="C1985" s="17"/>
      <c r="D1985" s="17"/>
    </row>
    <row r="1986" spans="3:4" x14ac:dyDescent="0.2">
      <c r="C1986" s="17"/>
      <c r="D1986" s="17"/>
    </row>
    <row r="1987" spans="3:4" x14ac:dyDescent="0.2">
      <c r="C1987" s="17"/>
      <c r="D1987" s="17"/>
    </row>
    <row r="1988" spans="3:4" x14ac:dyDescent="0.2">
      <c r="C1988" s="17"/>
      <c r="D1988" s="17"/>
    </row>
    <row r="1989" spans="3:4" x14ac:dyDescent="0.2">
      <c r="C1989" s="17"/>
      <c r="D1989" s="17"/>
    </row>
    <row r="1990" spans="3:4" x14ac:dyDescent="0.2">
      <c r="C1990" s="17"/>
      <c r="D1990" s="17"/>
    </row>
    <row r="1991" spans="3:4" x14ac:dyDescent="0.2">
      <c r="C1991" s="17"/>
      <c r="D1991" s="17"/>
    </row>
    <row r="1992" spans="3:4" x14ac:dyDescent="0.2">
      <c r="C1992" s="17"/>
      <c r="D1992" s="17"/>
    </row>
    <row r="1993" spans="3:4" x14ac:dyDescent="0.2">
      <c r="C1993" s="17"/>
      <c r="D1993" s="17"/>
    </row>
    <row r="1994" spans="3:4" x14ac:dyDescent="0.2">
      <c r="C1994" s="17"/>
      <c r="D1994" s="17"/>
    </row>
    <row r="1995" spans="3:4" x14ac:dyDescent="0.2">
      <c r="C1995" s="17"/>
      <c r="D1995" s="17"/>
    </row>
    <row r="1996" spans="3:4" x14ac:dyDescent="0.2">
      <c r="C1996" s="17"/>
      <c r="D1996" s="17"/>
    </row>
    <row r="1997" spans="3:4" x14ac:dyDescent="0.2">
      <c r="C1997" s="17"/>
      <c r="D1997" s="17"/>
    </row>
    <row r="1998" spans="3:4" x14ac:dyDescent="0.2">
      <c r="C1998" s="17"/>
      <c r="D1998" s="17"/>
    </row>
    <row r="1999" spans="3:4" x14ac:dyDescent="0.2">
      <c r="C1999" s="17"/>
      <c r="D1999" s="17"/>
    </row>
    <row r="2000" spans="3:4" x14ac:dyDescent="0.2">
      <c r="C2000" s="17"/>
      <c r="D2000" s="17"/>
    </row>
    <row r="2001" spans="3:4" x14ac:dyDescent="0.2">
      <c r="C2001" s="17"/>
      <c r="D2001" s="17"/>
    </row>
    <row r="2002" spans="3:4" x14ac:dyDescent="0.2">
      <c r="C2002" s="17"/>
      <c r="D2002" s="17"/>
    </row>
    <row r="2003" spans="3:4" x14ac:dyDescent="0.2">
      <c r="C2003" s="17"/>
      <c r="D2003" s="17"/>
    </row>
    <row r="2004" spans="3:4" x14ac:dyDescent="0.2">
      <c r="C2004" s="17"/>
      <c r="D2004" s="17"/>
    </row>
    <row r="2005" spans="3:4" x14ac:dyDescent="0.2">
      <c r="C2005" s="17"/>
      <c r="D2005" s="17"/>
    </row>
    <row r="2006" spans="3:4" x14ac:dyDescent="0.2">
      <c r="C2006" s="17"/>
      <c r="D2006" s="17"/>
    </row>
    <row r="2007" spans="3:4" x14ac:dyDescent="0.2">
      <c r="C2007" s="17"/>
      <c r="D2007" s="17"/>
    </row>
    <row r="2008" spans="3:4" x14ac:dyDescent="0.2">
      <c r="C2008" s="17"/>
      <c r="D2008" s="17"/>
    </row>
    <row r="2009" spans="3:4" x14ac:dyDescent="0.2">
      <c r="C2009" s="17"/>
      <c r="D2009" s="17"/>
    </row>
    <row r="2010" spans="3:4" x14ac:dyDescent="0.2">
      <c r="C2010" s="17"/>
      <c r="D2010" s="17"/>
    </row>
    <row r="2011" spans="3:4" x14ac:dyDescent="0.2">
      <c r="C2011" s="17"/>
      <c r="D2011" s="17"/>
    </row>
    <row r="2012" spans="3:4" x14ac:dyDescent="0.2">
      <c r="C2012" s="17"/>
      <c r="D2012" s="17"/>
    </row>
    <row r="2013" spans="3:4" x14ac:dyDescent="0.2">
      <c r="C2013" s="17"/>
      <c r="D2013" s="17"/>
    </row>
    <row r="2014" spans="3:4" x14ac:dyDescent="0.2">
      <c r="C2014" s="17"/>
      <c r="D2014" s="17"/>
    </row>
    <row r="2015" spans="3:4" x14ac:dyDescent="0.2">
      <c r="C2015" s="17"/>
      <c r="D2015" s="17"/>
    </row>
    <row r="2016" spans="3:4" x14ac:dyDescent="0.2">
      <c r="C2016" s="17"/>
      <c r="D2016" s="17"/>
    </row>
    <row r="2017" spans="3:4" x14ac:dyDescent="0.2">
      <c r="C2017" s="17"/>
      <c r="D2017" s="17"/>
    </row>
    <row r="2018" spans="3:4" x14ac:dyDescent="0.2">
      <c r="C2018" s="17"/>
      <c r="D2018" s="17"/>
    </row>
    <row r="2019" spans="3:4" x14ac:dyDescent="0.2">
      <c r="C2019" s="17"/>
      <c r="D2019" s="17"/>
    </row>
    <row r="2020" spans="3:4" x14ac:dyDescent="0.2">
      <c r="C2020" s="17"/>
      <c r="D2020" s="17"/>
    </row>
    <row r="2021" spans="3:4" x14ac:dyDescent="0.2">
      <c r="C2021" s="17"/>
      <c r="D2021" s="17"/>
    </row>
    <row r="2022" spans="3:4" x14ac:dyDescent="0.2">
      <c r="C2022" s="17"/>
      <c r="D2022" s="17"/>
    </row>
    <row r="2023" spans="3:4" x14ac:dyDescent="0.2">
      <c r="C2023" s="17"/>
      <c r="D2023" s="17"/>
    </row>
    <row r="2024" spans="3:4" x14ac:dyDescent="0.2">
      <c r="C2024" s="17"/>
      <c r="D2024" s="17"/>
    </row>
    <row r="2025" spans="3:4" x14ac:dyDescent="0.2">
      <c r="C2025" s="17"/>
      <c r="D2025" s="17"/>
    </row>
    <row r="2026" spans="3:4" x14ac:dyDescent="0.2">
      <c r="C2026" s="17"/>
      <c r="D2026" s="17"/>
    </row>
    <row r="2027" spans="3:4" x14ac:dyDescent="0.2">
      <c r="C2027" s="17"/>
      <c r="D2027" s="17"/>
    </row>
    <row r="2028" spans="3:4" x14ac:dyDescent="0.2">
      <c r="C2028" s="17"/>
      <c r="D2028" s="17"/>
    </row>
    <row r="2029" spans="3:4" x14ac:dyDescent="0.2">
      <c r="C2029" s="17"/>
      <c r="D2029" s="17"/>
    </row>
    <row r="2030" spans="3:4" x14ac:dyDescent="0.2">
      <c r="C2030" s="17"/>
      <c r="D2030" s="17"/>
    </row>
    <row r="2031" spans="3:4" x14ac:dyDescent="0.2">
      <c r="C2031" s="17"/>
      <c r="D2031" s="17"/>
    </row>
    <row r="2032" spans="3:4" x14ac:dyDescent="0.2">
      <c r="C2032" s="17"/>
      <c r="D2032" s="17"/>
    </row>
    <row r="2033" spans="3:4" x14ac:dyDescent="0.2">
      <c r="C2033" s="17"/>
      <c r="D2033" s="17"/>
    </row>
    <row r="2034" spans="3:4" x14ac:dyDescent="0.2">
      <c r="C2034" s="17"/>
      <c r="D2034" s="17"/>
    </row>
    <row r="2035" spans="3:4" x14ac:dyDescent="0.2">
      <c r="C2035" s="17"/>
      <c r="D2035" s="17"/>
    </row>
    <row r="2036" spans="3:4" x14ac:dyDescent="0.2">
      <c r="C2036" s="17"/>
      <c r="D2036" s="17"/>
    </row>
    <row r="2037" spans="3:4" x14ac:dyDescent="0.2">
      <c r="C2037" s="17"/>
      <c r="D2037" s="17"/>
    </row>
    <row r="2038" spans="3:4" x14ac:dyDescent="0.2">
      <c r="C2038" s="17"/>
      <c r="D2038" s="17"/>
    </row>
    <row r="2039" spans="3:4" x14ac:dyDescent="0.2">
      <c r="C2039" s="17"/>
      <c r="D2039" s="17"/>
    </row>
    <row r="2040" spans="3:4" x14ac:dyDescent="0.2">
      <c r="C2040" s="17"/>
      <c r="D2040" s="17"/>
    </row>
    <row r="2041" spans="3:4" x14ac:dyDescent="0.2">
      <c r="C2041" s="17"/>
      <c r="D2041" s="17"/>
    </row>
    <row r="2042" spans="3:4" x14ac:dyDescent="0.2">
      <c r="C2042" s="17"/>
      <c r="D2042" s="17"/>
    </row>
    <row r="2043" spans="3:4" x14ac:dyDescent="0.2">
      <c r="C2043" s="17"/>
      <c r="D2043" s="17"/>
    </row>
    <row r="2044" spans="3:4" x14ac:dyDescent="0.2">
      <c r="C2044" s="17"/>
      <c r="D2044" s="17"/>
    </row>
    <row r="2045" spans="3:4" x14ac:dyDescent="0.2">
      <c r="C2045" s="17"/>
      <c r="D2045" s="17"/>
    </row>
    <row r="2046" spans="3:4" x14ac:dyDescent="0.2">
      <c r="C2046" s="17"/>
      <c r="D2046" s="17"/>
    </row>
    <row r="2047" spans="3:4" x14ac:dyDescent="0.2">
      <c r="C2047" s="17"/>
      <c r="D2047" s="17"/>
    </row>
    <row r="2048" spans="3:4" x14ac:dyDescent="0.2">
      <c r="C2048" s="17"/>
      <c r="D2048" s="17"/>
    </row>
    <row r="2049" spans="3:4" x14ac:dyDescent="0.2">
      <c r="C2049" s="17"/>
      <c r="D2049" s="17"/>
    </row>
    <row r="2050" spans="3:4" x14ac:dyDescent="0.2">
      <c r="C2050" s="17"/>
      <c r="D2050" s="17"/>
    </row>
    <row r="2051" spans="3:4" x14ac:dyDescent="0.2">
      <c r="C2051" s="17"/>
      <c r="D2051" s="17"/>
    </row>
    <row r="2052" spans="3:4" x14ac:dyDescent="0.2">
      <c r="C2052" s="17"/>
      <c r="D2052" s="17"/>
    </row>
    <row r="2053" spans="3:4" x14ac:dyDescent="0.2">
      <c r="C2053" s="17"/>
      <c r="D2053" s="17"/>
    </row>
    <row r="2054" spans="3:4" x14ac:dyDescent="0.2">
      <c r="C2054" s="17"/>
      <c r="D2054" s="17"/>
    </row>
    <row r="2055" spans="3:4" x14ac:dyDescent="0.2">
      <c r="C2055" s="17"/>
      <c r="D2055" s="17"/>
    </row>
    <row r="2056" spans="3:4" x14ac:dyDescent="0.2">
      <c r="C2056" s="17"/>
      <c r="D2056" s="17"/>
    </row>
    <row r="2057" spans="3:4" x14ac:dyDescent="0.2">
      <c r="C2057" s="17"/>
      <c r="D2057" s="17"/>
    </row>
    <row r="2058" spans="3:4" x14ac:dyDescent="0.2">
      <c r="C2058" s="17"/>
      <c r="D2058" s="17"/>
    </row>
    <row r="2059" spans="3:4" x14ac:dyDescent="0.2">
      <c r="C2059" s="17"/>
      <c r="D2059" s="17"/>
    </row>
    <row r="2060" spans="3:4" x14ac:dyDescent="0.2">
      <c r="C2060" s="17"/>
      <c r="D2060" s="17"/>
    </row>
    <row r="2061" spans="3:4" x14ac:dyDescent="0.2">
      <c r="C2061" s="17"/>
      <c r="D2061" s="17"/>
    </row>
    <row r="2062" spans="3:4" x14ac:dyDescent="0.2">
      <c r="C2062" s="17"/>
      <c r="D2062" s="17"/>
    </row>
    <row r="2063" spans="3:4" x14ac:dyDescent="0.2">
      <c r="C2063" s="17"/>
      <c r="D2063" s="17"/>
    </row>
    <row r="2064" spans="3:4" x14ac:dyDescent="0.2">
      <c r="C2064" s="17"/>
      <c r="D2064" s="17"/>
    </row>
    <row r="2065" spans="3:4" x14ac:dyDescent="0.2">
      <c r="C2065" s="17"/>
      <c r="D2065" s="17"/>
    </row>
    <row r="2066" spans="3:4" x14ac:dyDescent="0.2">
      <c r="C2066" s="17"/>
      <c r="D2066" s="17"/>
    </row>
    <row r="2067" spans="3:4" x14ac:dyDescent="0.2">
      <c r="C2067" s="17"/>
      <c r="D2067" s="17"/>
    </row>
    <row r="2068" spans="3:4" x14ac:dyDescent="0.2">
      <c r="C2068" s="17"/>
      <c r="D2068" s="17"/>
    </row>
    <row r="2069" spans="3:4" x14ac:dyDescent="0.2">
      <c r="C2069" s="17"/>
      <c r="D2069" s="17"/>
    </row>
    <row r="2070" spans="3:4" x14ac:dyDescent="0.2">
      <c r="C2070" s="17"/>
      <c r="D2070" s="17"/>
    </row>
    <row r="2071" spans="3:4" x14ac:dyDescent="0.2">
      <c r="C2071" s="17"/>
      <c r="D2071" s="17"/>
    </row>
    <row r="2072" spans="3:4" x14ac:dyDescent="0.2">
      <c r="C2072" s="17"/>
      <c r="D2072" s="17"/>
    </row>
    <row r="2073" spans="3:4" x14ac:dyDescent="0.2">
      <c r="C2073" s="17"/>
      <c r="D2073" s="17"/>
    </row>
    <row r="2074" spans="3:4" x14ac:dyDescent="0.2">
      <c r="C2074" s="17"/>
      <c r="D2074" s="17"/>
    </row>
    <row r="2075" spans="3:4" x14ac:dyDescent="0.2">
      <c r="C2075" s="17"/>
      <c r="D2075" s="17"/>
    </row>
    <row r="2076" spans="3:4" x14ac:dyDescent="0.2">
      <c r="C2076" s="17"/>
      <c r="D2076" s="17"/>
    </row>
    <row r="2077" spans="3:4" x14ac:dyDescent="0.2">
      <c r="C2077" s="17"/>
      <c r="D2077" s="17"/>
    </row>
    <row r="2078" spans="3:4" x14ac:dyDescent="0.2">
      <c r="C2078" s="17"/>
      <c r="D2078" s="17"/>
    </row>
    <row r="2079" spans="3:4" x14ac:dyDescent="0.2">
      <c r="C2079" s="17"/>
      <c r="D2079" s="17"/>
    </row>
    <row r="2080" spans="3:4" x14ac:dyDescent="0.2">
      <c r="C2080" s="17"/>
      <c r="D2080" s="17"/>
    </row>
    <row r="2081" spans="3:4" x14ac:dyDescent="0.2">
      <c r="C2081" s="17"/>
      <c r="D2081" s="17"/>
    </row>
    <row r="2082" spans="3:4" x14ac:dyDescent="0.2">
      <c r="C2082" s="17"/>
      <c r="D2082" s="17"/>
    </row>
    <row r="2083" spans="3:4" x14ac:dyDescent="0.2">
      <c r="C2083" s="17"/>
      <c r="D2083" s="17"/>
    </row>
    <row r="2084" spans="3:4" x14ac:dyDescent="0.2">
      <c r="C2084" s="17"/>
      <c r="D2084" s="17"/>
    </row>
    <row r="2085" spans="3:4" x14ac:dyDescent="0.2">
      <c r="C2085" s="17"/>
      <c r="D2085" s="17"/>
    </row>
    <row r="2086" spans="3:4" x14ac:dyDescent="0.2">
      <c r="C2086" s="17"/>
      <c r="D2086" s="17"/>
    </row>
    <row r="2087" spans="3:4" x14ac:dyDescent="0.2">
      <c r="C2087" s="17"/>
      <c r="D2087" s="17"/>
    </row>
    <row r="2088" spans="3:4" x14ac:dyDescent="0.2">
      <c r="C2088" s="17"/>
      <c r="D2088" s="17"/>
    </row>
    <row r="2089" spans="3:4" x14ac:dyDescent="0.2">
      <c r="C2089" s="17"/>
      <c r="D2089" s="17"/>
    </row>
    <row r="2090" spans="3:4" x14ac:dyDescent="0.2">
      <c r="C2090" s="17"/>
      <c r="D2090" s="17"/>
    </row>
    <row r="2091" spans="3:4" x14ac:dyDescent="0.2">
      <c r="C2091" s="17"/>
      <c r="D2091" s="17"/>
    </row>
    <row r="2092" spans="3:4" x14ac:dyDescent="0.2">
      <c r="C2092" s="17"/>
      <c r="D2092" s="17"/>
    </row>
    <row r="2093" spans="3:4" x14ac:dyDescent="0.2">
      <c r="C2093" s="17"/>
      <c r="D2093" s="17"/>
    </row>
    <row r="2094" spans="3:4" x14ac:dyDescent="0.2">
      <c r="C2094" s="17"/>
      <c r="D2094" s="17"/>
    </row>
    <row r="2095" spans="3:4" x14ac:dyDescent="0.2">
      <c r="C2095" s="17"/>
      <c r="D2095" s="17"/>
    </row>
    <row r="2096" spans="3:4" x14ac:dyDescent="0.2">
      <c r="C2096" s="17"/>
      <c r="D2096" s="17"/>
    </row>
    <row r="2097" spans="3:4" x14ac:dyDescent="0.2">
      <c r="C2097" s="17"/>
      <c r="D2097" s="17"/>
    </row>
    <row r="2098" spans="3:4" x14ac:dyDescent="0.2">
      <c r="C2098" s="17"/>
      <c r="D2098" s="17"/>
    </row>
    <row r="2099" spans="3:4" x14ac:dyDescent="0.2">
      <c r="C2099" s="17"/>
      <c r="D2099" s="17"/>
    </row>
    <row r="2100" spans="3:4" x14ac:dyDescent="0.2">
      <c r="C2100" s="17"/>
      <c r="D2100" s="17"/>
    </row>
    <row r="2101" spans="3:4" x14ac:dyDescent="0.2">
      <c r="C2101" s="17"/>
      <c r="D2101" s="17"/>
    </row>
    <row r="2102" spans="3:4" x14ac:dyDescent="0.2">
      <c r="C2102" s="17"/>
      <c r="D2102" s="17"/>
    </row>
    <row r="2103" spans="3:4" x14ac:dyDescent="0.2">
      <c r="C2103" s="17"/>
      <c r="D2103" s="17"/>
    </row>
    <row r="2104" spans="3:4" x14ac:dyDescent="0.2">
      <c r="C2104" s="17"/>
      <c r="D2104" s="17"/>
    </row>
    <row r="2105" spans="3:4" x14ac:dyDescent="0.2">
      <c r="C2105" s="17"/>
      <c r="D2105" s="17"/>
    </row>
    <row r="2106" spans="3:4" x14ac:dyDescent="0.2">
      <c r="C2106" s="17"/>
      <c r="D2106" s="17"/>
    </row>
    <row r="2107" spans="3:4" x14ac:dyDescent="0.2">
      <c r="C2107" s="17"/>
      <c r="D2107" s="17"/>
    </row>
    <row r="2108" spans="3:4" x14ac:dyDescent="0.2">
      <c r="C2108" s="17"/>
      <c r="D2108" s="17"/>
    </row>
    <row r="2109" spans="3:4" x14ac:dyDescent="0.2">
      <c r="C2109" s="17"/>
      <c r="D2109" s="17"/>
    </row>
    <row r="2110" spans="3:4" x14ac:dyDescent="0.2">
      <c r="C2110" s="17"/>
      <c r="D2110" s="17"/>
    </row>
    <row r="2111" spans="3:4" x14ac:dyDescent="0.2">
      <c r="C2111" s="17"/>
      <c r="D2111" s="17"/>
    </row>
    <row r="2112" spans="3:4" x14ac:dyDescent="0.2">
      <c r="C2112" s="17"/>
      <c r="D2112" s="17"/>
    </row>
    <row r="2113" spans="3:4" x14ac:dyDescent="0.2">
      <c r="C2113" s="17"/>
      <c r="D2113" s="17"/>
    </row>
    <row r="2114" spans="3:4" x14ac:dyDescent="0.2">
      <c r="C2114" s="17"/>
      <c r="D2114" s="17"/>
    </row>
    <row r="2115" spans="3:4" x14ac:dyDescent="0.2">
      <c r="C2115" s="17"/>
      <c r="D2115" s="17"/>
    </row>
    <row r="2116" spans="3:4" x14ac:dyDescent="0.2">
      <c r="C2116" s="17"/>
      <c r="D2116" s="17"/>
    </row>
    <row r="2117" spans="3:4" x14ac:dyDescent="0.2">
      <c r="C2117" s="17"/>
      <c r="D2117" s="17"/>
    </row>
    <row r="2118" spans="3:4" x14ac:dyDescent="0.2">
      <c r="C2118" s="17"/>
      <c r="D2118" s="17"/>
    </row>
    <row r="2119" spans="3:4" x14ac:dyDescent="0.2">
      <c r="C2119" s="17"/>
      <c r="D2119" s="17"/>
    </row>
    <row r="2120" spans="3:4" x14ac:dyDescent="0.2">
      <c r="C2120" s="17"/>
      <c r="D2120" s="17"/>
    </row>
    <row r="2121" spans="3:4" x14ac:dyDescent="0.2">
      <c r="C2121" s="17"/>
      <c r="D2121" s="17"/>
    </row>
    <row r="2122" spans="3:4" x14ac:dyDescent="0.2">
      <c r="C2122" s="17"/>
      <c r="D2122" s="17"/>
    </row>
    <row r="2123" spans="3:4" x14ac:dyDescent="0.2">
      <c r="C2123" s="17"/>
      <c r="D2123" s="17"/>
    </row>
    <row r="2124" spans="3:4" x14ac:dyDescent="0.2">
      <c r="C2124" s="17"/>
      <c r="D2124" s="17"/>
    </row>
    <row r="2125" spans="3:4" x14ac:dyDescent="0.2">
      <c r="C2125" s="17"/>
      <c r="D2125" s="17"/>
    </row>
    <row r="2126" spans="3:4" x14ac:dyDescent="0.2">
      <c r="C2126" s="17"/>
      <c r="D2126" s="17"/>
    </row>
    <row r="2127" spans="3:4" x14ac:dyDescent="0.2">
      <c r="C2127" s="17"/>
      <c r="D2127" s="17"/>
    </row>
    <row r="2128" spans="3:4" x14ac:dyDescent="0.2">
      <c r="C2128" s="17"/>
      <c r="D2128" s="17"/>
    </row>
    <row r="2129" spans="3:4" x14ac:dyDescent="0.2">
      <c r="C2129" s="17"/>
      <c r="D2129" s="17"/>
    </row>
    <row r="2130" spans="3:4" x14ac:dyDescent="0.2">
      <c r="C2130" s="17"/>
      <c r="D2130" s="17"/>
    </row>
    <row r="2131" spans="3:4" x14ac:dyDescent="0.2">
      <c r="C2131" s="17"/>
      <c r="D2131" s="17"/>
    </row>
    <row r="2132" spans="3:4" x14ac:dyDescent="0.2">
      <c r="C2132" s="17"/>
      <c r="D2132" s="17"/>
    </row>
    <row r="2133" spans="3:4" x14ac:dyDescent="0.2">
      <c r="C2133" s="17"/>
      <c r="D2133" s="17"/>
    </row>
    <row r="2134" spans="3:4" x14ac:dyDescent="0.2">
      <c r="C2134" s="17"/>
      <c r="D2134" s="17"/>
    </row>
    <row r="2135" spans="3:4" x14ac:dyDescent="0.2">
      <c r="C2135" s="17"/>
      <c r="D2135" s="17"/>
    </row>
    <row r="2136" spans="3:4" x14ac:dyDescent="0.2">
      <c r="C2136" s="17"/>
      <c r="D2136" s="17"/>
    </row>
    <row r="2137" spans="3:4" x14ac:dyDescent="0.2">
      <c r="C2137" s="17"/>
      <c r="D2137" s="17"/>
    </row>
    <row r="2138" spans="3:4" x14ac:dyDescent="0.2">
      <c r="C2138" s="17"/>
      <c r="D2138" s="17"/>
    </row>
    <row r="2139" spans="3:4" x14ac:dyDescent="0.2">
      <c r="C2139" s="17"/>
      <c r="D2139" s="17"/>
    </row>
    <row r="2140" spans="3:4" x14ac:dyDescent="0.2">
      <c r="C2140" s="17"/>
      <c r="D2140" s="17"/>
    </row>
    <row r="2141" spans="3:4" x14ac:dyDescent="0.2">
      <c r="C2141" s="17"/>
      <c r="D2141" s="17"/>
    </row>
    <row r="2142" spans="3:4" x14ac:dyDescent="0.2">
      <c r="C2142" s="17"/>
      <c r="D2142" s="17"/>
    </row>
    <row r="2143" spans="3:4" x14ac:dyDescent="0.2">
      <c r="C2143" s="17"/>
      <c r="D2143" s="17"/>
    </row>
    <row r="2144" spans="3:4" x14ac:dyDescent="0.2">
      <c r="C2144" s="17"/>
      <c r="D2144" s="17"/>
    </row>
    <row r="2145" spans="3:4" x14ac:dyDescent="0.2">
      <c r="C2145" s="17"/>
      <c r="D2145" s="17"/>
    </row>
    <row r="2146" spans="3:4" x14ac:dyDescent="0.2">
      <c r="C2146" s="17"/>
      <c r="D2146" s="17"/>
    </row>
    <row r="2147" spans="3:4" x14ac:dyDescent="0.2">
      <c r="C2147" s="17"/>
      <c r="D2147" s="17"/>
    </row>
    <row r="2148" spans="3:4" x14ac:dyDescent="0.2">
      <c r="C2148" s="17"/>
      <c r="D2148" s="17"/>
    </row>
    <row r="2149" spans="3:4" x14ac:dyDescent="0.2">
      <c r="C2149" s="17"/>
      <c r="D2149" s="17"/>
    </row>
    <row r="2150" spans="3:4" x14ac:dyDescent="0.2">
      <c r="C2150" s="17"/>
      <c r="D2150" s="17"/>
    </row>
    <row r="2151" spans="3:4" x14ac:dyDescent="0.2">
      <c r="C2151" s="17"/>
      <c r="D2151" s="17"/>
    </row>
    <row r="2152" spans="3:4" x14ac:dyDescent="0.2">
      <c r="C2152" s="17"/>
      <c r="D2152" s="17"/>
    </row>
    <row r="2153" spans="3:4" x14ac:dyDescent="0.2">
      <c r="C2153" s="17"/>
      <c r="D2153" s="17"/>
    </row>
    <row r="2154" spans="3:4" x14ac:dyDescent="0.2">
      <c r="C2154" s="17"/>
      <c r="D2154" s="17"/>
    </row>
    <row r="2155" spans="3:4" x14ac:dyDescent="0.2">
      <c r="C2155" s="17"/>
      <c r="D2155" s="17"/>
    </row>
    <row r="2156" spans="3:4" x14ac:dyDescent="0.2">
      <c r="C2156" s="17"/>
      <c r="D2156" s="17"/>
    </row>
    <row r="2157" spans="3:4" x14ac:dyDescent="0.2">
      <c r="C2157" s="17"/>
      <c r="D2157" s="17"/>
    </row>
    <row r="2158" spans="3:4" x14ac:dyDescent="0.2">
      <c r="C2158" s="17"/>
      <c r="D2158" s="17"/>
    </row>
    <row r="2159" spans="3:4" x14ac:dyDescent="0.2">
      <c r="C2159" s="17"/>
      <c r="D2159" s="17"/>
    </row>
    <row r="2160" spans="3:4" x14ac:dyDescent="0.2">
      <c r="C2160" s="17"/>
      <c r="D2160" s="17"/>
    </row>
    <row r="2161" spans="3:4" x14ac:dyDescent="0.2">
      <c r="C2161" s="17"/>
      <c r="D2161" s="17"/>
    </row>
    <row r="2162" spans="3:4" x14ac:dyDescent="0.2">
      <c r="C2162" s="17"/>
      <c r="D2162" s="17"/>
    </row>
    <row r="2163" spans="3:4" x14ac:dyDescent="0.2">
      <c r="C2163" s="17"/>
      <c r="D2163" s="17"/>
    </row>
    <row r="2164" spans="3:4" x14ac:dyDescent="0.2">
      <c r="C2164" s="17"/>
      <c r="D2164" s="17"/>
    </row>
    <row r="2165" spans="3:4" x14ac:dyDescent="0.2">
      <c r="C2165" s="17"/>
      <c r="D2165" s="17"/>
    </row>
    <row r="2166" spans="3:4" x14ac:dyDescent="0.2">
      <c r="C2166" s="17"/>
      <c r="D2166" s="17"/>
    </row>
    <row r="2167" spans="3:4" x14ac:dyDescent="0.2">
      <c r="C2167" s="17"/>
      <c r="D2167" s="17"/>
    </row>
    <row r="2168" spans="3:4" x14ac:dyDescent="0.2">
      <c r="C2168" s="17"/>
      <c r="D2168" s="17"/>
    </row>
    <row r="2169" spans="3:4" x14ac:dyDescent="0.2">
      <c r="C2169" s="17"/>
      <c r="D2169" s="17"/>
    </row>
    <row r="2170" spans="3:4" x14ac:dyDescent="0.2">
      <c r="C2170" s="17"/>
      <c r="D2170" s="17"/>
    </row>
    <row r="2171" spans="3:4" x14ac:dyDescent="0.2">
      <c r="C2171" s="17"/>
      <c r="D2171" s="17"/>
    </row>
    <row r="2172" spans="3:4" x14ac:dyDescent="0.2">
      <c r="C2172" s="17"/>
      <c r="D2172" s="17"/>
    </row>
    <row r="2173" spans="3:4" x14ac:dyDescent="0.2">
      <c r="C2173" s="17"/>
      <c r="D2173" s="17"/>
    </row>
    <row r="2174" spans="3:4" x14ac:dyDescent="0.2">
      <c r="C2174" s="17"/>
      <c r="D2174" s="17"/>
    </row>
    <row r="2175" spans="3:4" x14ac:dyDescent="0.2">
      <c r="C2175" s="17"/>
      <c r="D2175" s="17"/>
    </row>
    <row r="2176" spans="3:4" x14ac:dyDescent="0.2">
      <c r="C2176" s="17"/>
      <c r="D2176" s="17"/>
    </row>
    <row r="2177" spans="3:4" x14ac:dyDescent="0.2">
      <c r="C2177" s="17"/>
      <c r="D2177" s="17"/>
    </row>
    <row r="2178" spans="3:4" x14ac:dyDescent="0.2">
      <c r="C2178" s="17"/>
      <c r="D2178" s="17"/>
    </row>
    <row r="2179" spans="3:4" x14ac:dyDescent="0.2">
      <c r="C2179" s="17"/>
      <c r="D2179" s="17"/>
    </row>
    <row r="2180" spans="3:4" x14ac:dyDescent="0.2">
      <c r="C2180" s="17"/>
      <c r="D2180" s="17"/>
    </row>
    <row r="2181" spans="3:4" x14ac:dyDescent="0.2">
      <c r="C2181" s="17"/>
      <c r="D2181" s="17"/>
    </row>
    <row r="2182" spans="3:4" x14ac:dyDescent="0.2">
      <c r="C2182" s="17"/>
      <c r="D2182" s="17"/>
    </row>
    <row r="2183" spans="3:4" x14ac:dyDescent="0.2">
      <c r="C2183" s="17"/>
      <c r="D2183" s="17"/>
    </row>
    <row r="2184" spans="3:4" x14ac:dyDescent="0.2">
      <c r="C2184" s="17"/>
      <c r="D2184" s="17"/>
    </row>
    <row r="2185" spans="3:4" x14ac:dyDescent="0.2">
      <c r="C2185" s="17"/>
      <c r="D2185" s="17"/>
    </row>
    <row r="2186" spans="3:4" x14ac:dyDescent="0.2">
      <c r="C2186" s="17"/>
      <c r="D2186" s="17"/>
    </row>
    <row r="2187" spans="3:4" x14ac:dyDescent="0.2">
      <c r="C2187" s="17"/>
      <c r="D2187" s="17"/>
    </row>
    <row r="2188" spans="3:4" x14ac:dyDescent="0.2">
      <c r="C2188" s="17"/>
      <c r="D2188" s="17"/>
    </row>
    <row r="2189" spans="3:4" x14ac:dyDescent="0.2">
      <c r="C2189" s="17"/>
      <c r="D2189" s="17"/>
    </row>
    <row r="2190" spans="3:4" x14ac:dyDescent="0.2">
      <c r="C2190" s="17"/>
      <c r="D2190" s="17"/>
    </row>
    <row r="2191" spans="3:4" x14ac:dyDescent="0.2">
      <c r="C2191" s="17"/>
      <c r="D2191" s="17"/>
    </row>
    <row r="2192" spans="3:4" x14ac:dyDescent="0.2">
      <c r="C2192" s="17"/>
      <c r="D2192" s="17"/>
    </row>
    <row r="2193" spans="3:4" x14ac:dyDescent="0.2">
      <c r="C2193" s="17"/>
      <c r="D2193" s="17"/>
    </row>
    <row r="2194" spans="3:4" x14ac:dyDescent="0.2">
      <c r="C2194" s="17"/>
      <c r="D2194" s="17"/>
    </row>
    <row r="2195" spans="3:4" x14ac:dyDescent="0.2">
      <c r="C2195" s="17"/>
      <c r="D2195" s="17"/>
    </row>
    <row r="2196" spans="3:4" x14ac:dyDescent="0.2">
      <c r="C2196" s="17"/>
      <c r="D2196" s="17"/>
    </row>
    <row r="2197" spans="3:4" x14ac:dyDescent="0.2">
      <c r="C2197" s="17"/>
      <c r="D2197" s="17"/>
    </row>
    <row r="2198" spans="3:4" x14ac:dyDescent="0.2">
      <c r="C2198" s="17"/>
      <c r="D2198" s="17"/>
    </row>
    <row r="2199" spans="3:4" x14ac:dyDescent="0.2">
      <c r="C2199" s="17"/>
      <c r="D2199" s="17"/>
    </row>
    <row r="2200" spans="3:4" x14ac:dyDescent="0.2">
      <c r="C2200" s="17"/>
      <c r="D2200" s="17"/>
    </row>
    <row r="2201" spans="3:4" x14ac:dyDescent="0.2">
      <c r="C2201" s="17"/>
      <c r="D2201" s="17"/>
    </row>
    <row r="2202" spans="3:4" x14ac:dyDescent="0.2">
      <c r="C2202" s="17"/>
      <c r="D2202" s="17"/>
    </row>
    <row r="2203" spans="3:4" x14ac:dyDescent="0.2">
      <c r="C2203" s="17"/>
      <c r="D2203" s="17"/>
    </row>
    <row r="2204" spans="3:4" x14ac:dyDescent="0.2">
      <c r="C2204" s="17"/>
      <c r="D2204" s="17"/>
    </row>
    <row r="2205" spans="3:4" x14ac:dyDescent="0.2">
      <c r="C2205" s="17"/>
      <c r="D2205" s="17"/>
    </row>
    <row r="2206" spans="3:4" x14ac:dyDescent="0.2">
      <c r="C2206" s="17"/>
      <c r="D2206" s="17"/>
    </row>
    <row r="2207" spans="3:4" x14ac:dyDescent="0.2">
      <c r="C2207" s="17"/>
      <c r="D2207" s="17"/>
    </row>
    <row r="2208" spans="3:4" x14ac:dyDescent="0.2">
      <c r="C2208" s="17"/>
      <c r="D2208" s="17"/>
    </row>
    <row r="2209" spans="3:4" x14ac:dyDescent="0.2">
      <c r="C2209" s="17"/>
      <c r="D2209" s="17"/>
    </row>
    <row r="2210" spans="3:4" x14ac:dyDescent="0.2">
      <c r="C2210" s="17"/>
      <c r="D2210" s="17"/>
    </row>
    <row r="2211" spans="3:4" x14ac:dyDescent="0.2">
      <c r="C2211" s="17"/>
      <c r="D2211" s="17"/>
    </row>
    <row r="2212" spans="3:4" x14ac:dyDescent="0.2">
      <c r="C2212" s="17"/>
      <c r="D2212" s="17"/>
    </row>
    <row r="2213" spans="3:4" x14ac:dyDescent="0.2">
      <c r="C2213" s="17"/>
      <c r="D2213" s="17"/>
    </row>
    <row r="2214" spans="3:4" x14ac:dyDescent="0.2">
      <c r="C2214" s="17"/>
      <c r="D2214" s="17"/>
    </row>
    <row r="2215" spans="3:4" x14ac:dyDescent="0.2">
      <c r="C2215" s="17"/>
      <c r="D2215" s="17"/>
    </row>
    <row r="2216" spans="3:4" x14ac:dyDescent="0.2">
      <c r="C2216" s="17"/>
      <c r="D2216" s="17"/>
    </row>
    <row r="2217" spans="3:4" x14ac:dyDescent="0.2">
      <c r="C2217" s="17"/>
      <c r="D2217" s="17"/>
    </row>
    <row r="2218" spans="3:4" x14ac:dyDescent="0.2">
      <c r="C2218" s="17"/>
      <c r="D2218" s="17"/>
    </row>
    <row r="2219" spans="3:4" x14ac:dyDescent="0.2">
      <c r="C2219" s="17"/>
      <c r="D2219" s="17"/>
    </row>
    <row r="2220" spans="3:4" x14ac:dyDescent="0.2">
      <c r="C2220" s="17"/>
      <c r="D2220" s="17"/>
    </row>
    <row r="2221" spans="3:4" x14ac:dyDescent="0.2">
      <c r="C2221" s="17"/>
      <c r="D2221" s="17"/>
    </row>
    <row r="2222" spans="3:4" x14ac:dyDescent="0.2">
      <c r="C2222" s="17"/>
      <c r="D2222" s="17"/>
    </row>
    <row r="2223" spans="3:4" x14ac:dyDescent="0.2">
      <c r="C2223" s="17"/>
      <c r="D2223" s="17"/>
    </row>
    <row r="2224" spans="3:4" x14ac:dyDescent="0.2">
      <c r="C2224" s="17"/>
      <c r="D2224" s="17"/>
    </row>
    <row r="2225" spans="3:4" x14ac:dyDescent="0.2">
      <c r="C2225" s="17"/>
      <c r="D2225" s="17"/>
    </row>
    <row r="2226" spans="3:4" x14ac:dyDescent="0.2">
      <c r="C2226" s="17"/>
      <c r="D2226" s="17"/>
    </row>
    <row r="2227" spans="3:4" x14ac:dyDescent="0.2">
      <c r="C2227" s="17"/>
      <c r="D2227" s="17"/>
    </row>
    <row r="2228" spans="3:4" x14ac:dyDescent="0.2">
      <c r="C2228" s="17"/>
      <c r="D2228" s="17"/>
    </row>
    <row r="2229" spans="3:4" x14ac:dyDescent="0.2">
      <c r="C2229" s="17"/>
      <c r="D2229" s="17"/>
    </row>
    <row r="2230" spans="3:4" x14ac:dyDescent="0.2">
      <c r="C2230" s="17"/>
      <c r="D2230" s="17"/>
    </row>
    <row r="2231" spans="3:4" x14ac:dyDescent="0.2">
      <c r="C2231" s="17"/>
      <c r="D2231" s="17"/>
    </row>
    <row r="2232" spans="3:4" x14ac:dyDescent="0.2">
      <c r="C2232" s="17"/>
      <c r="D2232" s="17"/>
    </row>
    <row r="2233" spans="3:4" x14ac:dyDescent="0.2">
      <c r="C2233" s="17"/>
      <c r="D2233" s="17"/>
    </row>
    <row r="2234" spans="3:4" x14ac:dyDescent="0.2">
      <c r="C2234" s="17"/>
      <c r="D2234" s="17"/>
    </row>
    <row r="2235" spans="3:4" x14ac:dyDescent="0.2">
      <c r="C2235" s="17"/>
      <c r="D2235" s="17"/>
    </row>
    <row r="2236" spans="3:4" x14ac:dyDescent="0.2">
      <c r="C2236" s="17"/>
      <c r="D2236" s="17"/>
    </row>
    <row r="2237" spans="3:4" x14ac:dyDescent="0.2">
      <c r="C2237" s="17"/>
      <c r="D2237" s="17"/>
    </row>
    <row r="2238" spans="3:4" x14ac:dyDescent="0.2">
      <c r="C2238" s="17"/>
      <c r="D2238" s="17"/>
    </row>
    <row r="2239" spans="3:4" x14ac:dyDescent="0.2">
      <c r="C2239" s="17"/>
      <c r="D2239" s="17"/>
    </row>
    <row r="2240" spans="3:4" x14ac:dyDescent="0.2">
      <c r="C2240" s="17"/>
      <c r="D2240" s="17"/>
    </row>
    <row r="2241" spans="3:4" x14ac:dyDescent="0.2">
      <c r="C2241" s="17"/>
      <c r="D2241" s="17"/>
    </row>
    <row r="2242" spans="3:4" x14ac:dyDescent="0.2">
      <c r="C2242" s="17"/>
      <c r="D2242" s="17"/>
    </row>
    <row r="2243" spans="3:4" x14ac:dyDescent="0.2">
      <c r="C2243" s="17"/>
      <c r="D2243" s="17"/>
    </row>
    <row r="2244" spans="3:4" x14ac:dyDescent="0.2">
      <c r="C2244" s="17"/>
      <c r="D2244" s="17"/>
    </row>
    <row r="2245" spans="3:4" x14ac:dyDescent="0.2">
      <c r="C2245" s="17"/>
      <c r="D2245" s="17"/>
    </row>
    <row r="2246" spans="3:4" x14ac:dyDescent="0.2">
      <c r="C2246" s="17"/>
      <c r="D2246" s="17"/>
    </row>
    <row r="2247" spans="3:4" x14ac:dyDescent="0.2">
      <c r="C2247" s="17"/>
      <c r="D2247" s="17"/>
    </row>
    <row r="2248" spans="3:4" x14ac:dyDescent="0.2">
      <c r="C2248" s="17"/>
      <c r="D2248" s="17"/>
    </row>
    <row r="2249" spans="3:4" x14ac:dyDescent="0.2">
      <c r="C2249" s="17"/>
      <c r="D2249" s="17"/>
    </row>
    <row r="2250" spans="3:4" x14ac:dyDescent="0.2">
      <c r="C2250" s="17"/>
      <c r="D2250" s="17"/>
    </row>
    <row r="2251" spans="3:4" x14ac:dyDescent="0.2">
      <c r="C2251" s="17"/>
      <c r="D2251" s="17"/>
    </row>
    <row r="2252" spans="3:4" x14ac:dyDescent="0.2">
      <c r="C2252" s="17"/>
      <c r="D2252" s="17"/>
    </row>
    <row r="2253" spans="3:4" x14ac:dyDescent="0.2">
      <c r="C2253" s="17"/>
      <c r="D2253" s="17"/>
    </row>
    <row r="2254" spans="3:4" x14ac:dyDescent="0.2">
      <c r="C2254" s="17"/>
      <c r="D2254" s="17"/>
    </row>
    <row r="2255" spans="3:4" x14ac:dyDescent="0.2">
      <c r="C2255" s="17"/>
      <c r="D2255" s="17"/>
    </row>
    <row r="2256" spans="3:4" x14ac:dyDescent="0.2">
      <c r="C2256" s="17"/>
      <c r="D2256" s="17"/>
    </row>
    <row r="2257" spans="3:4" x14ac:dyDescent="0.2">
      <c r="C2257" s="17"/>
      <c r="D2257" s="17"/>
    </row>
    <row r="2258" spans="3:4" x14ac:dyDescent="0.2">
      <c r="C2258" s="17"/>
      <c r="D2258" s="17"/>
    </row>
    <row r="2259" spans="3:4" x14ac:dyDescent="0.2">
      <c r="C2259" s="17"/>
      <c r="D2259" s="17"/>
    </row>
    <row r="2260" spans="3:4" x14ac:dyDescent="0.2">
      <c r="C2260" s="17"/>
      <c r="D2260" s="17"/>
    </row>
    <row r="2261" spans="3:4" x14ac:dyDescent="0.2">
      <c r="C2261" s="17"/>
      <c r="D2261" s="17"/>
    </row>
    <row r="2262" spans="3:4" x14ac:dyDescent="0.2">
      <c r="C2262" s="17"/>
      <c r="D2262" s="17"/>
    </row>
    <row r="2263" spans="3:4" x14ac:dyDescent="0.2">
      <c r="C2263" s="17"/>
      <c r="D2263" s="17"/>
    </row>
    <row r="2264" spans="3:4" x14ac:dyDescent="0.2">
      <c r="C2264" s="17"/>
      <c r="D2264" s="17"/>
    </row>
    <row r="2265" spans="3:4" x14ac:dyDescent="0.2">
      <c r="C2265" s="17"/>
      <c r="D2265" s="17"/>
    </row>
    <row r="2266" spans="3:4" x14ac:dyDescent="0.2">
      <c r="C2266" s="17"/>
      <c r="D2266" s="17"/>
    </row>
    <row r="2267" spans="3:4" x14ac:dyDescent="0.2">
      <c r="C2267" s="17"/>
      <c r="D2267" s="17"/>
    </row>
    <row r="2268" spans="3:4" x14ac:dyDescent="0.2">
      <c r="C2268" s="17"/>
      <c r="D2268" s="17"/>
    </row>
    <row r="2269" spans="3:4" x14ac:dyDescent="0.2">
      <c r="C2269" s="17"/>
      <c r="D2269" s="17"/>
    </row>
    <row r="2270" spans="3:4" x14ac:dyDescent="0.2">
      <c r="C2270" s="17"/>
      <c r="D2270" s="17"/>
    </row>
    <row r="2271" spans="3:4" x14ac:dyDescent="0.2">
      <c r="C2271" s="17"/>
      <c r="D2271" s="17"/>
    </row>
    <row r="2272" spans="3:4" x14ac:dyDescent="0.2">
      <c r="C2272" s="17"/>
      <c r="D2272" s="17"/>
    </row>
    <row r="2273" spans="3:4" x14ac:dyDescent="0.2">
      <c r="C2273" s="17"/>
      <c r="D2273" s="17"/>
    </row>
    <row r="2274" spans="3:4" x14ac:dyDescent="0.2">
      <c r="C2274" s="17"/>
      <c r="D2274" s="17"/>
    </row>
    <row r="2275" spans="3:4" x14ac:dyDescent="0.2">
      <c r="C2275" s="17"/>
      <c r="D2275" s="17"/>
    </row>
    <row r="2276" spans="3:4" x14ac:dyDescent="0.2">
      <c r="C2276" s="17"/>
      <c r="D2276" s="17"/>
    </row>
    <row r="2277" spans="3:4" x14ac:dyDescent="0.2">
      <c r="C2277" s="17"/>
      <c r="D2277" s="17"/>
    </row>
    <row r="2278" spans="3:4" x14ac:dyDescent="0.2">
      <c r="C2278" s="17"/>
      <c r="D2278" s="17"/>
    </row>
    <row r="2279" spans="3:4" x14ac:dyDescent="0.2">
      <c r="C2279" s="17"/>
      <c r="D2279" s="17"/>
    </row>
    <row r="2280" spans="3:4" x14ac:dyDescent="0.2">
      <c r="C2280" s="17"/>
      <c r="D2280" s="17"/>
    </row>
    <row r="2281" spans="3:4" x14ac:dyDescent="0.2">
      <c r="C2281" s="17"/>
      <c r="D2281" s="17"/>
    </row>
    <row r="2282" spans="3:4" x14ac:dyDescent="0.2">
      <c r="C2282" s="17"/>
      <c r="D2282" s="17"/>
    </row>
    <row r="2283" spans="3:4" x14ac:dyDescent="0.2">
      <c r="C2283" s="17"/>
      <c r="D2283" s="17"/>
    </row>
    <row r="2284" spans="3:4" x14ac:dyDescent="0.2">
      <c r="C2284" s="17"/>
      <c r="D2284" s="17"/>
    </row>
    <row r="2285" spans="3:4" x14ac:dyDescent="0.2">
      <c r="C2285" s="17"/>
      <c r="D2285" s="17"/>
    </row>
    <row r="2286" spans="3:4" x14ac:dyDescent="0.2">
      <c r="C2286" s="17"/>
      <c r="D2286" s="17"/>
    </row>
    <row r="2287" spans="3:4" x14ac:dyDescent="0.2">
      <c r="C2287" s="17"/>
      <c r="D2287" s="17"/>
    </row>
    <row r="2288" spans="3:4" x14ac:dyDescent="0.2">
      <c r="C2288" s="17"/>
      <c r="D2288" s="17"/>
    </row>
    <row r="2289" spans="3:4" x14ac:dyDescent="0.2">
      <c r="C2289" s="17"/>
      <c r="D2289" s="17"/>
    </row>
    <row r="2290" spans="3:4" x14ac:dyDescent="0.2">
      <c r="C2290" s="17"/>
      <c r="D2290" s="17"/>
    </row>
    <row r="2291" spans="3:4" x14ac:dyDescent="0.2">
      <c r="C2291" s="17"/>
      <c r="D2291" s="17"/>
    </row>
    <row r="2292" spans="3:4" x14ac:dyDescent="0.2">
      <c r="C2292" s="17"/>
      <c r="D2292" s="17"/>
    </row>
    <row r="2293" spans="3:4" x14ac:dyDescent="0.2">
      <c r="C2293" s="17"/>
      <c r="D2293" s="17"/>
    </row>
    <row r="2294" spans="3:4" x14ac:dyDescent="0.2">
      <c r="C2294" s="17"/>
      <c r="D2294" s="17"/>
    </row>
    <row r="2295" spans="3:4" x14ac:dyDescent="0.2">
      <c r="C2295" s="17"/>
      <c r="D2295" s="17"/>
    </row>
    <row r="2296" spans="3:4" x14ac:dyDescent="0.2">
      <c r="C2296" s="17"/>
      <c r="D2296" s="17"/>
    </row>
    <row r="2297" spans="3:4" x14ac:dyDescent="0.2">
      <c r="C2297" s="17"/>
      <c r="D2297" s="17"/>
    </row>
    <row r="2298" spans="3:4" x14ac:dyDescent="0.2">
      <c r="C2298" s="17"/>
      <c r="D2298" s="17"/>
    </row>
    <row r="2299" spans="3:4" x14ac:dyDescent="0.2">
      <c r="C2299" s="17"/>
      <c r="D2299" s="17"/>
    </row>
    <row r="2300" spans="3:4" x14ac:dyDescent="0.2">
      <c r="C2300" s="17"/>
      <c r="D2300" s="17"/>
    </row>
    <row r="2301" spans="3:4" x14ac:dyDescent="0.2">
      <c r="C2301" s="17"/>
      <c r="D2301" s="17"/>
    </row>
    <row r="2302" spans="3:4" x14ac:dyDescent="0.2">
      <c r="C2302" s="17"/>
      <c r="D2302" s="17"/>
    </row>
    <row r="2303" spans="3:4" x14ac:dyDescent="0.2">
      <c r="C2303" s="17"/>
      <c r="D2303" s="17"/>
    </row>
    <row r="2304" spans="3:4" x14ac:dyDescent="0.2">
      <c r="C2304" s="17"/>
      <c r="D2304" s="17"/>
    </row>
    <row r="2305" spans="3:4" x14ac:dyDescent="0.2">
      <c r="C2305" s="17"/>
      <c r="D2305" s="17"/>
    </row>
    <row r="2306" spans="3:4" x14ac:dyDescent="0.2">
      <c r="C2306" s="17"/>
      <c r="D2306" s="17"/>
    </row>
    <row r="2307" spans="3:4" x14ac:dyDescent="0.2">
      <c r="C2307" s="17"/>
      <c r="D2307" s="17"/>
    </row>
    <row r="2308" spans="3:4" x14ac:dyDescent="0.2">
      <c r="C2308" s="17"/>
      <c r="D2308" s="17"/>
    </row>
    <row r="2309" spans="3:4" x14ac:dyDescent="0.2">
      <c r="C2309" s="17"/>
      <c r="D2309" s="17"/>
    </row>
    <row r="2310" spans="3:4" x14ac:dyDescent="0.2">
      <c r="C2310" s="17"/>
      <c r="D2310" s="17"/>
    </row>
    <row r="2311" spans="3:4" x14ac:dyDescent="0.2">
      <c r="C2311" s="17"/>
      <c r="D2311" s="17"/>
    </row>
    <row r="2312" spans="3:4" x14ac:dyDescent="0.2">
      <c r="C2312" s="17"/>
      <c r="D2312" s="17"/>
    </row>
    <row r="2313" spans="3:4" x14ac:dyDescent="0.2">
      <c r="C2313" s="17"/>
      <c r="D2313" s="17"/>
    </row>
    <row r="2314" spans="3:4" x14ac:dyDescent="0.2">
      <c r="C2314" s="17"/>
      <c r="D2314" s="17"/>
    </row>
    <row r="2315" spans="3:4" x14ac:dyDescent="0.2">
      <c r="C2315" s="17"/>
      <c r="D2315" s="17"/>
    </row>
    <row r="2316" spans="3:4" x14ac:dyDescent="0.2">
      <c r="C2316" s="17"/>
      <c r="D2316" s="17"/>
    </row>
    <row r="2317" spans="3:4" x14ac:dyDescent="0.2">
      <c r="C2317" s="17"/>
      <c r="D2317" s="17"/>
    </row>
    <row r="2318" spans="3:4" x14ac:dyDescent="0.2">
      <c r="C2318" s="17"/>
      <c r="D2318" s="17"/>
    </row>
    <row r="2319" spans="3:4" x14ac:dyDescent="0.2">
      <c r="C2319" s="17"/>
      <c r="D2319" s="17"/>
    </row>
    <row r="2320" spans="3:4" x14ac:dyDescent="0.2">
      <c r="C2320" s="17"/>
      <c r="D2320" s="17"/>
    </row>
    <row r="2321" spans="3:4" x14ac:dyDescent="0.2">
      <c r="C2321" s="17"/>
      <c r="D2321" s="17"/>
    </row>
    <row r="2322" spans="3:4" x14ac:dyDescent="0.2">
      <c r="C2322" s="17"/>
      <c r="D2322" s="17"/>
    </row>
    <row r="2323" spans="3:4" x14ac:dyDescent="0.2">
      <c r="C2323" s="17"/>
      <c r="D2323" s="17"/>
    </row>
    <row r="2324" spans="3:4" x14ac:dyDescent="0.2">
      <c r="C2324" s="17"/>
      <c r="D2324" s="17"/>
    </row>
    <row r="2325" spans="3:4" x14ac:dyDescent="0.2">
      <c r="C2325" s="17"/>
      <c r="D2325" s="17"/>
    </row>
    <row r="2326" spans="3:4" x14ac:dyDescent="0.2">
      <c r="C2326" s="17"/>
      <c r="D2326" s="17"/>
    </row>
    <row r="2327" spans="3:4" x14ac:dyDescent="0.2">
      <c r="C2327" s="17"/>
      <c r="D2327" s="17"/>
    </row>
    <row r="2328" spans="3:4" x14ac:dyDescent="0.2">
      <c r="C2328" s="17"/>
      <c r="D2328" s="17"/>
    </row>
    <row r="2329" spans="3:4" x14ac:dyDescent="0.2">
      <c r="C2329" s="17"/>
      <c r="D2329" s="17"/>
    </row>
    <row r="2330" spans="3:4" x14ac:dyDescent="0.2">
      <c r="C2330" s="17"/>
      <c r="D2330" s="17"/>
    </row>
    <row r="2331" spans="3:4" x14ac:dyDescent="0.2">
      <c r="C2331" s="17"/>
      <c r="D2331" s="17"/>
    </row>
    <row r="2332" spans="3:4" x14ac:dyDescent="0.2">
      <c r="C2332" s="17"/>
      <c r="D2332" s="17"/>
    </row>
    <row r="2333" spans="3:4" x14ac:dyDescent="0.2">
      <c r="C2333" s="17"/>
      <c r="D2333" s="17"/>
    </row>
    <row r="2334" spans="3:4" x14ac:dyDescent="0.2">
      <c r="C2334" s="17"/>
      <c r="D2334" s="17"/>
    </row>
    <row r="2335" spans="3:4" x14ac:dyDescent="0.2">
      <c r="C2335" s="17"/>
      <c r="D2335" s="17"/>
    </row>
    <row r="2336" spans="3:4" x14ac:dyDescent="0.2">
      <c r="C2336" s="17"/>
      <c r="D2336" s="17"/>
    </row>
    <row r="2337" spans="3:4" x14ac:dyDescent="0.2">
      <c r="C2337" s="17"/>
      <c r="D2337" s="17"/>
    </row>
    <row r="2338" spans="3:4" x14ac:dyDescent="0.2">
      <c r="C2338" s="17"/>
      <c r="D2338" s="17"/>
    </row>
    <row r="2339" spans="3:4" x14ac:dyDescent="0.2">
      <c r="C2339" s="17"/>
      <c r="D2339" s="17"/>
    </row>
    <row r="2340" spans="3:4" x14ac:dyDescent="0.2">
      <c r="C2340" s="17"/>
      <c r="D2340" s="17"/>
    </row>
    <row r="2341" spans="3:4" x14ac:dyDescent="0.2">
      <c r="C2341" s="17"/>
      <c r="D2341" s="17"/>
    </row>
    <row r="2342" spans="3:4" x14ac:dyDescent="0.2">
      <c r="C2342" s="17"/>
      <c r="D2342" s="17"/>
    </row>
    <row r="2343" spans="3:4" x14ac:dyDescent="0.2">
      <c r="C2343" s="17"/>
      <c r="D2343" s="17"/>
    </row>
    <row r="2344" spans="3:4" x14ac:dyDescent="0.2">
      <c r="C2344" s="17"/>
      <c r="D2344" s="17"/>
    </row>
    <row r="2345" spans="3:4" x14ac:dyDescent="0.2">
      <c r="C2345" s="17"/>
      <c r="D2345" s="17"/>
    </row>
    <row r="2346" spans="3:4" x14ac:dyDescent="0.2">
      <c r="C2346" s="17"/>
      <c r="D2346" s="17"/>
    </row>
    <row r="2347" spans="3:4" x14ac:dyDescent="0.2">
      <c r="C2347" s="17"/>
      <c r="D2347" s="17"/>
    </row>
    <row r="2348" spans="3:4" x14ac:dyDescent="0.2">
      <c r="C2348" s="17"/>
      <c r="D2348" s="17"/>
    </row>
    <row r="2349" spans="3:4" x14ac:dyDescent="0.2">
      <c r="C2349" s="17"/>
      <c r="D2349" s="17"/>
    </row>
    <row r="2350" spans="3:4" x14ac:dyDescent="0.2">
      <c r="C2350" s="17"/>
      <c r="D2350" s="17"/>
    </row>
    <row r="2351" spans="3:4" x14ac:dyDescent="0.2">
      <c r="C2351" s="17"/>
      <c r="D2351" s="17"/>
    </row>
    <row r="2352" spans="3:4" x14ac:dyDescent="0.2">
      <c r="C2352" s="17"/>
      <c r="D2352" s="17"/>
    </row>
    <row r="2353" spans="3:4" x14ac:dyDescent="0.2">
      <c r="C2353" s="17"/>
      <c r="D2353" s="17"/>
    </row>
    <row r="2354" spans="3:4" x14ac:dyDescent="0.2">
      <c r="C2354" s="17"/>
      <c r="D2354" s="17"/>
    </row>
    <row r="2355" spans="3:4" x14ac:dyDescent="0.2">
      <c r="C2355" s="17"/>
      <c r="D2355" s="17"/>
    </row>
    <row r="2356" spans="3:4" x14ac:dyDescent="0.2">
      <c r="C2356" s="17"/>
      <c r="D2356" s="17"/>
    </row>
    <row r="2357" spans="3:4" x14ac:dyDescent="0.2">
      <c r="C2357" s="17"/>
      <c r="D2357" s="17"/>
    </row>
    <row r="2358" spans="3:4" x14ac:dyDescent="0.2">
      <c r="C2358" s="17"/>
      <c r="D2358" s="17"/>
    </row>
    <row r="2359" spans="3:4" x14ac:dyDescent="0.2">
      <c r="C2359" s="17"/>
      <c r="D2359" s="17"/>
    </row>
    <row r="2360" spans="3:4" x14ac:dyDescent="0.2">
      <c r="C2360" s="17"/>
      <c r="D2360" s="17"/>
    </row>
    <row r="2361" spans="3:4" x14ac:dyDescent="0.2">
      <c r="C2361" s="17"/>
      <c r="D2361" s="17"/>
    </row>
    <row r="2362" spans="3:4" x14ac:dyDescent="0.2">
      <c r="C2362" s="17"/>
      <c r="D2362" s="17"/>
    </row>
    <row r="2363" spans="3:4" x14ac:dyDescent="0.2">
      <c r="C2363" s="17"/>
      <c r="D2363" s="17"/>
    </row>
    <row r="2364" spans="3:4" x14ac:dyDescent="0.2">
      <c r="C2364" s="17"/>
      <c r="D2364" s="17"/>
    </row>
    <row r="2365" spans="3:4" x14ac:dyDescent="0.2">
      <c r="C2365" s="17"/>
      <c r="D2365" s="17"/>
    </row>
    <row r="2366" spans="3:4" x14ac:dyDescent="0.2">
      <c r="C2366" s="17"/>
      <c r="D2366" s="17"/>
    </row>
    <row r="2367" spans="3:4" x14ac:dyDescent="0.2">
      <c r="C2367" s="17"/>
      <c r="D2367" s="17"/>
    </row>
    <row r="2368" spans="3:4" x14ac:dyDescent="0.2">
      <c r="C2368" s="17"/>
      <c r="D2368" s="17"/>
    </row>
    <row r="2369" spans="3:4" x14ac:dyDescent="0.2">
      <c r="C2369" s="17"/>
      <c r="D2369" s="17"/>
    </row>
    <row r="2370" spans="3:4" x14ac:dyDescent="0.2">
      <c r="C2370" s="17"/>
      <c r="D2370" s="17"/>
    </row>
    <row r="2371" spans="3:4" x14ac:dyDescent="0.2">
      <c r="C2371" s="17"/>
      <c r="D2371" s="17"/>
    </row>
    <row r="2372" spans="3:4" x14ac:dyDescent="0.2">
      <c r="C2372" s="17"/>
      <c r="D2372" s="17"/>
    </row>
    <row r="2373" spans="3:4" x14ac:dyDescent="0.2">
      <c r="C2373" s="17"/>
      <c r="D2373" s="17"/>
    </row>
    <row r="2374" spans="3:4" x14ac:dyDescent="0.2">
      <c r="C2374" s="17"/>
      <c r="D2374" s="17"/>
    </row>
    <row r="2375" spans="3:4" x14ac:dyDescent="0.2">
      <c r="C2375" s="17"/>
      <c r="D2375" s="17"/>
    </row>
    <row r="2376" spans="3:4" x14ac:dyDescent="0.2">
      <c r="C2376" s="17"/>
      <c r="D2376" s="17"/>
    </row>
    <row r="2377" spans="3:4" x14ac:dyDescent="0.2">
      <c r="C2377" s="17"/>
      <c r="D2377" s="17"/>
    </row>
    <row r="2378" spans="3:4" x14ac:dyDescent="0.2">
      <c r="C2378" s="17"/>
      <c r="D2378" s="17"/>
    </row>
    <row r="2379" spans="3:4" x14ac:dyDescent="0.2">
      <c r="C2379" s="17"/>
      <c r="D2379" s="17"/>
    </row>
    <row r="2380" spans="3:4" x14ac:dyDescent="0.2">
      <c r="C2380" s="17"/>
      <c r="D2380" s="17"/>
    </row>
    <row r="2381" spans="3:4" x14ac:dyDescent="0.2">
      <c r="C2381" s="17"/>
      <c r="D2381" s="17"/>
    </row>
    <row r="2382" spans="3:4" x14ac:dyDescent="0.2">
      <c r="C2382" s="17"/>
      <c r="D2382" s="17"/>
    </row>
    <row r="2383" spans="3:4" x14ac:dyDescent="0.2">
      <c r="C2383" s="17"/>
      <c r="D2383" s="17"/>
    </row>
    <row r="2384" spans="3:4" x14ac:dyDescent="0.2">
      <c r="C2384" s="17"/>
      <c r="D2384" s="17"/>
    </row>
    <row r="2385" spans="3:4" x14ac:dyDescent="0.2">
      <c r="C2385" s="17"/>
      <c r="D2385" s="17"/>
    </row>
    <row r="2386" spans="3:4" x14ac:dyDescent="0.2">
      <c r="C2386" s="17"/>
      <c r="D2386" s="17"/>
    </row>
    <row r="2387" spans="3:4" x14ac:dyDescent="0.2">
      <c r="C2387" s="17"/>
      <c r="D2387" s="17"/>
    </row>
    <row r="2388" spans="3:4" x14ac:dyDescent="0.2">
      <c r="C2388" s="17"/>
      <c r="D2388" s="17"/>
    </row>
    <row r="2389" spans="3:4" x14ac:dyDescent="0.2">
      <c r="C2389" s="17"/>
      <c r="D2389" s="17"/>
    </row>
    <row r="2390" spans="3:4" x14ac:dyDescent="0.2">
      <c r="C2390" s="17"/>
      <c r="D2390" s="17"/>
    </row>
    <row r="2391" spans="3:4" x14ac:dyDescent="0.2">
      <c r="C2391" s="17"/>
      <c r="D2391" s="17"/>
    </row>
    <row r="2392" spans="3:4" x14ac:dyDescent="0.2">
      <c r="C2392" s="17"/>
      <c r="D2392" s="17"/>
    </row>
    <row r="2393" spans="3:4" x14ac:dyDescent="0.2">
      <c r="C2393" s="17"/>
      <c r="D2393" s="17"/>
    </row>
    <row r="2394" spans="3:4" x14ac:dyDescent="0.2">
      <c r="C2394" s="17"/>
      <c r="D2394" s="17"/>
    </row>
    <row r="2395" spans="3:4" x14ac:dyDescent="0.2">
      <c r="C2395" s="17"/>
      <c r="D2395" s="17"/>
    </row>
    <row r="2396" spans="3:4" x14ac:dyDescent="0.2">
      <c r="C2396" s="17"/>
      <c r="D2396" s="17"/>
    </row>
    <row r="2397" spans="3:4" x14ac:dyDescent="0.2">
      <c r="C2397" s="17"/>
      <c r="D2397" s="17"/>
    </row>
    <row r="2398" spans="3:4" x14ac:dyDescent="0.2">
      <c r="C2398" s="17"/>
      <c r="D2398" s="17"/>
    </row>
    <row r="2399" spans="3:4" x14ac:dyDescent="0.2">
      <c r="C2399" s="17"/>
      <c r="D2399" s="17"/>
    </row>
    <row r="2400" spans="3:4" x14ac:dyDescent="0.2">
      <c r="C2400" s="17"/>
      <c r="D2400" s="17"/>
    </row>
    <row r="2401" spans="3:4" x14ac:dyDescent="0.2">
      <c r="C2401" s="17"/>
      <c r="D2401" s="17"/>
    </row>
    <row r="2402" spans="3:4" x14ac:dyDescent="0.2">
      <c r="C2402" s="17"/>
      <c r="D2402" s="17"/>
    </row>
    <row r="2403" spans="3:4" x14ac:dyDescent="0.2">
      <c r="C2403" s="17"/>
      <c r="D2403" s="17"/>
    </row>
    <row r="2404" spans="3:4" x14ac:dyDescent="0.2">
      <c r="C2404" s="17"/>
      <c r="D2404" s="17"/>
    </row>
    <row r="2405" spans="3:4" x14ac:dyDescent="0.2">
      <c r="C2405" s="17"/>
      <c r="D2405" s="17"/>
    </row>
    <row r="2406" spans="3:4" x14ac:dyDescent="0.2">
      <c r="C2406" s="17"/>
      <c r="D2406" s="17"/>
    </row>
    <row r="2407" spans="3:4" x14ac:dyDescent="0.2">
      <c r="C2407" s="17"/>
      <c r="D2407" s="17"/>
    </row>
    <row r="2408" spans="3:4" x14ac:dyDescent="0.2">
      <c r="C2408" s="17"/>
      <c r="D2408" s="17"/>
    </row>
    <row r="2409" spans="3:4" x14ac:dyDescent="0.2">
      <c r="C2409" s="17"/>
      <c r="D2409" s="17"/>
    </row>
    <row r="2410" spans="3:4" x14ac:dyDescent="0.2">
      <c r="C2410" s="17"/>
      <c r="D2410" s="17"/>
    </row>
    <row r="2411" spans="3:4" x14ac:dyDescent="0.2">
      <c r="C2411" s="17"/>
      <c r="D2411" s="17"/>
    </row>
    <row r="2412" spans="3:4" x14ac:dyDescent="0.2">
      <c r="C2412" s="17"/>
      <c r="D2412" s="17"/>
    </row>
    <row r="2413" spans="3:4" x14ac:dyDescent="0.2">
      <c r="C2413" s="17"/>
      <c r="D2413" s="17"/>
    </row>
    <row r="2414" spans="3:4" x14ac:dyDescent="0.2">
      <c r="C2414" s="17"/>
      <c r="D2414" s="17"/>
    </row>
    <row r="2415" spans="3:4" x14ac:dyDescent="0.2">
      <c r="C2415" s="17"/>
      <c r="D2415" s="17"/>
    </row>
    <row r="2416" spans="3:4" x14ac:dyDescent="0.2">
      <c r="C2416" s="17"/>
      <c r="D2416" s="17"/>
    </row>
    <row r="2417" spans="3:4" x14ac:dyDescent="0.2">
      <c r="C2417" s="17"/>
      <c r="D2417" s="17"/>
    </row>
    <row r="2418" spans="3:4" x14ac:dyDescent="0.2">
      <c r="C2418" s="17"/>
      <c r="D2418" s="17"/>
    </row>
    <row r="2419" spans="3:4" x14ac:dyDescent="0.2">
      <c r="C2419" s="17"/>
      <c r="D2419" s="17"/>
    </row>
    <row r="2420" spans="3:4" x14ac:dyDescent="0.2">
      <c r="C2420" s="17"/>
      <c r="D2420" s="17"/>
    </row>
    <row r="2421" spans="3:4" x14ac:dyDescent="0.2">
      <c r="C2421" s="17"/>
      <c r="D2421" s="17"/>
    </row>
    <row r="2422" spans="3:4" x14ac:dyDescent="0.2">
      <c r="C2422" s="17"/>
      <c r="D2422" s="17"/>
    </row>
    <row r="2423" spans="3:4" x14ac:dyDescent="0.2">
      <c r="C2423" s="17"/>
      <c r="D2423" s="17"/>
    </row>
    <row r="2424" spans="3:4" x14ac:dyDescent="0.2">
      <c r="C2424" s="17"/>
      <c r="D2424" s="17"/>
    </row>
    <row r="2425" spans="3:4" x14ac:dyDescent="0.2">
      <c r="C2425" s="17"/>
      <c r="D2425" s="17"/>
    </row>
    <row r="2426" spans="3:4" x14ac:dyDescent="0.2">
      <c r="C2426" s="17"/>
      <c r="D2426" s="17"/>
    </row>
    <row r="2427" spans="3:4" x14ac:dyDescent="0.2">
      <c r="C2427" s="17"/>
      <c r="D2427" s="17"/>
    </row>
    <row r="2428" spans="3:4" x14ac:dyDescent="0.2">
      <c r="C2428" s="17"/>
      <c r="D2428" s="17"/>
    </row>
    <row r="2429" spans="3:4" x14ac:dyDescent="0.2">
      <c r="C2429" s="17"/>
      <c r="D2429" s="17"/>
    </row>
    <row r="2430" spans="3:4" x14ac:dyDescent="0.2">
      <c r="C2430" s="17"/>
      <c r="D2430" s="17"/>
    </row>
    <row r="2431" spans="3:4" x14ac:dyDescent="0.2">
      <c r="C2431" s="17"/>
      <c r="D2431" s="17"/>
    </row>
    <row r="2432" spans="3:4" x14ac:dyDescent="0.2">
      <c r="C2432" s="17"/>
      <c r="D2432" s="17"/>
    </row>
    <row r="2433" spans="3:4" x14ac:dyDescent="0.2">
      <c r="C2433" s="17"/>
      <c r="D2433" s="17"/>
    </row>
    <row r="2434" spans="3:4" x14ac:dyDescent="0.2">
      <c r="C2434" s="17"/>
      <c r="D2434" s="17"/>
    </row>
    <row r="2435" spans="3:4" x14ac:dyDescent="0.2">
      <c r="C2435" s="17"/>
      <c r="D2435" s="17"/>
    </row>
    <row r="2436" spans="3:4" x14ac:dyDescent="0.2">
      <c r="C2436" s="17"/>
      <c r="D2436" s="17"/>
    </row>
    <row r="2437" spans="3:4" x14ac:dyDescent="0.2">
      <c r="C2437" s="17"/>
      <c r="D2437" s="17"/>
    </row>
    <row r="2438" spans="3:4" x14ac:dyDescent="0.2">
      <c r="C2438" s="17"/>
      <c r="D2438" s="17"/>
    </row>
    <row r="2439" spans="3:4" x14ac:dyDescent="0.2">
      <c r="C2439" s="17"/>
      <c r="D2439" s="17"/>
    </row>
    <row r="2440" spans="3:4" x14ac:dyDescent="0.2">
      <c r="C2440" s="17"/>
      <c r="D2440" s="17"/>
    </row>
    <row r="2441" spans="3:4" x14ac:dyDescent="0.2">
      <c r="C2441" s="17"/>
      <c r="D2441" s="17"/>
    </row>
    <row r="2442" spans="3:4" x14ac:dyDescent="0.2">
      <c r="C2442" s="17"/>
      <c r="D2442" s="17"/>
    </row>
    <row r="2443" spans="3:4" x14ac:dyDescent="0.2">
      <c r="C2443" s="17"/>
      <c r="D2443" s="17"/>
    </row>
    <row r="2444" spans="3:4" x14ac:dyDescent="0.2">
      <c r="C2444" s="17"/>
      <c r="D2444" s="17"/>
    </row>
    <row r="2445" spans="3:4" x14ac:dyDescent="0.2">
      <c r="C2445" s="17"/>
      <c r="D2445" s="17"/>
    </row>
    <row r="2446" spans="3:4" x14ac:dyDescent="0.2">
      <c r="C2446" s="17"/>
      <c r="D2446" s="17"/>
    </row>
    <row r="2447" spans="3:4" x14ac:dyDescent="0.2">
      <c r="C2447" s="17"/>
      <c r="D2447" s="17"/>
    </row>
    <row r="2448" spans="3:4" x14ac:dyDescent="0.2">
      <c r="C2448" s="17"/>
      <c r="D2448" s="17"/>
    </row>
    <row r="2449" spans="3:4" x14ac:dyDescent="0.2">
      <c r="C2449" s="17"/>
      <c r="D2449" s="17"/>
    </row>
    <row r="2450" spans="3:4" x14ac:dyDescent="0.2">
      <c r="C2450" s="17"/>
      <c r="D2450" s="17"/>
    </row>
    <row r="2451" spans="3:4" x14ac:dyDescent="0.2">
      <c r="C2451" s="17"/>
      <c r="D2451" s="17"/>
    </row>
    <row r="2452" spans="3:4" x14ac:dyDescent="0.2">
      <c r="C2452" s="17"/>
      <c r="D2452" s="17"/>
    </row>
    <row r="2453" spans="3:4" x14ac:dyDescent="0.2">
      <c r="C2453" s="17"/>
      <c r="D2453" s="17"/>
    </row>
    <row r="2454" spans="3:4" x14ac:dyDescent="0.2">
      <c r="C2454" s="17"/>
      <c r="D2454" s="17"/>
    </row>
    <row r="2455" spans="3:4" x14ac:dyDescent="0.2">
      <c r="C2455" s="17"/>
      <c r="D2455" s="17"/>
    </row>
    <row r="2456" spans="3:4" x14ac:dyDescent="0.2">
      <c r="C2456" s="17"/>
      <c r="D2456" s="17"/>
    </row>
    <row r="2457" spans="3:4" x14ac:dyDescent="0.2">
      <c r="C2457" s="17"/>
      <c r="D2457" s="17"/>
    </row>
    <row r="2458" spans="3:4" x14ac:dyDescent="0.2">
      <c r="C2458" s="17"/>
      <c r="D2458" s="17"/>
    </row>
    <row r="2459" spans="3:4" x14ac:dyDescent="0.2">
      <c r="C2459" s="17"/>
      <c r="D2459" s="17"/>
    </row>
    <row r="2460" spans="3:4" x14ac:dyDescent="0.2">
      <c r="C2460" s="17"/>
      <c r="D2460" s="17"/>
    </row>
    <row r="2461" spans="3:4" x14ac:dyDescent="0.2">
      <c r="C2461" s="17"/>
      <c r="D2461" s="17"/>
    </row>
    <row r="2462" spans="3:4" x14ac:dyDescent="0.2">
      <c r="C2462" s="17"/>
      <c r="D2462" s="17"/>
    </row>
    <row r="2463" spans="3:4" x14ac:dyDescent="0.2">
      <c r="C2463" s="17"/>
      <c r="D2463" s="17"/>
    </row>
    <row r="2464" spans="3:4" x14ac:dyDescent="0.2">
      <c r="C2464" s="17"/>
      <c r="D2464" s="17"/>
    </row>
    <row r="2465" spans="3:4" x14ac:dyDescent="0.2">
      <c r="C2465" s="17"/>
      <c r="D2465" s="17"/>
    </row>
    <row r="2466" spans="3:4" x14ac:dyDescent="0.2">
      <c r="C2466" s="17"/>
      <c r="D2466" s="17"/>
    </row>
    <row r="2467" spans="3:4" x14ac:dyDescent="0.2">
      <c r="C2467" s="17"/>
      <c r="D2467" s="17"/>
    </row>
    <row r="2468" spans="3:4" x14ac:dyDescent="0.2">
      <c r="C2468" s="17"/>
      <c r="D2468" s="17"/>
    </row>
    <row r="2469" spans="3:4" x14ac:dyDescent="0.2">
      <c r="C2469" s="17"/>
      <c r="D2469" s="17"/>
    </row>
    <row r="2470" spans="3:4" x14ac:dyDescent="0.2">
      <c r="C2470" s="17"/>
      <c r="D2470" s="17"/>
    </row>
    <row r="2471" spans="3:4" x14ac:dyDescent="0.2">
      <c r="C2471" s="17"/>
      <c r="D2471" s="17"/>
    </row>
    <row r="2472" spans="3:4" x14ac:dyDescent="0.2">
      <c r="C2472" s="17"/>
      <c r="D2472" s="17"/>
    </row>
    <row r="2473" spans="3:4" x14ac:dyDescent="0.2">
      <c r="C2473" s="17"/>
      <c r="D2473" s="17"/>
    </row>
    <row r="2474" spans="3:4" x14ac:dyDescent="0.2">
      <c r="C2474" s="17"/>
      <c r="D2474" s="17"/>
    </row>
    <row r="2475" spans="3:4" x14ac:dyDescent="0.2">
      <c r="C2475" s="17"/>
      <c r="D2475" s="17"/>
    </row>
    <row r="2476" spans="3:4" x14ac:dyDescent="0.2">
      <c r="C2476" s="17"/>
      <c r="D2476" s="17"/>
    </row>
    <row r="2477" spans="3:4" x14ac:dyDescent="0.2">
      <c r="C2477" s="17"/>
      <c r="D2477" s="17"/>
    </row>
    <row r="2478" spans="3:4" x14ac:dyDescent="0.2">
      <c r="C2478" s="17"/>
      <c r="D2478" s="17"/>
    </row>
    <row r="2479" spans="3:4" x14ac:dyDescent="0.2">
      <c r="C2479" s="17"/>
      <c r="D2479" s="17"/>
    </row>
    <row r="2480" spans="3:4" x14ac:dyDescent="0.2">
      <c r="C2480" s="17"/>
      <c r="D2480" s="17"/>
    </row>
    <row r="2481" spans="3:4" x14ac:dyDescent="0.2">
      <c r="C2481" s="17"/>
      <c r="D2481" s="17"/>
    </row>
    <row r="2482" spans="3:4" x14ac:dyDescent="0.2">
      <c r="C2482" s="17"/>
      <c r="D2482" s="17"/>
    </row>
    <row r="2483" spans="3:4" x14ac:dyDescent="0.2">
      <c r="C2483" s="17"/>
      <c r="D2483" s="17"/>
    </row>
    <row r="2484" spans="3:4" x14ac:dyDescent="0.2">
      <c r="C2484" s="17"/>
      <c r="D2484" s="17"/>
    </row>
    <row r="2485" spans="3:4" x14ac:dyDescent="0.2">
      <c r="C2485" s="17"/>
      <c r="D2485" s="17"/>
    </row>
    <row r="2486" spans="3:4" x14ac:dyDescent="0.2">
      <c r="C2486" s="17"/>
      <c r="D2486" s="17"/>
    </row>
    <row r="2487" spans="3:4" x14ac:dyDescent="0.2">
      <c r="C2487" s="17"/>
      <c r="D2487" s="17"/>
    </row>
    <row r="2488" spans="3:4" x14ac:dyDescent="0.2">
      <c r="C2488" s="17"/>
      <c r="D2488" s="17"/>
    </row>
    <row r="2489" spans="3:4" x14ac:dyDescent="0.2">
      <c r="C2489" s="17"/>
      <c r="D2489" s="17"/>
    </row>
    <row r="2490" spans="3:4" x14ac:dyDescent="0.2">
      <c r="C2490" s="17"/>
      <c r="D2490" s="17"/>
    </row>
    <row r="2491" spans="3:4" x14ac:dyDescent="0.2">
      <c r="C2491" s="17"/>
      <c r="D2491" s="17"/>
    </row>
    <row r="2492" spans="3:4" x14ac:dyDescent="0.2">
      <c r="C2492" s="17"/>
      <c r="D2492" s="17"/>
    </row>
    <row r="2493" spans="3:4" x14ac:dyDescent="0.2">
      <c r="C2493" s="17"/>
      <c r="D2493" s="17"/>
    </row>
    <row r="2494" spans="3:4" x14ac:dyDescent="0.2">
      <c r="C2494" s="17"/>
      <c r="D2494" s="17"/>
    </row>
    <row r="2495" spans="3:4" x14ac:dyDescent="0.2">
      <c r="C2495" s="17"/>
      <c r="D2495" s="17"/>
    </row>
    <row r="2496" spans="3:4" x14ac:dyDescent="0.2">
      <c r="C2496" s="17"/>
      <c r="D2496" s="17"/>
    </row>
    <row r="2497" spans="3:4" x14ac:dyDescent="0.2">
      <c r="C2497" s="17"/>
      <c r="D2497" s="17"/>
    </row>
    <row r="2498" spans="3:4" x14ac:dyDescent="0.2">
      <c r="C2498" s="17"/>
      <c r="D2498" s="17"/>
    </row>
    <row r="2499" spans="3:4" x14ac:dyDescent="0.2">
      <c r="C2499" s="17"/>
      <c r="D2499" s="17"/>
    </row>
    <row r="2500" spans="3:4" x14ac:dyDescent="0.2">
      <c r="C2500" s="17"/>
      <c r="D2500" s="17"/>
    </row>
    <row r="2501" spans="3:4" x14ac:dyDescent="0.2">
      <c r="C2501" s="17"/>
      <c r="D2501" s="17"/>
    </row>
    <row r="2502" spans="3:4" x14ac:dyDescent="0.2">
      <c r="C2502" s="17"/>
      <c r="D2502" s="17"/>
    </row>
    <row r="2503" spans="3:4" x14ac:dyDescent="0.2">
      <c r="C2503" s="17"/>
      <c r="D2503" s="17"/>
    </row>
    <row r="2504" spans="3:4" x14ac:dyDescent="0.2">
      <c r="C2504" s="17"/>
      <c r="D2504" s="17"/>
    </row>
    <row r="2505" spans="3:4" x14ac:dyDescent="0.2">
      <c r="C2505" s="17"/>
      <c r="D2505" s="17"/>
    </row>
    <row r="2506" spans="3:4" x14ac:dyDescent="0.2">
      <c r="C2506" s="17"/>
      <c r="D2506" s="17"/>
    </row>
    <row r="2507" spans="3:4" x14ac:dyDescent="0.2">
      <c r="C2507" s="17"/>
      <c r="D2507" s="17"/>
    </row>
    <row r="2508" spans="3:4" x14ac:dyDescent="0.2">
      <c r="C2508" s="17"/>
      <c r="D2508" s="17"/>
    </row>
    <row r="2509" spans="3:4" x14ac:dyDescent="0.2">
      <c r="C2509" s="17"/>
      <c r="D2509" s="17"/>
    </row>
    <row r="2510" spans="3:4" x14ac:dyDescent="0.2">
      <c r="C2510" s="17"/>
      <c r="D2510" s="17"/>
    </row>
    <row r="2511" spans="3:4" x14ac:dyDescent="0.2">
      <c r="C2511" s="17"/>
      <c r="D2511" s="17"/>
    </row>
    <row r="2512" spans="3:4" x14ac:dyDescent="0.2">
      <c r="C2512" s="17"/>
      <c r="D2512" s="17"/>
    </row>
    <row r="2513" spans="3:4" x14ac:dyDescent="0.2">
      <c r="C2513" s="17"/>
      <c r="D2513" s="17"/>
    </row>
    <row r="2514" spans="3:4" x14ac:dyDescent="0.2">
      <c r="C2514" s="17"/>
      <c r="D2514" s="17"/>
    </row>
    <row r="2515" spans="3:4" x14ac:dyDescent="0.2">
      <c r="C2515" s="17"/>
      <c r="D2515" s="17"/>
    </row>
    <row r="2516" spans="3:4" x14ac:dyDescent="0.2">
      <c r="C2516" s="17"/>
      <c r="D2516" s="17"/>
    </row>
    <row r="2517" spans="3:4" x14ac:dyDescent="0.2">
      <c r="C2517" s="17"/>
      <c r="D2517" s="17"/>
    </row>
    <row r="2518" spans="3:4" x14ac:dyDescent="0.2">
      <c r="C2518" s="17"/>
      <c r="D2518" s="17"/>
    </row>
    <row r="2519" spans="3:4" x14ac:dyDescent="0.2">
      <c r="C2519" s="17"/>
      <c r="D2519" s="17"/>
    </row>
    <row r="2520" spans="3:4" x14ac:dyDescent="0.2">
      <c r="C2520" s="17"/>
      <c r="D2520" s="17"/>
    </row>
    <row r="2521" spans="3:4" x14ac:dyDescent="0.2">
      <c r="C2521" s="17"/>
      <c r="D2521" s="17"/>
    </row>
    <row r="2522" spans="3:4" x14ac:dyDescent="0.2">
      <c r="C2522" s="17"/>
      <c r="D2522" s="17"/>
    </row>
    <row r="2523" spans="3:4" x14ac:dyDescent="0.2">
      <c r="C2523" s="17"/>
      <c r="D2523" s="17"/>
    </row>
    <row r="2524" spans="3:4" x14ac:dyDescent="0.2">
      <c r="C2524" s="17"/>
      <c r="D2524" s="17"/>
    </row>
    <row r="2525" spans="3:4" x14ac:dyDescent="0.2">
      <c r="C2525" s="17"/>
      <c r="D2525" s="17"/>
    </row>
    <row r="2526" spans="3:4" x14ac:dyDescent="0.2">
      <c r="C2526" s="17"/>
      <c r="D2526" s="17"/>
    </row>
    <row r="2527" spans="3:4" x14ac:dyDescent="0.2">
      <c r="C2527" s="17"/>
      <c r="D2527" s="17"/>
    </row>
    <row r="2528" spans="3:4" x14ac:dyDescent="0.2">
      <c r="C2528" s="17"/>
      <c r="D2528" s="17"/>
    </row>
    <row r="2529" spans="3:4" x14ac:dyDescent="0.2">
      <c r="C2529" s="17"/>
      <c r="D2529" s="17"/>
    </row>
    <row r="2530" spans="3:4" x14ac:dyDescent="0.2">
      <c r="C2530" s="17"/>
      <c r="D2530" s="17"/>
    </row>
    <row r="2531" spans="3:4" x14ac:dyDescent="0.2">
      <c r="C2531" s="17"/>
      <c r="D2531" s="17"/>
    </row>
    <row r="2532" spans="3:4" x14ac:dyDescent="0.2">
      <c r="C2532" s="17"/>
      <c r="D2532" s="17"/>
    </row>
    <row r="2533" spans="3:4" x14ac:dyDescent="0.2">
      <c r="C2533" s="17"/>
      <c r="D2533" s="17"/>
    </row>
    <row r="2534" spans="3:4" x14ac:dyDescent="0.2">
      <c r="C2534" s="17"/>
      <c r="D2534" s="17"/>
    </row>
    <row r="2535" spans="3:4" x14ac:dyDescent="0.2">
      <c r="C2535" s="17"/>
      <c r="D2535" s="17"/>
    </row>
    <row r="2536" spans="3:4" x14ac:dyDescent="0.2">
      <c r="C2536" s="17"/>
      <c r="D2536" s="17"/>
    </row>
    <row r="2537" spans="3:4" x14ac:dyDescent="0.2">
      <c r="C2537" s="17"/>
      <c r="D2537" s="17"/>
    </row>
    <row r="2538" spans="3:4" x14ac:dyDescent="0.2">
      <c r="C2538" s="17"/>
      <c r="D2538" s="17"/>
    </row>
    <row r="2539" spans="3:4" x14ac:dyDescent="0.2">
      <c r="C2539" s="17"/>
      <c r="D2539" s="17"/>
    </row>
    <row r="2540" spans="3:4" x14ac:dyDescent="0.2">
      <c r="C2540" s="17"/>
      <c r="D2540" s="17"/>
    </row>
    <row r="2541" spans="3:4" x14ac:dyDescent="0.2">
      <c r="C2541" s="17"/>
      <c r="D2541" s="17"/>
    </row>
    <row r="2542" spans="3:4" x14ac:dyDescent="0.2">
      <c r="C2542" s="17"/>
      <c r="D2542" s="17"/>
    </row>
    <row r="2543" spans="3:4" x14ac:dyDescent="0.2">
      <c r="C2543" s="17"/>
      <c r="D2543" s="17"/>
    </row>
    <row r="2544" spans="3:4" x14ac:dyDescent="0.2">
      <c r="C2544" s="17"/>
      <c r="D2544" s="17"/>
    </row>
    <row r="2545" spans="3:4" x14ac:dyDescent="0.2">
      <c r="C2545" s="17"/>
      <c r="D2545" s="17"/>
    </row>
    <row r="2546" spans="3:4" x14ac:dyDescent="0.2">
      <c r="C2546" s="17"/>
      <c r="D2546" s="17"/>
    </row>
    <row r="2547" spans="3:4" x14ac:dyDescent="0.2">
      <c r="C2547" s="17"/>
      <c r="D2547" s="17"/>
    </row>
    <row r="2548" spans="3:4" x14ac:dyDescent="0.2">
      <c r="C2548" s="17"/>
      <c r="D2548" s="17"/>
    </row>
    <row r="2549" spans="3:4" x14ac:dyDescent="0.2">
      <c r="C2549" s="17"/>
      <c r="D2549" s="17"/>
    </row>
    <row r="2550" spans="3:4" x14ac:dyDescent="0.2">
      <c r="C2550" s="17"/>
      <c r="D2550" s="17"/>
    </row>
    <row r="2551" spans="3:4" x14ac:dyDescent="0.2">
      <c r="C2551" s="17"/>
      <c r="D2551" s="17"/>
    </row>
    <row r="2552" spans="3:4" x14ac:dyDescent="0.2">
      <c r="C2552" s="17"/>
      <c r="D2552" s="17"/>
    </row>
    <row r="2553" spans="3:4" x14ac:dyDescent="0.2">
      <c r="C2553" s="17"/>
      <c r="D2553" s="17"/>
    </row>
    <row r="2554" spans="3:4" x14ac:dyDescent="0.2">
      <c r="C2554" s="17"/>
      <c r="D2554" s="17"/>
    </row>
    <row r="2555" spans="3:4" x14ac:dyDescent="0.2">
      <c r="C2555" s="17"/>
      <c r="D2555" s="17"/>
    </row>
    <row r="2556" spans="3:4" x14ac:dyDescent="0.2">
      <c r="C2556" s="17"/>
      <c r="D2556" s="17"/>
    </row>
    <row r="2557" spans="3:4" x14ac:dyDescent="0.2">
      <c r="C2557" s="17"/>
      <c r="D2557" s="17"/>
    </row>
    <row r="2558" spans="3:4" x14ac:dyDescent="0.2">
      <c r="C2558" s="17"/>
      <c r="D2558" s="17"/>
    </row>
    <row r="2559" spans="3:4" x14ac:dyDescent="0.2">
      <c r="C2559" s="17"/>
      <c r="D2559" s="17"/>
    </row>
    <row r="2560" spans="3:4" x14ac:dyDescent="0.2">
      <c r="C2560" s="17"/>
      <c r="D2560" s="17"/>
    </row>
    <row r="2561" spans="3:4" x14ac:dyDescent="0.2">
      <c r="C2561" s="17"/>
      <c r="D2561" s="17"/>
    </row>
    <row r="2562" spans="3:4" x14ac:dyDescent="0.2">
      <c r="C2562" s="17"/>
      <c r="D2562" s="17"/>
    </row>
    <row r="2563" spans="3:4" x14ac:dyDescent="0.2">
      <c r="C2563" s="17"/>
      <c r="D2563" s="17"/>
    </row>
    <row r="2564" spans="3:4" x14ac:dyDescent="0.2">
      <c r="C2564" s="17"/>
      <c r="D2564" s="17"/>
    </row>
    <row r="2565" spans="3:4" x14ac:dyDescent="0.2">
      <c r="C2565" s="17"/>
      <c r="D2565" s="17"/>
    </row>
    <row r="2566" spans="3:4" x14ac:dyDescent="0.2">
      <c r="C2566" s="17"/>
      <c r="D2566" s="17"/>
    </row>
    <row r="2567" spans="3:4" x14ac:dyDescent="0.2">
      <c r="C2567" s="17"/>
      <c r="D2567" s="17"/>
    </row>
    <row r="2568" spans="3:4" x14ac:dyDescent="0.2">
      <c r="C2568" s="17"/>
      <c r="D2568" s="17"/>
    </row>
    <row r="2569" spans="3:4" x14ac:dyDescent="0.2">
      <c r="C2569" s="17"/>
      <c r="D2569" s="17"/>
    </row>
    <row r="2570" spans="3:4" x14ac:dyDescent="0.2">
      <c r="C2570" s="17"/>
      <c r="D2570" s="17"/>
    </row>
    <row r="2571" spans="3:4" x14ac:dyDescent="0.2">
      <c r="C2571" s="17"/>
      <c r="D2571" s="17"/>
    </row>
    <row r="2572" spans="3:4" x14ac:dyDescent="0.2">
      <c r="C2572" s="17"/>
      <c r="D2572" s="17"/>
    </row>
    <row r="2573" spans="3:4" x14ac:dyDescent="0.2">
      <c r="C2573" s="17"/>
      <c r="D2573" s="17"/>
    </row>
    <row r="2574" spans="3:4" x14ac:dyDescent="0.2">
      <c r="C2574" s="17"/>
      <c r="D2574" s="17"/>
    </row>
    <row r="2575" spans="3:4" x14ac:dyDescent="0.2">
      <c r="C2575" s="17"/>
      <c r="D2575" s="17"/>
    </row>
    <row r="2576" spans="3:4" x14ac:dyDescent="0.2">
      <c r="C2576" s="17"/>
      <c r="D2576" s="17"/>
    </row>
    <row r="2577" spans="3:4" x14ac:dyDescent="0.2">
      <c r="C2577" s="17"/>
      <c r="D2577" s="17"/>
    </row>
    <row r="2578" spans="3:4" x14ac:dyDescent="0.2">
      <c r="C2578" s="17"/>
      <c r="D2578" s="17"/>
    </row>
    <row r="2579" spans="3:4" x14ac:dyDescent="0.2">
      <c r="C2579" s="17"/>
      <c r="D2579" s="17"/>
    </row>
    <row r="2580" spans="3:4" x14ac:dyDescent="0.2">
      <c r="C2580" s="17"/>
      <c r="D2580" s="17"/>
    </row>
    <row r="2581" spans="3:4" x14ac:dyDescent="0.2">
      <c r="C2581" s="17"/>
      <c r="D2581" s="17"/>
    </row>
    <row r="2582" spans="3:4" x14ac:dyDescent="0.2">
      <c r="C2582" s="17"/>
      <c r="D2582" s="17"/>
    </row>
    <row r="2583" spans="3:4" x14ac:dyDescent="0.2">
      <c r="C2583" s="17"/>
      <c r="D2583" s="17"/>
    </row>
    <row r="2584" spans="3:4" x14ac:dyDescent="0.2">
      <c r="C2584" s="17"/>
      <c r="D2584" s="17"/>
    </row>
    <row r="2585" spans="3:4" x14ac:dyDescent="0.2">
      <c r="C2585" s="17"/>
      <c r="D2585" s="17"/>
    </row>
    <row r="2586" spans="3:4" x14ac:dyDescent="0.2">
      <c r="C2586" s="17"/>
      <c r="D2586" s="17"/>
    </row>
    <row r="2587" spans="3:4" x14ac:dyDescent="0.2">
      <c r="C2587" s="17"/>
      <c r="D2587" s="17"/>
    </row>
    <row r="2588" spans="3:4" x14ac:dyDescent="0.2">
      <c r="C2588" s="17"/>
      <c r="D2588" s="17"/>
    </row>
    <row r="2589" spans="3:4" x14ac:dyDescent="0.2">
      <c r="C2589" s="17"/>
      <c r="D2589" s="17"/>
    </row>
    <row r="2590" spans="3:4" x14ac:dyDescent="0.2">
      <c r="C2590" s="17"/>
      <c r="D2590" s="17"/>
    </row>
    <row r="2591" spans="3:4" x14ac:dyDescent="0.2">
      <c r="C2591" s="17"/>
      <c r="D2591" s="17"/>
    </row>
    <row r="2592" spans="3:4" x14ac:dyDescent="0.2">
      <c r="C2592" s="17"/>
      <c r="D2592" s="17"/>
    </row>
    <row r="2593" spans="3:4" x14ac:dyDescent="0.2">
      <c r="C2593" s="17"/>
      <c r="D2593" s="17"/>
    </row>
    <row r="2594" spans="3:4" x14ac:dyDescent="0.2">
      <c r="C2594" s="17"/>
      <c r="D2594" s="17"/>
    </row>
    <row r="2595" spans="3:4" x14ac:dyDescent="0.2">
      <c r="C2595" s="17"/>
      <c r="D2595" s="17"/>
    </row>
    <row r="2596" spans="3:4" x14ac:dyDescent="0.2">
      <c r="C2596" s="17"/>
      <c r="D2596" s="17"/>
    </row>
    <row r="2597" spans="3:4" x14ac:dyDescent="0.2">
      <c r="C2597" s="17"/>
      <c r="D2597" s="17"/>
    </row>
    <row r="2598" spans="3:4" x14ac:dyDescent="0.2">
      <c r="C2598" s="17"/>
      <c r="D2598" s="17"/>
    </row>
    <row r="2599" spans="3:4" x14ac:dyDescent="0.2">
      <c r="C2599" s="17"/>
      <c r="D2599" s="17"/>
    </row>
    <row r="2600" spans="3:4" x14ac:dyDescent="0.2">
      <c r="C2600" s="17"/>
      <c r="D2600" s="17"/>
    </row>
    <row r="2601" spans="3:4" x14ac:dyDescent="0.2">
      <c r="C2601" s="17"/>
      <c r="D2601" s="17"/>
    </row>
    <row r="2602" spans="3:4" x14ac:dyDescent="0.2">
      <c r="C2602" s="17"/>
      <c r="D2602" s="17"/>
    </row>
    <row r="2603" spans="3:4" x14ac:dyDescent="0.2">
      <c r="C2603" s="17"/>
      <c r="D2603" s="17"/>
    </row>
    <row r="2604" spans="3:4" x14ac:dyDescent="0.2">
      <c r="C2604" s="17"/>
      <c r="D2604" s="17"/>
    </row>
    <row r="2605" spans="3:4" x14ac:dyDescent="0.2">
      <c r="C2605" s="17"/>
      <c r="D2605" s="17"/>
    </row>
    <row r="2606" spans="3:4" x14ac:dyDescent="0.2">
      <c r="C2606" s="17"/>
      <c r="D2606" s="17"/>
    </row>
    <row r="2607" spans="3:4" x14ac:dyDescent="0.2">
      <c r="C2607" s="17"/>
      <c r="D2607" s="17"/>
    </row>
    <row r="2608" spans="3:4" x14ac:dyDescent="0.2">
      <c r="C2608" s="17"/>
      <c r="D2608" s="17"/>
    </row>
    <row r="2609" spans="3:4" x14ac:dyDescent="0.2">
      <c r="C2609" s="17"/>
      <c r="D2609" s="17"/>
    </row>
    <row r="2610" spans="3:4" x14ac:dyDescent="0.2">
      <c r="C2610" s="17"/>
      <c r="D2610" s="17"/>
    </row>
    <row r="2611" spans="3:4" x14ac:dyDescent="0.2">
      <c r="C2611" s="17"/>
      <c r="D2611" s="17"/>
    </row>
    <row r="2612" spans="3:4" x14ac:dyDescent="0.2">
      <c r="C2612" s="17"/>
      <c r="D2612" s="17"/>
    </row>
    <row r="2613" spans="3:4" x14ac:dyDescent="0.2">
      <c r="C2613" s="17"/>
      <c r="D2613" s="17"/>
    </row>
    <row r="2614" spans="3:4" x14ac:dyDescent="0.2">
      <c r="C2614" s="17"/>
      <c r="D2614" s="17"/>
    </row>
    <row r="2615" spans="3:4" x14ac:dyDescent="0.2">
      <c r="C2615" s="17"/>
      <c r="D2615" s="17"/>
    </row>
    <row r="2616" spans="3:4" x14ac:dyDescent="0.2">
      <c r="C2616" s="17"/>
      <c r="D2616" s="17"/>
    </row>
    <row r="2617" spans="3:4" x14ac:dyDescent="0.2">
      <c r="C2617" s="17"/>
      <c r="D2617" s="17"/>
    </row>
    <row r="2618" spans="3:4" x14ac:dyDescent="0.2">
      <c r="C2618" s="17"/>
      <c r="D2618" s="17"/>
    </row>
    <row r="2619" spans="3:4" x14ac:dyDescent="0.2">
      <c r="C2619" s="17"/>
      <c r="D2619" s="17"/>
    </row>
    <row r="2620" spans="3:4" x14ac:dyDescent="0.2">
      <c r="C2620" s="17"/>
      <c r="D2620" s="17"/>
    </row>
    <row r="2621" spans="3:4" x14ac:dyDescent="0.2">
      <c r="C2621" s="17"/>
      <c r="D2621" s="17"/>
    </row>
    <row r="2622" spans="3:4" x14ac:dyDescent="0.2">
      <c r="C2622" s="17"/>
      <c r="D2622" s="17"/>
    </row>
    <row r="2623" spans="3:4" x14ac:dyDescent="0.2">
      <c r="C2623" s="17"/>
      <c r="D2623" s="17"/>
    </row>
    <row r="2624" spans="3:4" x14ac:dyDescent="0.2">
      <c r="C2624" s="17"/>
      <c r="D2624" s="17"/>
    </row>
    <row r="2625" spans="3:4" x14ac:dyDescent="0.2">
      <c r="C2625" s="17"/>
      <c r="D2625" s="17"/>
    </row>
    <row r="2626" spans="3:4" x14ac:dyDescent="0.2">
      <c r="C2626" s="17"/>
      <c r="D2626" s="17"/>
    </row>
    <row r="2627" spans="3:4" x14ac:dyDescent="0.2">
      <c r="C2627" s="17"/>
      <c r="D2627" s="17"/>
    </row>
    <row r="2628" spans="3:4" x14ac:dyDescent="0.2">
      <c r="C2628" s="17"/>
      <c r="D2628" s="17"/>
    </row>
    <row r="2629" spans="3:4" x14ac:dyDescent="0.2">
      <c r="C2629" s="17"/>
      <c r="D2629" s="17"/>
    </row>
    <row r="2630" spans="3:4" x14ac:dyDescent="0.2">
      <c r="C2630" s="17"/>
      <c r="D2630" s="17"/>
    </row>
    <row r="2631" spans="3:4" x14ac:dyDescent="0.2">
      <c r="C2631" s="17"/>
      <c r="D2631" s="17"/>
    </row>
    <row r="2632" spans="3:4" x14ac:dyDescent="0.2">
      <c r="C2632" s="17"/>
      <c r="D2632" s="17"/>
    </row>
    <row r="2633" spans="3:4" x14ac:dyDescent="0.2">
      <c r="C2633" s="17"/>
      <c r="D2633" s="17"/>
    </row>
    <row r="2634" spans="3:4" x14ac:dyDescent="0.2">
      <c r="C2634" s="17"/>
      <c r="D2634" s="17"/>
    </row>
    <row r="2635" spans="3:4" x14ac:dyDescent="0.2">
      <c r="C2635" s="17"/>
      <c r="D2635" s="17"/>
    </row>
    <row r="2636" spans="3:4" x14ac:dyDescent="0.2">
      <c r="C2636" s="17"/>
      <c r="D2636" s="17"/>
    </row>
    <row r="2637" spans="3:4" x14ac:dyDescent="0.2">
      <c r="C2637" s="17"/>
      <c r="D2637" s="17"/>
    </row>
    <row r="2638" spans="3:4" x14ac:dyDescent="0.2">
      <c r="C2638" s="17"/>
      <c r="D2638" s="17"/>
    </row>
    <row r="2639" spans="3:4" x14ac:dyDescent="0.2">
      <c r="C2639" s="17"/>
      <c r="D2639" s="17"/>
    </row>
    <row r="2640" spans="3:4" x14ac:dyDescent="0.2">
      <c r="C2640" s="17"/>
      <c r="D2640" s="17"/>
    </row>
    <row r="2641" spans="3:4" x14ac:dyDescent="0.2">
      <c r="C2641" s="17"/>
      <c r="D2641" s="17"/>
    </row>
    <row r="2642" spans="3:4" x14ac:dyDescent="0.2">
      <c r="C2642" s="17"/>
      <c r="D2642" s="17"/>
    </row>
    <row r="2643" spans="3:4" x14ac:dyDescent="0.2">
      <c r="C2643" s="17"/>
      <c r="D2643" s="17"/>
    </row>
    <row r="2644" spans="3:4" x14ac:dyDescent="0.2">
      <c r="C2644" s="17"/>
      <c r="D2644" s="17"/>
    </row>
    <row r="2645" spans="3:4" x14ac:dyDescent="0.2">
      <c r="C2645" s="17"/>
      <c r="D2645" s="17"/>
    </row>
    <row r="2646" spans="3:4" x14ac:dyDescent="0.2">
      <c r="C2646" s="17"/>
      <c r="D2646" s="17"/>
    </row>
    <row r="2647" spans="3:4" x14ac:dyDescent="0.2">
      <c r="C2647" s="17"/>
      <c r="D2647" s="17"/>
    </row>
    <row r="2648" spans="3:4" x14ac:dyDescent="0.2">
      <c r="C2648" s="17"/>
      <c r="D2648" s="17"/>
    </row>
    <row r="2649" spans="3:4" x14ac:dyDescent="0.2">
      <c r="C2649" s="17"/>
      <c r="D2649" s="17"/>
    </row>
    <row r="2650" spans="3:4" x14ac:dyDescent="0.2">
      <c r="C2650" s="17"/>
      <c r="D2650" s="17"/>
    </row>
    <row r="2651" spans="3:4" x14ac:dyDescent="0.2">
      <c r="C2651" s="17"/>
      <c r="D2651" s="17"/>
    </row>
    <row r="2652" spans="3:4" x14ac:dyDescent="0.2">
      <c r="C2652" s="17"/>
      <c r="D2652" s="17"/>
    </row>
    <row r="2653" spans="3:4" x14ac:dyDescent="0.2">
      <c r="C2653" s="17"/>
      <c r="D2653" s="17"/>
    </row>
    <row r="2654" spans="3:4" x14ac:dyDescent="0.2">
      <c r="C2654" s="17"/>
      <c r="D2654" s="17"/>
    </row>
    <row r="2655" spans="3:4" x14ac:dyDescent="0.2">
      <c r="C2655" s="17"/>
      <c r="D2655" s="17"/>
    </row>
    <row r="2656" spans="3:4" x14ac:dyDescent="0.2">
      <c r="C2656" s="17"/>
      <c r="D2656" s="17"/>
    </row>
    <row r="2657" spans="3:4" x14ac:dyDescent="0.2">
      <c r="C2657" s="17"/>
      <c r="D2657" s="17"/>
    </row>
    <row r="2658" spans="3:4" x14ac:dyDescent="0.2">
      <c r="C2658" s="17"/>
      <c r="D2658" s="17"/>
    </row>
    <row r="2659" spans="3:4" x14ac:dyDescent="0.2">
      <c r="C2659" s="17"/>
      <c r="D2659" s="17"/>
    </row>
    <row r="2660" spans="3:4" x14ac:dyDescent="0.2">
      <c r="C2660" s="17"/>
      <c r="D2660" s="17"/>
    </row>
    <row r="2661" spans="3:4" x14ac:dyDescent="0.2">
      <c r="C2661" s="17"/>
      <c r="D2661" s="17"/>
    </row>
    <row r="2662" spans="3:4" x14ac:dyDescent="0.2">
      <c r="C2662" s="17"/>
      <c r="D2662" s="17"/>
    </row>
    <row r="2663" spans="3:4" x14ac:dyDescent="0.2">
      <c r="C2663" s="17"/>
      <c r="D2663" s="17"/>
    </row>
    <row r="2664" spans="3:4" x14ac:dyDescent="0.2">
      <c r="C2664" s="17"/>
      <c r="D2664" s="17"/>
    </row>
    <row r="2665" spans="3:4" x14ac:dyDescent="0.2">
      <c r="C2665" s="17"/>
      <c r="D2665" s="17"/>
    </row>
    <row r="2666" spans="3:4" x14ac:dyDescent="0.2">
      <c r="C2666" s="17"/>
      <c r="D2666" s="17"/>
    </row>
    <row r="2667" spans="3:4" x14ac:dyDescent="0.2">
      <c r="C2667" s="17"/>
      <c r="D2667" s="17"/>
    </row>
    <row r="2668" spans="3:4" x14ac:dyDescent="0.2">
      <c r="C2668" s="17"/>
      <c r="D2668" s="17"/>
    </row>
    <row r="2669" spans="3:4" x14ac:dyDescent="0.2">
      <c r="C2669" s="17"/>
      <c r="D2669" s="17"/>
    </row>
    <row r="2670" spans="3:4" x14ac:dyDescent="0.2">
      <c r="C2670" s="17"/>
      <c r="D2670" s="17"/>
    </row>
    <row r="2671" spans="3:4" x14ac:dyDescent="0.2">
      <c r="C2671" s="17"/>
      <c r="D2671" s="17"/>
    </row>
    <row r="2672" spans="3:4" x14ac:dyDescent="0.2">
      <c r="C2672" s="17"/>
      <c r="D2672" s="17"/>
    </row>
    <row r="2673" spans="3:4" x14ac:dyDescent="0.2">
      <c r="C2673" s="17"/>
      <c r="D2673" s="17"/>
    </row>
    <row r="2674" spans="3:4" x14ac:dyDescent="0.2">
      <c r="C2674" s="17"/>
      <c r="D2674" s="17"/>
    </row>
    <row r="2675" spans="3:4" x14ac:dyDescent="0.2">
      <c r="C2675" s="17"/>
      <c r="D2675" s="17"/>
    </row>
    <row r="2676" spans="3:4" x14ac:dyDescent="0.2">
      <c r="C2676" s="17"/>
      <c r="D2676" s="17"/>
    </row>
    <row r="2677" spans="3:4" x14ac:dyDescent="0.2">
      <c r="C2677" s="17"/>
      <c r="D2677" s="17"/>
    </row>
    <row r="2678" spans="3:4" x14ac:dyDescent="0.2">
      <c r="C2678" s="17"/>
      <c r="D2678" s="17"/>
    </row>
    <row r="2679" spans="3:4" x14ac:dyDescent="0.2">
      <c r="C2679" s="17"/>
      <c r="D2679" s="17"/>
    </row>
    <row r="2680" spans="3:4" x14ac:dyDescent="0.2">
      <c r="C2680" s="17"/>
      <c r="D2680" s="17"/>
    </row>
    <row r="2681" spans="3:4" x14ac:dyDescent="0.2">
      <c r="C2681" s="17"/>
      <c r="D2681" s="17"/>
    </row>
    <row r="2682" spans="3:4" x14ac:dyDescent="0.2">
      <c r="C2682" s="17"/>
      <c r="D2682" s="17"/>
    </row>
    <row r="2683" spans="3:4" x14ac:dyDescent="0.2">
      <c r="C2683" s="17"/>
      <c r="D2683" s="17"/>
    </row>
    <row r="2684" spans="3:4" x14ac:dyDescent="0.2">
      <c r="C2684" s="17"/>
      <c r="D2684" s="17"/>
    </row>
    <row r="2685" spans="3:4" x14ac:dyDescent="0.2">
      <c r="C2685" s="17"/>
      <c r="D2685" s="17"/>
    </row>
    <row r="2686" spans="3:4" x14ac:dyDescent="0.2">
      <c r="C2686" s="17"/>
      <c r="D2686" s="17"/>
    </row>
    <row r="2687" spans="3:4" x14ac:dyDescent="0.2">
      <c r="C2687" s="17"/>
      <c r="D2687" s="17"/>
    </row>
    <row r="2688" spans="3:4" x14ac:dyDescent="0.2">
      <c r="C2688" s="17"/>
      <c r="D2688" s="17"/>
    </row>
    <row r="2689" spans="3:4" x14ac:dyDescent="0.2">
      <c r="C2689" s="17"/>
      <c r="D2689" s="17"/>
    </row>
    <row r="2690" spans="3:4" x14ac:dyDescent="0.2">
      <c r="C2690" s="17"/>
      <c r="D2690" s="17"/>
    </row>
    <row r="2691" spans="3:4" x14ac:dyDescent="0.2">
      <c r="C2691" s="17"/>
      <c r="D2691" s="17"/>
    </row>
    <row r="2692" spans="3:4" x14ac:dyDescent="0.2">
      <c r="C2692" s="17"/>
      <c r="D2692" s="17"/>
    </row>
    <row r="2693" spans="3:4" x14ac:dyDescent="0.2">
      <c r="C2693" s="17"/>
      <c r="D2693" s="17"/>
    </row>
    <row r="2694" spans="3:4" x14ac:dyDescent="0.2">
      <c r="C2694" s="17"/>
      <c r="D2694" s="17"/>
    </row>
    <row r="2695" spans="3:4" x14ac:dyDescent="0.2">
      <c r="C2695" s="17"/>
      <c r="D2695" s="17"/>
    </row>
    <row r="2696" spans="3:4" x14ac:dyDescent="0.2">
      <c r="C2696" s="17"/>
      <c r="D2696" s="17"/>
    </row>
    <row r="2697" spans="3:4" x14ac:dyDescent="0.2">
      <c r="C2697" s="17"/>
      <c r="D2697" s="17"/>
    </row>
    <row r="2698" spans="3:4" x14ac:dyDescent="0.2">
      <c r="C2698" s="17"/>
      <c r="D2698" s="17"/>
    </row>
    <row r="2699" spans="3:4" x14ac:dyDescent="0.2">
      <c r="C2699" s="17"/>
      <c r="D2699" s="17"/>
    </row>
    <row r="2700" spans="3:4" x14ac:dyDescent="0.2">
      <c r="C2700" s="17"/>
      <c r="D2700" s="17"/>
    </row>
    <row r="2701" spans="3:4" x14ac:dyDescent="0.2">
      <c r="C2701" s="17"/>
      <c r="D2701" s="17"/>
    </row>
    <row r="2702" spans="3:4" x14ac:dyDescent="0.2">
      <c r="C2702" s="17"/>
      <c r="D2702" s="17"/>
    </row>
    <row r="2703" spans="3:4" x14ac:dyDescent="0.2">
      <c r="C2703" s="17"/>
      <c r="D2703" s="17"/>
    </row>
    <row r="2704" spans="3:4" x14ac:dyDescent="0.2">
      <c r="C2704" s="17"/>
      <c r="D2704" s="17"/>
    </row>
    <row r="2705" spans="3:4" x14ac:dyDescent="0.2">
      <c r="C2705" s="17"/>
      <c r="D2705" s="17"/>
    </row>
    <row r="2706" spans="3:4" x14ac:dyDescent="0.2">
      <c r="C2706" s="17"/>
      <c r="D2706" s="17"/>
    </row>
    <row r="2707" spans="3:4" x14ac:dyDescent="0.2">
      <c r="C2707" s="17"/>
      <c r="D2707" s="17"/>
    </row>
    <row r="2708" spans="3:4" x14ac:dyDescent="0.2">
      <c r="C2708" s="17"/>
      <c r="D2708" s="17"/>
    </row>
    <row r="2709" spans="3:4" x14ac:dyDescent="0.2">
      <c r="C2709" s="17"/>
      <c r="D2709" s="17"/>
    </row>
    <row r="2710" spans="3:4" x14ac:dyDescent="0.2">
      <c r="C2710" s="17"/>
      <c r="D2710" s="17"/>
    </row>
    <row r="2711" spans="3:4" x14ac:dyDescent="0.2">
      <c r="C2711" s="17"/>
      <c r="D2711" s="17"/>
    </row>
    <row r="2712" spans="3:4" x14ac:dyDescent="0.2">
      <c r="C2712" s="17"/>
      <c r="D2712" s="17"/>
    </row>
    <row r="2713" spans="3:4" x14ac:dyDescent="0.2">
      <c r="C2713" s="17"/>
      <c r="D2713" s="17"/>
    </row>
    <row r="2714" spans="3:4" x14ac:dyDescent="0.2">
      <c r="C2714" s="17"/>
      <c r="D2714" s="17"/>
    </row>
    <row r="2715" spans="3:4" x14ac:dyDescent="0.2">
      <c r="C2715" s="17"/>
      <c r="D2715" s="17"/>
    </row>
    <row r="2716" spans="3:4" x14ac:dyDescent="0.2">
      <c r="C2716" s="17"/>
      <c r="D2716" s="17"/>
    </row>
    <row r="2717" spans="3:4" x14ac:dyDescent="0.2">
      <c r="C2717" s="17"/>
      <c r="D2717" s="17"/>
    </row>
    <row r="2718" spans="3:4" x14ac:dyDescent="0.2">
      <c r="C2718" s="17"/>
      <c r="D2718" s="17"/>
    </row>
    <row r="2719" spans="3:4" x14ac:dyDescent="0.2">
      <c r="C2719" s="17"/>
      <c r="D2719" s="17"/>
    </row>
    <row r="2720" spans="3:4" x14ac:dyDescent="0.2">
      <c r="C2720" s="17"/>
      <c r="D2720" s="17"/>
    </row>
    <row r="2721" spans="3:4" x14ac:dyDescent="0.2">
      <c r="C2721" s="17"/>
      <c r="D2721" s="17"/>
    </row>
    <row r="2722" spans="3:4" x14ac:dyDescent="0.2">
      <c r="C2722" s="17"/>
      <c r="D2722" s="17"/>
    </row>
    <row r="2723" spans="3:4" x14ac:dyDescent="0.2">
      <c r="C2723" s="17"/>
      <c r="D2723" s="17"/>
    </row>
    <row r="2724" spans="3:4" x14ac:dyDescent="0.2">
      <c r="C2724" s="17"/>
      <c r="D2724" s="17"/>
    </row>
    <row r="2725" spans="3:4" x14ac:dyDescent="0.2">
      <c r="C2725" s="17"/>
      <c r="D2725" s="17"/>
    </row>
    <row r="2726" spans="3:4" x14ac:dyDescent="0.2">
      <c r="C2726" s="17"/>
      <c r="D2726" s="17"/>
    </row>
    <row r="2727" spans="3:4" x14ac:dyDescent="0.2">
      <c r="C2727" s="17"/>
      <c r="D2727" s="17"/>
    </row>
    <row r="2728" spans="3:4" x14ac:dyDescent="0.2">
      <c r="C2728" s="17"/>
      <c r="D2728" s="17"/>
    </row>
    <row r="2729" spans="3:4" x14ac:dyDescent="0.2">
      <c r="C2729" s="17"/>
      <c r="D2729" s="17"/>
    </row>
    <row r="2730" spans="3:4" x14ac:dyDescent="0.2">
      <c r="C2730" s="17"/>
      <c r="D2730" s="17"/>
    </row>
    <row r="2731" spans="3:4" x14ac:dyDescent="0.2">
      <c r="C2731" s="17"/>
      <c r="D2731" s="17"/>
    </row>
    <row r="2732" spans="3:4" x14ac:dyDescent="0.2">
      <c r="C2732" s="17"/>
      <c r="D2732" s="17"/>
    </row>
    <row r="2733" spans="3:4" x14ac:dyDescent="0.2">
      <c r="C2733" s="17"/>
      <c r="D2733" s="17"/>
    </row>
    <row r="2734" spans="3:4" x14ac:dyDescent="0.2">
      <c r="C2734" s="17"/>
      <c r="D2734" s="17"/>
    </row>
    <row r="2735" spans="3:4" x14ac:dyDescent="0.2">
      <c r="C2735" s="17"/>
      <c r="D2735" s="17"/>
    </row>
    <row r="2736" spans="3:4" x14ac:dyDescent="0.2">
      <c r="C2736" s="17"/>
      <c r="D2736" s="17"/>
    </row>
    <row r="2737" spans="3:4" x14ac:dyDescent="0.2">
      <c r="C2737" s="17"/>
      <c r="D2737" s="17"/>
    </row>
    <row r="2738" spans="3:4" x14ac:dyDescent="0.2">
      <c r="C2738" s="17"/>
      <c r="D2738" s="17"/>
    </row>
    <row r="2739" spans="3:4" x14ac:dyDescent="0.2">
      <c r="C2739" s="17"/>
      <c r="D2739" s="17"/>
    </row>
    <row r="2740" spans="3:4" x14ac:dyDescent="0.2">
      <c r="C2740" s="17"/>
      <c r="D2740" s="17"/>
    </row>
    <row r="2741" spans="3:4" x14ac:dyDescent="0.2">
      <c r="C2741" s="17"/>
      <c r="D2741" s="17"/>
    </row>
    <row r="2742" spans="3:4" x14ac:dyDescent="0.2">
      <c r="C2742" s="17"/>
      <c r="D2742" s="17"/>
    </row>
    <row r="2743" spans="3:4" x14ac:dyDescent="0.2">
      <c r="C2743" s="17"/>
      <c r="D2743" s="17"/>
    </row>
    <row r="2744" spans="3:4" x14ac:dyDescent="0.2">
      <c r="C2744" s="17"/>
      <c r="D2744" s="17"/>
    </row>
    <row r="2745" spans="3:4" x14ac:dyDescent="0.2">
      <c r="C2745" s="17"/>
      <c r="D2745" s="17"/>
    </row>
    <row r="2746" spans="3:4" x14ac:dyDescent="0.2">
      <c r="C2746" s="17"/>
      <c r="D2746" s="17"/>
    </row>
    <row r="2747" spans="3:4" x14ac:dyDescent="0.2">
      <c r="C2747" s="17"/>
      <c r="D2747" s="17"/>
    </row>
    <row r="2748" spans="3:4" x14ac:dyDescent="0.2">
      <c r="C2748" s="17"/>
      <c r="D2748" s="17"/>
    </row>
    <row r="2749" spans="3:4" x14ac:dyDescent="0.2">
      <c r="C2749" s="17"/>
      <c r="D2749" s="17"/>
    </row>
    <row r="2750" spans="3:4" x14ac:dyDescent="0.2">
      <c r="C2750" s="17"/>
      <c r="D2750" s="17"/>
    </row>
    <row r="2751" spans="3:4" x14ac:dyDescent="0.2">
      <c r="C2751" s="17"/>
      <c r="D2751" s="17"/>
    </row>
    <row r="2752" spans="3:4" x14ac:dyDescent="0.2">
      <c r="C2752" s="17"/>
      <c r="D2752" s="17"/>
    </row>
    <row r="2753" spans="3:4" x14ac:dyDescent="0.2">
      <c r="C2753" s="17"/>
      <c r="D2753" s="17"/>
    </row>
    <row r="2754" spans="3:4" x14ac:dyDescent="0.2">
      <c r="C2754" s="17"/>
      <c r="D2754" s="17"/>
    </row>
    <row r="2755" spans="3:4" x14ac:dyDescent="0.2">
      <c r="C2755" s="17"/>
      <c r="D2755" s="17"/>
    </row>
    <row r="2756" spans="3:4" x14ac:dyDescent="0.2">
      <c r="C2756" s="17"/>
      <c r="D2756" s="17"/>
    </row>
    <row r="2757" spans="3:4" x14ac:dyDescent="0.2">
      <c r="C2757" s="17"/>
      <c r="D2757" s="17"/>
    </row>
    <row r="2758" spans="3:4" x14ac:dyDescent="0.2">
      <c r="C2758" s="17"/>
      <c r="D2758" s="17"/>
    </row>
    <row r="2759" spans="3:4" x14ac:dyDescent="0.2">
      <c r="C2759" s="17"/>
      <c r="D2759" s="17"/>
    </row>
    <row r="2760" spans="3:4" x14ac:dyDescent="0.2">
      <c r="C2760" s="17"/>
      <c r="D2760" s="17"/>
    </row>
    <row r="2761" spans="3:4" x14ac:dyDescent="0.2">
      <c r="C2761" s="17"/>
      <c r="D2761" s="17"/>
    </row>
    <row r="2762" spans="3:4" x14ac:dyDescent="0.2">
      <c r="C2762" s="17"/>
      <c r="D2762" s="17"/>
    </row>
    <row r="2763" spans="3:4" x14ac:dyDescent="0.2">
      <c r="C2763" s="17"/>
      <c r="D2763" s="17"/>
    </row>
    <row r="2764" spans="3:4" x14ac:dyDescent="0.2">
      <c r="C2764" s="17"/>
      <c r="D2764" s="17"/>
    </row>
    <row r="2765" spans="3:4" x14ac:dyDescent="0.2">
      <c r="C2765" s="17"/>
      <c r="D2765" s="17"/>
    </row>
    <row r="2766" spans="3:4" x14ac:dyDescent="0.2">
      <c r="C2766" s="17"/>
      <c r="D2766" s="17"/>
    </row>
    <row r="2767" spans="3:4" x14ac:dyDescent="0.2">
      <c r="C2767" s="17"/>
      <c r="D2767" s="17"/>
    </row>
    <row r="2768" spans="3:4" x14ac:dyDescent="0.2">
      <c r="C2768" s="17"/>
      <c r="D2768" s="17"/>
    </row>
    <row r="2769" spans="3:4" x14ac:dyDescent="0.2">
      <c r="C2769" s="17"/>
      <c r="D2769" s="17"/>
    </row>
    <row r="2770" spans="3:4" x14ac:dyDescent="0.2">
      <c r="C2770" s="17"/>
      <c r="D2770" s="17"/>
    </row>
    <row r="2771" spans="3:4" x14ac:dyDescent="0.2">
      <c r="C2771" s="17"/>
      <c r="D2771" s="17"/>
    </row>
    <row r="2772" spans="3:4" x14ac:dyDescent="0.2">
      <c r="C2772" s="17"/>
      <c r="D2772" s="17"/>
    </row>
    <row r="2773" spans="3:4" x14ac:dyDescent="0.2">
      <c r="C2773" s="17"/>
      <c r="D2773" s="17"/>
    </row>
    <row r="2774" spans="3:4" x14ac:dyDescent="0.2">
      <c r="C2774" s="17"/>
      <c r="D2774" s="17"/>
    </row>
    <row r="2775" spans="3:4" x14ac:dyDescent="0.2">
      <c r="C2775" s="17"/>
      <c r="D2775" s="17"/>
    </row>
    <row r="2776" spans="3:4" x14ac:dyDescent="0.2">
      <c r="C2776" s="17"/>
      <c r="D2776" s="17"/>
    </row>
    <row r="2777" spans="3:4" x14ac:dyDescent="0.2">
      <c r="C2777" s="17"/>
      <c r="D2777" s="17"/>
    </row>
    <row r="2778" spans="3:4" x14ac:dyDescent="0.2">
      <c r="C2778" s="17"/>
      <c r="D2778" s="17"/>
    </row>
    <row r="2779" spans="3:4" x14ac:dyDescent="0.2">
      <c r="C2779" s="17"/>
      <c r="D2779" s="17"/>
    </row>
    <row r="2780" spans="3:4" x14ac:dyDescent="0.2">
      <c r="C2780" s="17"/>
      <c r="D2780" s="17"/>
    </row>
    <row r="2781" spans="3:4" x14ac:dyDescent="0.2">
      <c r="C2781" s="17"/>
      <c r="D2781" s="17"/>
    </row>
    <row r="2782" spans="3:4" x14ac:dyDescent="0.2">
      <c r="C2782" s="17"/>
      <c r="D2782" s="17"/>
    </row>
    <row r="2783" spans="3:4" x14ac:dyDescent="0.2">
      <c r="C2783" s="17"/>
      <c r="D2783" s="17"/>
    </row>
    <row r="2784" spans="3:4" x14ac:dyDescent="0.2">
      <c r="C2784" s="17"/>
      <c r="D2784" s="17"/>
    </row>
    <row r="2785" spans="3:4" x14ac:dyDescent="0.2">
      <c r="C2785" s="17"/>
      <c r="D2785" s="17"/>
    </row>
    <row r="2786" spans="3:4" x14ac:dyDescent="0.2">
      <c r="C2786" s="17"/>
      <c r="D2786" s="17"/>
    </row>
    <row r="2787" spans="3:4" x14ac:dyDescent="0.2">
      <c r="C2787" s="17"/>
      <c r="D2787" s="17"/>
    </row>
    <row r="2788" spans="3:4" x14ac:dyDescent="0.2">
      <c r="C2788" s="17"/>
      <c r="D2788" s="17"/>
    </row>
    <row r="2789" spans="3:4" x14ac:dyDescent="0.2">
      <c r="C2789" s="17"/>
      <c r="D2789" s="17"/>
    </row>
    <row r="2790" spans="3:4" x14ac:dyDescent="0.2">
      <c r="C2790" s="17"/>
      <c r="D2790" s="17"/>
    </row>
    <row r="2791" spans="3:4" x14ac:dyDescent="0.2">
      <c r="C2791" s="17"/>
      <c r="D2791" s="17"/>
    </row>
    <row r="2792" spans="3:4" x14ac:dyDescent="0.2">
      <c r="C2792" s="17"/>
      <c r="D2792" s="17"/>
    </row>
    <row r="2793" spans="3:4" x14ac:dyDescent="0.2">
      <c r="C2793" s="17"/>
      <c r="D2793" s="17"/>
    </row>
    <row r="2794" spans="3:4" x14ac:dyDescent="0.2">
      <c r="C2794" s="17"/>
      <c r="D2794" s="17"/>
    </row>
    <row r="2795" spans="3:4" x14ac:dyDescent="0.2">
      <c r="C2795" s="17"/>
      <c r="D2795" s="17"/>
    </row>
    <row r="2796" spans="3:4" x14ac:dyDescent="0.2">
      <c r="C2796" s="17"/>
      <c r="D2796" s="17"/>
    </row>
    <row r="2797" spans="3:4" x14ac:dyDescent="0.2">
      <c r="C2797" s="17"/>
      <c r="D2797" s="17"/>
    </row>
    <row r="2798" spans="3:4" x14ac:dyDescent="0.2">
      <c r="C2798" s="17"/>
      <c r="D2798" s="17"/>
    </row>
    <row r="2799" spans="3:4" x14ac:dyDescent="0.2">
      <c r="C2799" s="17"/>
      <c r="D2799" s="17"/>
    </row>
    <row r="2800" spans="3:4" x14ac:dyDescent="0.2">
      <c r="C2800" s="17"/>
      <c r="D2800" s="17"/>
    </row>
    <row r="2801" spans="3:4" x14ac:dyDescent="0.2">
      <c r="C2801" s="17"/>
      <c r="D2801" s="17"/>
    </row>
    <row r="2802" spans="3:4" x14ac:dyDescent="0.2">
      <c r="C2802" s="17"/>
      <c r="D2802" s="17"/>
    </row>
    <row r="2803" spans="3:4" x14ac:dyDescent="0.2">
      <c r="C2803" s="17"/>
      <c r="D2803" s="17"/>
    </row>
    <row r="2804" spans="3:4" x14ac:dyDescent="0.2">
      <c r="C2804" s="17"/>
      <c r="D2804" s="17"/>
    </row>
    <row r="2805" spans="3:4" x14ac:dyDescent="0.2">
      <c r="C2805" s="17"/>
      <c r="D2805" s="17"/>
    </row>
    <row r="2806" spans="3:4" x14ac:dyDescent="0.2">
      <c r="C2806" s="17"/>
      <c r="D2806" s="17"/>
    </row>
    <row r="2807" spans="3:4" x14ac:dyDescent="0.2">
      <c r="C2807" s="17"/>
      <c r="D2807" s="17"/>
    </row>
    <row r="2808" spans="3:4" x14ac:dyDescent="0.2">
      <c r="C2808" s="17"/>
      <c r="D2808" s="17"/>
    </row>
    <row r="2809" spans="3:4" x14ac:dyDescent="0.2">
      <c r="C2809" s="17"/>
      <c r="D2809" s="17"/>
    </row>
    <row r="2810" spans="3:4" x14ac:dyDescent="0.2">
      <c r="C2810" s="17"/>
      <c r="D2810" s="17"/>
    </row>
    <row r="2811" spans="3:4" x14ac:dyDescent="0.2">
      <c r="C2811" s="17"/>
      <c r="D2811" s="17"/>
    </row>
    <row r="2812" spans="3:4" x14ac:dyDescent="0.2">
      <c r="C2812" s="17"/>
      <c r="D2812" s="17"/>
    </row>
    <row r="2813" spans="3:4" x14ac:dyDescent="0.2">
      <c r="C2813" s="17"/>
      <c r="D2813" s="17"/>
    </row>
    <row r="2814" spans="3:4" x14ac:dyDescent="0.2">
      <c r="C2814" s="17"/>
      <c r="D2814" s="17"/>
    </row>
    <row r="2815" spans="3:4" x14ac:dyDescent="0.2">
      <c r="C2815" s="17"/>
      <c r="D2815" s="17"/>
    </row>
    <row r="2816" spans="3:4" x14ac:dyDescent="0.2">
      <c r="C2816" s="17"/>
      <c r="D2816" s="17"/>
    </row>
    <row r="2817" spans="3:4" x14ac:dyDescent="0.2">
      <c r="C2817" s="17"/>
      <c r="D2817" s="17"/>
    </row>
    <row r="2818" spans="3:4" x14ac:dyDescent="0.2">
      <c r="C2818" s="17"/>
      <c r="D2818" s="17"/>
    </row>
    <row r="2819" spans="3:4" x14ac:dyDescent="0.2">
      <c r="C2819" s="17"/>
      <c r="D2819" s="17"/>
    </row>
    <row r="2820" spans="3:4" x14ac:dyDescent="0.2">
      <c r="C2820" s="17"/>
      <c r="D2820" s="17"/>
    </row>
    <row r="2821" spans="3:4" x14ac:dyDescent="0.2">
      <c r="C2821" s="17"/>
      <c r="D2821" s="17"/>
    </row>
    <row r="2822" spans="3:4" x14ac:dyDescent="0.2">
      <c r="C2822" s="17"/>
      <c r="D2822" s="17"/>
    </row>
    <row r="2823" spans="3:4" x14ac:dyDescent="0.2">
      <c r="C2823" s="17"/>
      <c r="D2823" s="17"/>
    </row>
    <row r="2824" spans="3:4" x14ac:dyDescent="0.2">
      <c r="C2824" s="17"/>
      <c r="D2824" s="17"/>
    </row>
    <row r="2825" spans="3:4" x14ac:dyDescent="0.2">
      <c r="C2825" s="17"/>
      <c r="D2825" s="17"/>
    </row>
    <row r="2826" spans="3:4" x14ac:dyDescent="0.2">
      <c r="C2826" s="17"/>
      <c r="D2826" s="17"/>
    </row>
    <row r="2827" spans="3:4" x14ac:dyDescent="0.2">
      <c r="C2827" s="17"/>
      <c r="D2827" s="17"/>
    </row>
    <row r="2828" spans="3:4" x14ac:dyDescent="0.2">
      <c r="C2828" s="17"/>
      <c r="D2828" s="17"/>
    </row>
    <row r="2829" spans="3:4" x14ac:dyDescent="0.2">
      <c r="C2829" s="17"/>
      <c r="D2829" s="17"/>
    </row>
    <row r="2830" spans="3:4" x14ac:dyDescent="0.2">
      <c r="C2830" s="17"/>
      <c r="D2830" s="17"/>
    </row>
    <row r="2831" spans="3:4" x14ac:dyDescent="0.2">
      <c r="C2831" s="17"/>
      <c r="D2831" s="17"/>
    </row>
    <row r="2832" spans="3:4" x14ac:dyDescent="0.2">
      <c r="C2832" s="17"/>
      <c r="D2832" s="17"/>
    </row>
    <row r="2833" spans="3:4" x14ac:dyDescent="0.2">
      <c r="C2833" s="17"/>
      <c r="D2833" s="17"/>
    </row>
    <row r="2834" spans="3:4" x14ac:dyDescent="0.2">
      <c r="C2834" s="17"/>
      <c r="D2834" s="17"/>
    </row>
    <row r="2835" spans="3:4" x14ac:dyDescent="0.2">
      <c r="C2835" s="17"/>
      <c r="D2835" s="17"/>
    </row>
    <row r="2836" spans="3:4" x14ac:dyDescent="0.2">
      <c r="C2836" s="17"/>
      <c r="D2836" s="17"/>
    </row>
    <row r="2837" spans="3:4" x14ac:dyDescent="0.2">
      <c r="C2837" s="17"/>
      <c r="D2837" s="17"/>
    </row>
    <row r="2838" spans="3:4" x14ac:dyDescent="0.2">
      <c r="C2838" s="17"/>
      <c r="D2838" s="17"/>
    </row>
    <row r="2839" spans="3:4" x14ac:dyDescent="0.2">
      <c r="C2839" s="17"/>
      <c r="D2839" s="17"/>
    </row>
    <row r="2840" spans="3:4" x14ac:dyDescent="0.2">
      <c r="C2840" s="17"/>
      <c r="D2840" s="17"/>
    </row>
    <row r="2841" spans="3:4" x14ac:dyDescent="0.2">
      <c r="C2841" s="17"/>
      <c r="D2841" s="17"/>
    </row>
    <row r="2842" spans="3:4" x14ac:dyDescent="0.2">
      <c r="C2842" s="17"/>
      <c r="D2842" s="17"/>
    </row>
    <row r="2843" spans="3:4" x14ac:dyDescent="0.2">
      <c r="C2843" s="17"/>
      <c r="D2843" s="17"/>
    </row>
    <row r="2844" spans="3:4" x14ac:dyDescent="0.2">
      <c r="C2844" s="17"/>
      <c r="D2844" s="17"/>
    </row>
    <row r="2845" spans="3:4" x14ac:dyDescent="0.2">
      <c r="C2845" s="17"/>
      <c r="D2845" s="17"/>
    </row>
    <row r="2846" spans="3:4" x14ac:dyDescent="0.2">
      <c r="C2846" s="17"/>
      <c r="D2846" s="17"/>
    </row>
    <row r="2847" spans="3:4" x14ac:dyDescent="0.2">
      <c r="C2847" s="17"/>
      <c r="D2847" s="17"/>
    </row>
    <row r="2848" spans="3:4" x14ac:dyDescent="0.2">
      <c r="C2848" s="17"/>
      <c r="D2848" s="17"/>
    </row>
    <row r="2849" spans="3:4" x14ac:dyDescent="0.2">
      <c r="C2849" s="17"/>
      <c r="D2849" s="17"/>
    </row>
    <row r="2850" spans="3:4" x14ac:dyDescent="0.2">
      <c r="C2850" s="17"/>
      <c r="D2850" s="17"/>
    </row>
    <row r="2851" spans="3:4" x14ac:dyDescent="0.2">
      <c r="C2851" s="17"/>
      <c r="D2851" s="17"/>
    </row>
    <row r="2852" spans="3:4" x14ac:dyDescent="0.2">
      <c r="C2852" s="17"/>
      <c r="D2852" s="17"/>
    </row>
    <row r="2853" spans="3:4" x14ac:dyDescent="0.2">
      <c r="C2853" s="17"/>
      <c r="D2853" s="17"/>
    </row>
    <row r="2854" spans="3:4" x14ac:dyDescent="0.2">
      <c r="C2854" s="17"/>
      <c r="D2854" s="17"/>
    </row>
    <row r="2855" spans="3:4" x14ac:dyDescent="0.2">
      <c r="C2855" s="17"/>
      <c r="D2855" s="17"/>
    </row>
    <row r="2856" spans="3:4" x14ac:dyDescent="0.2">
      <c r="C2856" s="17"/>
      <c r="D2856" s="17"/>
    </row>
    <row r="2857" spans="3:4" x14ac:dyDescent="0.2">
      <c r="C2857" s="17"/>
      <c r="D2857" s="17"/>
    </row>
    <row r="2858" spans="3:4" x14ac:dyDescent="0.2">
      <c r="C2858" s="17"/>
      <c r="D2858" s="17"/>
    </row>
    <row r="2859" spans="3:4" x14ac:dyDescent="0.2">
      <c r="C2859" s="17"/>
      <c r="D2859" s="17"/>
    </row>
    <row r="2860" spans="3:4" x14ac:dyDescent="0.2">
      <c r="C2860" s="17"/>
      <c r="D2860" s="17"/>
    </row>
    <row r="2861" spans="3:4" x14ac:dyDescent="0.2">
      <c r="C2861" s="17"/>
      <c r="D2861" s="17"/>
    </row>
    <row r="2862" spans="3:4" x14ac:dyDescent="0.2">
      <c r="C2862" s="17"/>
      <c r="D2862" s="17"/>
    </row>
    <row r="2863" spans="3:4" x14ac:dyDescent="0.2">
      <c r="C2863" s="17"/>
      <c r="D2863" s="17"/>
    </row>
    <row r="2864" spans="3:4" x14ac:dyDescent="0.2">
      <c r="C2864" s="17"/>
      <c r="D2864" s="17"/>
    </row>
    <row r="2865" spans="3:4" x14ac:dyDescent="0.2">
      <c r="C2865" s="17"/>
      <c r="D2865" s="17"/>
    </row>
    <row r="2866" spans="3:4" x14ac:dyDescent="0.2">
      <c r="C2866" s="17"/>
      <c r="D2866" s="17"/>
    </row>
    <row r="2867" spans="3:4" x14ac:dyDescent="0.2">
      <c r="C2867" s="17"/>
      <c r="D2867" s="17"/>
    </row>
    <row r="2868" spans="3:4" x14ac:dyDescent="0.2">
      <c r="C2868" s="17"/>
      <c r="D2868" s="17"/>
    </row>
    <row r="2869" spans="3:4" x14ac:dyDescent="0.2">
      <c r="C2869" s="17"/>
      <c r="D2869" s="17"/>
    </row>
    <row r="2870" spans="3:4" x14ac:dyDescent="0.2">
      <c r="C2870" s="17"/>
      <c r="D2870" s="17"/>
    </row>
    <row r="2871" spans="3:4" x14ac:dyDescent="0.2">
      <c r="C2871" s="17"/>
      <c r="D2871" s="17"/>
    </row>
    <row r="2872" spans="3:4" x14ac:dyDescent="0.2">
      <c r="C2872" s="17"/>
      <c r="D2872" s="17"/>
    </row>
    <row r="2873" spans="3:4" x14ac:dyDescent="0.2">
      <c r="C2873" s="17"/>
      <c r="D2873" s="17"/>
    </row>
    <row r="2874" spans="3:4" x14ac:dyDescent="0.2">
      <c r="C2874" s="17"/>
      <c r="D2874" s="17"/>
    </row>
    <row r="2875" spans="3:4" x14ac:dyDescent="0.2">
      <c r="C2875" s="17"/>
      <c r="D2875" s="17"/>
    </row>
    <row r="2876" spans="3:4" x14ac:dyDescent="0.2">
      <c r="C2876" s="17"/>
      <c r="D2876" s="17"/>
    </row>
    <row r="2877" spans="3:4" x14ac:dyDescent="0.2">
      <c r="C2877" s="17"/>
      <c r="D2877" s="17"/>
    </row>
    <row r="2878" spans="3:4" x14ac:dyDescent="0.2">
      <c r="C2878" s="17"/>
      <c r="D2878" s="17"/>
    </row>
    <row r="2879" spans="3:4" x14ac:dyDescent="0.2">
      <c r="C2879" s="17"/>
      <c r="D2879" s="17"/>
    </row>
    <row r="2880" spans="3:4" x14ac:dyDescent="0.2">
      <c r="C2880" s="17"/>
      <c r="D2880" s="17"/>
    </row>
    <row r="2881" spans="3:4" x14ac:dyDescent="0.2">
      <c r="C2881" s="17"/>
      <c r="D2881" s="17"/>
    </row>
    <row r="2882" spans="3:4" x14ac:dyDescent="0.2">
      <c r="C2882" s="17"/>
      <c r="D2882" s="17"/>
    </row>
    <row r="2883" spans="3:4" x14ac:dyDescent="0.2">
      <c r="C2883" s="17"/>
      <c r="D2883" s="17"/>
    </row>
    <row r="2884" spans="3:4" x14ac:dyDescent="0.2">
      <c r="C2884" s="17"/>
      <c r="D2884" s="17"/>
    </row>
    <row r="2885" spans="3:4" x14ac:dyDescent="0.2">
      <c r="C2885" s="17"/>
      <c r="D2885" s="17"/>
    </row>
    <row r="2886" spans="3:4" x14ac:dyDescent="0.2">
      <c r="C2886" s="17"/>
      <c r="D2886" s="17"/>
    </row>
    <row r="2887" spans="3:4" x14ac:dyDescent="0.2">
      <c r="C2887" s="17"/>
      <c r="D2887" s="17"/>
    </row>
    <row r="2888" spans="3:4" x14ac:dyDescent="0.2">
      <c r="C2888" s="17"/>
      <c r="D2888" s="17"/>
    </row>
    <row r="2889" spans="3:4" x14ac:dyDescent="0.2">
      <c r="C2889" s="17"/>
      <c r="D2889" s="17"/>
    </row>
    <row r="2890" spans="3:4" x14ac:dyDescent="0.2">
      <c r="C2890" s="17"/>
      <c r="D2890" s="17"/>
    </row>
    <row r="2891" spans="3:4" x14ac:dyDescent="0.2">
      <c r="C2891" s="17"/>
      <c r="D2891" s="17"/>
    </row>
    <row r="2892" spans="3:4" x14ac:dyDescent="0.2">
      <c r="C2892" s="17"/>
      <c r="D2892" s="17"/>
    </row>
    <row r="2893" spans="3:4" x14ac:dyDescent="0.2">
      <c r="C2893" s="17"/>
      <c r="D2893" s="17"/>
    </row>
    <row r="2894" spans="3:4" x14ac:dyDescent="0.2">
      <c r="C2894" s="17"/>
      <c r="D2894" s="17"/>
    </row>
    <row r="2895" spans="3:4" x14ac:dyDescent="0.2">
      <c r="C2895" s="17"/>
      <c r="D2895" s="17"/>
    </row>
    <row r="2896" spans="3:4" x14ac:dyDescent="0.2">
      <c r="C2896" s="17"/>
      <c r="D2896" s="17"/>
    </row>
    <row r="2897" spans="3:4" x14ac:dyDescent="0.2">
      <c r="C2897" s="17"/>
      <c r="D2897" s="17"/>
    </row>
    <row r="2898" spans="3:4" x14ac:dyDescent="0.2">
      <c r="C2898" s="17"/>
      <c r="D2898" s="17"/>
    </row>
    <row r="2899" spans="3:4" x14ac:dyDescent="0.2">
      <c r="C2899" s="17"/>
      <c r="D2899" s="17"/>
    </row>
    <row r="2900" spans="3:4" x14ac:dyDescent="0.2">
      <c r="C2900" s="17"/>
      <c r="D2900" s="17"/>
    </row>
    <row r="2901" spans="3:4" x14ac:dyDescent="0.2">
      <c r="C2901" s="17"/>
      <c r="D2901" s="17"/>
    </row>
    <row r="2902" spans="3:4" x14ac:dyDescent="0.2">
      <c r="C2902" s="17"/>
      <c r="D2902" s="17"/>
    </row>
    <row r="2903" spans="3:4" x14ac:dyDescent="0.2">
      <c r="C2903" s="17"/>
      <c r="D2903" s="17"/>
    </row>
    <row r="2904" spans="3:4" x14ac:dyDescent="0.2">
      <c r="C2904" s="17"/>
      <c r="D2904" s="17"/>
    </row>
    <row r="2905" spans="3:4" x14ac:dyDescent="0.2">
      <c r="C2905" s="17"/>
      <c r="D2905" s="17"/>
    </row>
    <row r="2906" spans="3:4" x14ac:dyDescent="0.2">
      <c r="C2906" s="17"/>
      <c r="D2906" s="17"/>
    </row>
    <row r="2907" spans="3:4" x14ac:dyDescent="0.2">
      <c r="C2907" s="17"/>
      <c r="D2907" s="17"/>
    </row>
    <row r="2908" spans="3:4" x14ac:dyDescent="0.2">
      <c r="C2908" s="17"/>
      <c r="D2908" s="17"/>
    </row>
    <row r="2909" spans="3:4" x14ac:dyDescent="0.2">
      <c r="C2909" s="17"/>
      <c r="D2909" s="17"/>
    </row>
    <row r="2910" spans="3:4" x14ac:dyDescent="0.2">
      <c r="C2910" s="17"/>
      <c r="D2910" s="17"/>
    </row>
    <row r="2911" spans="3:4" x14ac:dyDescent="0.2">
      <c r="C2911" s="17"/>
      <c r="D2911" s="17"/>
    </row>
    <row r="2912" spans="3:4" x14ac:dyDescent="0.2">
      <c r="C2912" s="17"/>
      <c r="D2912" s="17"/>
    </row>
    <row r="2913" spans="3:4" x14ac:dyDescent="0.2">
      <c r="C2913" s="17"/>
      <c r="D2913" s="17"/>
    </row>
    <row r="2914" spans="3:4" x14ac:dyDescent="0.2">
      <c r="C2914" s="17"/>
      <c r="D2914" s="17"/>
    </row>
    <row r="2915" spans="3:4" x14ac:dyDescent="0.2">
      <c r="C2915" s="17"/>
      <c r="D2915" s="17"/>
    </row>
    <row r="2916" spans="3:4" x14ac:dyDescent="0.2">
      <c r="C2916" s="17"/>
      <c r="D2916" s="17"/>
    </row>
    <row r="2917" spans="3:4" x14ac:dyDescent="0.2">
      <c r="C2917" s="17"/>
      <c r="D2917" s="17"/>
    </row>
    <row r="2918" spans="3:4" x14ac:dyDescent="0.2">
      <c r="C2918" s="17"/>
      <c r="D2918" s="17"/>
    </row>
    <row r="2919" spans="3:4" x14ac:dyDescent="0.2">
      <c r="C2919" s="17"/>
      <c r="D2919" s="17"/>
    </row>
    <row r="2920" spans="3:4" x14ac:dyDescent="0.2">
      <c r="C2920" s="17"/>
      <c r="D2920" s="17"/>
    </row>
    <row r="2921" spans="3:4" x14ac:dyDescent="0.2">
      <c r="C2921" s="17"/>
      <c r="D2921" s="17"/>
    </row>
    <row r="2922" spans="3:4" x14ac:dyDescent="0.2">
      <c r="C2922" s="17"/>
      <c r="D2922" s="17"/>
    </row>
    <row r="2923" spans="3:4" x14ac:dyDescent="0.2">
      <c r="C2923" s="17"/>
      <c r="D2923" s="17"/>
    </row>
    <row r="2924" spans="3:4" x14ac:dyDescent="0.2">
      <c r="C2924" s="17"/>
      <c r="D2924" s="17"/>
    </row>
    <row r="2925" spans="3:4" x14ac:dyDescent="0.2">
      <c r="C2925" s="17"/>
      <c r="D2925" s="17"/>
    </row>
    <row r="2926" spans="3:4" x14ac:dyDescent="0.2">
      <c r="C2926" s="17"/>
      <c r="D2926" s="17"/>
    </row>
    <row r="2927" spans="3:4" x14ac:dyDescent="0.2">
      <c r="C2927" s="17"/>
      <c r="D2927" s="17"/>
    </row>
    <row r="2928" spans="3:4" x14ac:dyDescent="0.2">
      <c r="C2928" s="17"/>
      <c r="D2928" s="17"/>
    </row>
    <row r="2929" spans="3:4" x14ac:dyDescent="0.2">
      <c r="C2929" s="17"/>
      <c r="D2929" s="17"/>
    </row>
    <row r="2930" spans="3:4" x14ac:dyDescent="0.2">
      <c r="C2930" s="17"/>
      <c r="D2930" s="17"/>
    </row>
    <row r="2931" spans="3:4" x14ac:dyDescent="0.2">
      <c r="C2931" s="17"/>
      <c r="D2931" s="17"/>
    </row>
    <row r="2932" spans="3:4" x14ac:dyDescent="0.2">
      <c r="C2932" s="17"/>
      <c r="D2932" s="17"/>
    </row>
    <row r="2933" spans="3:4" x14ac:dyDescent="0.2">
      <c r="C2933" s="17"/>
      <c r="D2933" s="17"/>
    </row>
    <row r="2934" spans="3:4" x14ac:dyDescent="0.2">
      <c r="C2934" s="17"/>
      <c r="D2934" s="17"/>
    </row>
    <row r="2935" spans="3:4" x14ac:dyDescent="0.2">
      <c r="C2935" s="17"/>
      <c r="D2935" s="17"/>
    </row>
    <row r="2936" spans="3:4" x14ac:dyDescent="0.2">
      <c r="C2936" s="17"/>
      <c r="D2936" s="17"/>
    </row>
    <row r="2937" spans="3:4" x14ac:dyDescent="0.2">
      <c r="C2937" s="17"/>
      <c r="D2937" s="17"/>
    </row>
    <row r="2938" spans="3:4" x14ac:dyDescent="0.2">
      <c r="C2938" s="17"/>
      <c r="D2938" s="17"/>
    </row>
    <row r="2939" spans="3:4" x14ac:dyDescent="0.2">
      <c r="C2939" s="17"/>
      <c r="D2939" s="17"/>
    </row>
    <row r="2940" spans="3:4" x14ac:dyDescent="0.2">
      <c r="C2940" s="17"/>
      <c r="D2940" s="17"/>
    </row>
    <row r="2941" spans="3:4" x14ac:dyDescent="0.2">
      <c r="C2941" s="17"/>
      <c r="D2941" s="17"/>
    </row>
    <row r="2942" spans="3:4" x14ac:dyDescent="0.2">
      <c r="C2942" s="17"/>
      <c r="D2942" s="17"/>
    </row>
    <row r="2943" spans="3:4" x14ac:dyDescent="0.2">
      <c r="C2943" s="17"/>
      <c r="D2943" s="17"/>
    </row>
    <row r="2944" spans="3:4" x14ac:dyDescent="0.2">
      <c r="C2944" s="17"/>
      <c r="D2944" s="17"/>
    </row>
    <row r="2945" spans="3:4" x14ac:dyDescent="0.2">
      <c r="C2945" s="17"/>
      <c r="D2945" s="17"/>
    </row>
    <row r="2946" spans="3:4" x14ac:dyDescent="0.2">
      <c r="C2946" s="17"/>
      <c r="D2946" s="17"/>
    </row>
    <row r="2947" spans="3:4" x14ac:dyDescent="0.2">
      <c r="C2947" s="17"/>
      <c r="D2947" s="17"/>
    </row>
    <row r="2948" spans="3:4" x14ac:dyDescent="0.2">
      <c r="C2948" s="17"/>
      <c r="D2948" s="17"/>
    </row>
    <row r="2949" spans="3:4" x14ac:dyDescent="0.2">
      <c r="C2949" s="17"/>
      <c r="D2949" s="17"/>
    </row>
    <row r="2950" spans="3:4" x14ac:dyDescent="0.2">
      <c r="C2950" s="17"/>
      <c r="D2950" s="17"/>
    </row>
    <row r="2951" spans="3:4" x14ac:dyDescent="0.2">
      <c r="C2951" s="17"/>
      <c r="D2951" s="17"/>
    </row>
    <row r="2952" spans="3:4" x14ac:dyDescent="0.2">
      <c r="C2952" s="17"/>
      <c r="D2952" s="17"/>
    </row>
    <row r="2953" spans="3:4" x14ac:dyDescent="0.2">
      <c r="C2953" s="17"/>
      <c r="D2953" s="17"/>
    </row>
    <row r="2954" spans="3:4" x14ac:dyDescent="0.2">
      <c r="C2954" s="17"/>
      <c r="D2954" s="17"/>
    </row>
    <row r="2955" spans="3:4" x14ac:dyDescent="0.2">
      <c r="C2955" s="17"/>
      <c r="D2955" s="17"/>
    </row>
    <row r="2956" spans="3:4" x14ac:dyDescent="0.2">
      <c r="C2956" s="17"/>
      <c r="D2956" s="17"/>
    </row>
    <row r="2957" spans="3:4" x14ac:dyDescent="0.2">
      <c r="C2957" s="17"/>
      <c r="D2957" s="17"/>
    </row>
    <row r="2958" spans="3:4" x14ac:dyDescent="0.2">
      <c r="C2958" s="17"/>
      <c r="D2958" s="17"/>
    </row>
    <row r="2959" spans="3:4" x14ac:dyDescent="0.2">
      <c r="C2959" s="17"/>
      <c r="D2959" s="17"/>
    </row>
    <row r="2960" spans="3:4" x14ac:dyDescent="0.2">
      <c r="C2960" s="17"/>
      <c r="D2960" s="17"/>
    </row>
    <row r="2961" spans="3:4" x14ac:dyDescent="0.2">
      <c r="C2961" s="17"/>
      <c r="D2961" s="17"/>
    </row>
    <row r="2962" spans="3:4" x14ac:dyDescent="0.2">
      <c r="C2962" s="17"/>
      <c r="D2962" s="17"/>
    </row>
    <row r="2963" spans="3:4" x14ac:dyDescent="0.2">
      <c r="C2963" s="17"/>
      <c r="D2963" s="17"/>
    </row>
    <row r="2964" spans="3:4" x14ac:dyDescent="0.2">
      <c r="C2964" s="17"/>
      <c r="D2964" s="17"/>
    </row>
    <row r="2965" spans="3:4" x14ac:dyDescent="0.2">
      <c r="C2965" s="17"/>
      <c r="D2965" s="17"/>
    </row>
    <row r="2966" spans="3:4" x14ac:dyDescent="0.2">
      <c r="C2966" s="17"/>
      <c r="D2966" s="17"/>
    </row>
    <row r="2967" spans="3:4" x14ac:dyDescent="0.2">
      <c r="C2967" s="17"/>
      <c r="D2967" s="17"/>
    </row>
    <row r="2968" spans="3:4" x14ac:dyDescent="0.2">
      <c r="C2968" s="17"/>
      <c r="D2968" s="17"/>
    </row>
    <row r="2969" spans="3:4" x14ac:dyDescent="0.2">
      <c r="C2969" s="17"/>
      <c r="D2969" s="17"/>
    </row>
    <row r="2970" spans="3:4" x14ac:dyDescent="0.2">
      <c r="C2970" s="17"/>
      <c r="D2970" s="17"/>
    </row>
    <row r="2971" spans="3:4" x14ac:dyDescent="0.2">
      <c r="C2971" s="17"/>
      <c r="D2971" s="17"/>
    </row>
    <row r="2972" spans="3:4" x14ac:dyDescent="0.2">
      <c r="C2972" s="17"/>
      <c r="D2972" s="17"/>
    </row>
    <row r="2973" spans="3:4" x14ac:dyDescent="0.2">
      <c r="C2973" s="17"/>
      <c r="D2973" s="17"/>
    </row>
    <row r="2974" spans="3:4" x14ac:dyDescent="0.2">
      <c r="C2974" s="17"/>
      <c r="D2974" s="17"/>
    </row>
    <row r="2975" spans="3:4" x14ac:dyDescent="0.2">
      <c r="C2975" s="17"/>
      <c r="D2975" s="17"/>
    </row>
    <row r="2976" spans="3:4" x14ac:dyDescent="0.2">
      <c r="C2976" s="17"/>
      <c r="D2976" s="17"/>
    </row>
    <row r="2977" spans="3:4" x14ac:dyDescent="0.2">
      <c r="C2977" s="17"/>
      <c r="D2977" s="17"/>
    </row>
    <row r="2978" spans="3:4" x14ac:dyDescent="0.2">
      <c r="C2978" s="17"/>
      <c r="D2978" s="17"/>
    </row>
    <row r="2979" spans="3:4" x14ac:dyDescent="0.2">
      <c r="C2979" s="17"/>
      <c r="D2979" s="17"/>
    </row>
    <row r="2980" spans="3:4" x14ac:dyDescent="0.2">
      <c r="C2980" s="17"/>
      <c r="D2980" s="17"/>
    </row>
    <row r="2981" spans="3:4" x14ac:dyDescent="0.2">
      <c r="C2981" s="17"/>
      <c r="D2981" s="17"/>
    </row>
    <row r="2982" spans="3:4" x14ac:dyDescent="0.2">
      <c r="C2982" s="17"/>
      <c r="D2982" s="17"/>
    </row>
    <row r="2983" spans="3:4" x14ac:dyDescent="0.2">
      <c r="C2983" s="17"/>
      <c r="D2983" s="17"/>
    </row>
    <row r="2984" spans="3:4" x14ac:dyDescent="0.2">
      <c r="C2984" s="17"/>
      <c r="D2984" s="17"/>
    </row>
    <row r="2985" spans="3:4" x14ac:dyDescent="0.2">
      <c r="C2985" s="17"/>
      <c r="D2985" s="17"/>
    </row>
    <row r="2986" spans="3:4" x14ac:dyDescent="0.2">
      <c r="C2986" s="17"/>
      <c r="D2986" s="17"/>
    </row>
    <row r="2987" spans="3:4" x14ac:dyDescent="0.2">
      <c r="C2987" s="17"/>
      <c r="D2987" s="17"/>
    </row>
    <row r="2988" spans="3:4" x14ac:dyDescent="0.2">
      <c r="C2988" s="17"/>
      <c r="D2988" s="17"/>
    </row>
    <row r="2989" spans="3:4" x14ac:dyDescent="0.2">
      <c r="C2989" s="17"/>
      <c r="D2989" s="17"/>
    </row>
    <row r="2990" spans="3:4" x14ac:dyDescent="0.2">
      <c r="C2990" s="17"/>
      <c r="D2990" s="17"/>
    </row>
    <row r="2991" spans="3:4" x14ac:dyDescent="0.2">
      <c r="C2991" s="17"/>
      <c r="D2991" s="17"/>
    </row>
    <row r="2992" spans="3:4" x14ac:dyDescent="0.2">
      <c r="C2992" s="17"/>
      <c r="D2992" s="17"/>
    </row>
    <row r="2993" spans="3:4" x14ac:dyDescent="0.2">
      <c r="C2993" s="17"/>
      <c r="D2993" s="17"/>
    </row>
    <row r="2994" spans="3:4" x14ac:dyDescent="0.2">
      <c r="C2994" s="17"/>
      <c r="D2994" s="17"/>
    </row>
    <row r="2995" spans="3:4" x14ac:dyDescent="0.2">
      <c r="C2995" s="17"/>
      <c r="D2995" s="17"/>
    </row>
    <row r="2996" spans="3:4" x14ac:dyDescent="0.2">
      <c r="C2996" s="17"/>
      <c r="D2996" s="17"/>
    </row>
    <row r="2997" spans="3:4" x14ac:dyDescent="0.2">
      <c r="C2997" s="17"/>
      <c r="D2997" s="17"/>
    </row>
    <row r="2998" spans="3:4" x14ac:dyDescent="0.2">
      <c r="C2998" s="17"/>
      <c r="D2998" s="17"/>
    </row>
    <row r="2999" spans="3:4" x14ac:dyDescent="0.2">
      <c r="C2999" s="17"/>
      <c r="D2999" s="17"/>
    </row>
    <row r="3000" spans="3:4" x14ac:dyDescent="0.2">
      <c r="C3000" s="17"/>
      <c r="D3000" s="17"/>
    </row>
    <row r="3001" spans="3:4" x14ac:dyDescent="0.2">
      <c r="C3001" s="17"/>
      <c r="D3001" s="17"/>
    </row>
    <row r="3002" spans="3:4" x14ac:dyDescent="0.2">
      <c r="C3002" s="17"/>
      <c r="D3002" s="17"/>
    </row>
    <row r="3003" spans="3:4" x14ac:dyDescent="0.2">
      <c r="C3003" s="17"/>
      <c r="D3003" s="17"/>
    </row>
    <row r="3004" spans="3:4" x14ac:dyDescent="0.2">
      <c r="C3004" s="17"/>
      <c r="D3004" s="17"/>
    </row>
    <row r="3005" spans="3:4" x14ac:dyDescent="0.2">
      <c r="C3005" s="17"/>
      <c r="D3005" s="17"/>
    </row>
    <row r="3006" spans="3:4" x14ac:dyDescent="0.2">
      <c r="C3006" s="17"/>
      <c r="D3006" s="17"/>
    </row>
    <row r="3007" spans="3:4" x14ac:dyDescent="0.2">
      <c r="C3007" s="17"/>
      <c r="D3007" s="17"/>
    </row>
    <row r="3008" spans="3:4" x14ac:dyDescent="0.2">
      <c r="C3008" s="17"/>
      <c r="D3008" s="17"/>
    </row>
    <row r="3009" spans="3:4" x14ac:dyDescent="0.2">
      <c r="C3009" s="17"/>
      <c r="D3009" s="17"/>
    </row>
    <row r="3010" spans="3:4" x14ac:dyDescent="0.2">
      <c r="C3010" s="17"/>
      <c r="D3010" s="17"/>
    </row>
    <row r="3011" spans="3:4" x14ac:dyDescent="0.2">
      <c r="C3011" s="17"/>
      <c r="D3011" s="17"/>
    </row>
    <row r="3012" spans="3:4" x14ac:dyDescent="0.2">
      <c r="C3012" s="17"/>
      <c r="D3012" s="17"/>
    </row>
    <row r="3013" spans="3:4" x14ac:dyDescent="0.2">
      <c r="C3013" s="17"/>
      <c r="D3013" s="17"/>
    </row>
    <row r="3014" spans="3:4" x14ac:dyDescent="0.2">
      <c r="C3014" s="17"/>
      <c r="D3014" s="17"/>
    </row>
    <row r="3015" spans="3:4" x14ac:dyDescent="0.2">
      <c r="C3015" s="17"/>
      <c r="D3015" s="17"/>
    </row>
    <row r="3016" spans="3:4" x14ac:dyDescent="0.2">
      <c r="C3016" s="17"/>
      <c r="D3016" s="17"/>
    </row>
    <row r="3017" spans="3:4" x14ac:dyDescent="0.2">
      <c r="C3017" s="17"/>
      <c r="D3017" s="17"/>
    </row>
    <row r="3018" spans="3:4" x14ac:dyDescent="0.2">
      <c r="C3018" s="17"/>
      <c r="D3018" s="17"/>
    </row>
    <row r="3019" spans="3:4" x14ac:dyDescent="0.2">
      <c r="C3019" s="17"/>
      <c r="D3019" s="17"/>
    </row>
    <row r="3020" spans="3:4" x14ac:dyDescent="0.2">
      <c r="C3020" s="17"/>
      <c r="D3020" s="17"/>
    </row>
    <row r="3021" spans="3:4" x14ac:dyDescent="0.2">
      <c r="C3021" s="17"/>
      <c r="D3021" s="17"/>
    </row>
    <row r="3022" spans="3:4" x14ac:dyDescent="0.2">
      <c r="C3022" s="17"/>
      <c r="D3022" s="17"/>
    </row>
    <row r="3023" spans="3:4" x14ac:dyDescent="0.2">
      <c r="C3023" s="17"/>
      <c r="D3023" s="17"/>
    </row>
    <row r="3024" spans="3:4" x14ac:dyDescent="0.2">
      <c r="C3024" s="17"/>
      <c r="D3024" s="17"/>
    </row>
    <row r="3025" spans="3:4" x14ac:dyDescent="0.2">
      <c r="C3025" s="17"/>
      <c r="D3025" s="17"/>
    </row>
    <row r="3026" spans="3:4" x14ac:dyDescent="0.2">
      <c r="C3026" s="17"/>
      <c r="D3026" s="17"/>
    </row>
    <row r="3027" spans="3:4" x14ac:dyDescent="0.2">
      <c r="C3027" s="17"/>
      <c r="D3027" s="17"/>
    </row>
    <row r="3028" spans="3:4" x14ac:dyDescent="0.2">
      <c r="C3028" s="17"/>
      <c r="D3028" s="17"/>
    </row>
    <row r="3029" spans="3:4" x14ac:dyDescent="0.2">
      <c r="C3029" s="17"/>
      <c r="D3029" s="17"/>
    </row>
    <row r="3030" spans="3:4" x14ac:dyDescent="0.2">
      <c r="C3030" s="17"/>
      <c r="D3030" s="17"/>
    </row>
    <row r="3031" spans="3:4" x14ac:dyDescent="0.2">
      <c r="C3031" s="17"/>
      <c r="D3031" s="17"/>
    </row>
    <row r="3032" spans="3:4" x14ac:dyDescent="0.2">
      <c r="C3032" s="17"/>
      <c r="D3032" s="17"/>
    </row>
    <row r="3033" spans="3:4" x14ac:dyDescent="0.2">
      <c r="C3033" s="17"/>
      <c r="D3033" s="17"/>
    </row>
    <row r="3034" spans="3:4" x14ac:dyDescent="0.2">
      <c r="C3034" s="17"/>
      <c r="D3034" s="17"/>
    </row>
    <row r="3035" spans="3:4" x14ac:dyDescent="0.2">
      <c r="C3035" s="17"/>
      <c r="D3035" s="17"/>
    </row>
    <row r="3036" spans="3:4" x14ac:dyDescent="0.2">
      <c r="C3036" s="17"/>
      <c r="D3036" s="17"/>
    </row>
    <row r="3037" spans="3:4" x14ac:dyDescent="0.2">
      <c r="C3037" s="17"/>
      <c r="D3037" s="17"/>
    </row>
    <row r="3038" spans="3:4" x14ac:dyDescent="0.2">
      <c r="C3038" s="17"/>
      <c r="D3038" s="17"/>
    </row>
    <row r="3039" spans="3:4" x14ac:dyDescent="0.2">
      <c r="C3039" s="17"/>
      <c r="D3039" s="17"/>
    </row>
    <row r="3040" spans="3:4" x14ac:dyDescent="0.2">
      <c r="C3040" s="17"/>
      <c r="D3040" s="17"/>
    </row>
    <row r="3041" spans="3:4" x14ac:dyDescent="0.2">
      <c r="C3041" s="17"/>
      <c r="D3041" s="17"/>
    </row>
    <row r="3042" spans="3:4" x14ac:dyDescent="0.2">
      <c r="C3042" s="17"/>
      <c r="D3042" s="17"/>
    </row>
    <row r="3043" spans="3:4" x14ac:dyDescent="0.2">
      <c r="C3043" s="17"/>
      <c r="D3043" s="17"/>
    </row>
    <row r="3044" spans="3:4" x14ac:dyDescent="0.2">
      <c r="C3044" s="17"/>
      <c r="D3044" s="17"/>
    </row>
    <row r="3045" spans="3:4" x14ac:dyDescent="0.2">
      <c r="C3045" s="17"/>
      <c r="D3045" s="17"/>
    </row>
    <row r="3046" spans="3:4" x14ac:dyDescent="0.2">
      <c r="C3046" s="17"/>
      <c r="D3046" s="17"/>
    </row>
    <row r="3047" spans="3:4" x14ac:dyDescent="0.2">
      <c r="C3047" s="17"/>
      <c r="D3047" s="17"/>
    </row>
    <row r="3048" spans="3:4" x14ac:dyDescent="0.2">
      <c r="C3048" s="17"/>
      <c r="D3048" s="17"/>
    </row>
    <row r="3049" spans="3:4" x14ac:dyDescent="0.2">
      <c r="C3049" s="17"/>
      <c r="D3049" s="17"/>
    </row>
    <row r="3050" spans="3:4" x14ac:dyDescent="0.2">
      <c r="C3050" s="17"/>
      <c r="D3050" s="17"/>
    </row>
    <row r="3051" spans="3:4" x14ac:dyDescent="0.2">
      <c r="C3051" s="17"/>
      <c r="D3051" s="17"/>
    </row>
    <row r="3052" spans="3:4" x14ac:dyDescent="0.2">
      <c r="C3052" s="17"/>
      <c r="D3052" s="17"/>
    </row>
    <row r="3053" spans="3:4" x14ac:dyDescent="0.2">
      <c r="C3053" s="17"/>
      <c r="D3053" s="17"/>
    </row>
    <row r="3054" spans="3:4" x14ac:dyDescent="0.2">
      <c r="C3054" s="17"/>
      <c r="D3054" s="17"/>
    </row>
    <row r="3055" spans="3:4" x14ac:dyDescent="0.2">
      <c r="C3055" s="17"/>
      <c r="D3055" s="17"/>
    </row>
    <row r="3056" spans="3:4" x14ac:dyDescent="0.2">
      <c r="C3056" s="17"/>
      <c r="D3056" s="17"/>
    </row>
    <row r="3057" spans="3:4" x14ac:dyDescent="0.2">
      <c r="C3057" s="17"/>
      <c r="D3057" s="17"/>
    </row>
    <row r="3058" spans="3:4" x14ac:dyDescent="0.2">
      <c r="C3058" s="17"/>
      <c r="D3058" s="17"/>
    </row>
    <row r="3059" spans="3:4" x14ac:dyDescent="0.2">
      <c r="C3059" s="17"/>
      <c r="D3059" s="17"/>
    </row>
    <row r="3060" spans="3:4" x14ac:dyDescent="0.2">
      <c r="C3060" s="17"/>
      <c r="D3060" s="17"/>
    </row>
    <row r="3061" spans="3:4" x14ac:dyDescent="0.2">
      <c r="C3061" s="17"/>
      <c r="D3061" s="17"/>
    </row>
    <row r="3062" spans="3:4" x14ac:dyDescent="0.2">
      <c r="C3062" s="17"/>
      <c r="D3062" s="17"/>
    </row>
    <row r="3063" spans="3:4" x14ac:dyDescent="0.2">
      <c r="C3063" s="17"/>
      <c r="D3063" s="17"/>
    </row>
    <row r="3064" spans="3:4" x14ac:dyDescent="0.2">
      <c r="C3064" s="17"/>
      <c r="D3064" s="17"/>
    </row>
    <row r="3065" spans="3:4" x14ac:dyDescent="0.2">
      <c r="C3065" s="17"/>
      <c r="D3065" s="17"/>
    </row>
    <row r="3066" spans="3:4" x14ac:dyDescent="0.2">
      <c r="C3066" s="17"/>
      <c r="D3066" s="17"/>
    </row>
    <row r="3067" spans="3:4" x14ac:dyDescent="0.2">
      <c r="C3067" s="17"/>
      <c r="D3067" s="17"/>
    </row>
    <row r="3068" spans="3:4" x14ac:dyDescent="0.2">
      <c r="C3068" s="17"/>
      <c r="D3068" s="17"/>
    </row>
    <row r="3069" spans="3:4" x14ac:dyDescent="0.2">
      <c r="C3069" s="17"/>
      <c r="D3069" s="17"/>
    </row>
    <row r="3070" spans="3:4" x14ac:dyDescent="0.2">
      <c r="C3070" s="17"/>
      <c r="D3070" s="17"/>
    </row>
    <row r="3071" spans="3:4" x14ac:dyDescent="0.2">
      <c r="C3071" s="17"/>
      <c r="D3071" s="17"/>
    </row>
    <row r="3072" spans="3:4" x14ac:dyDescent="0.2">
      <c r="C3072" s="17"/>
      <c r="D3072" s="17"/>
    </row>
    <row r="3073" spans="3:4" x14ac:dyDescent="0.2">
      <c r="C3073" s="17"/>
      <c r="D3073" s="17"/>
    </row>
    <row r="3074" spans="3:4" x14ac:dyDescent="0.2">
      <c r="C3074" s="17"/>
      <c r="D3074" s="17"/>
    </row>
    <row r="3075" spans="3:4" x14ac:dyDescent="0.2">
      <c r="C3075" s="17"/>
      <c r="D3075" s="17"/>
    </row>
    <row r="3076" spans="3:4" x14ac:dyDescent="0.2">
      <c r="C3076" s="17"/>
      <c r="D3076" s="17"/>
    </row>
    <row r="3077" spans="3:4" x14ac:dyDescent="0.2">
      <c r="C3077" s="17"/>
      <c r="D3077" s="17"/>
    </row>
    <row r="3078" spans="3:4" x14ac:dyDescent="0.2">
      <c r="C3078" s="17"/>
      <c r="D3078" s="17"/>
    </row>
    <row r="3079" spans="3:4" x14ac:dyDescent="0.2">
      <c r="C3079" s="17"/>
      <c r="D3079" s="17"/>
    </row>
    <row r="3080" spans="3:4" x14ac:dyDescent="0.2">
      <c r="C3080" s="17"/>
      <c r="D3080" s="17"/>
    </row>
    <row r="3081" spans="3:4" x14ac:dyDescent="0.2">
      <c r="C3081" s="17"/>
      <c r="D3081" s="17"/>
    </row>
    <row r="3082" spans="3:4" x14ac:dyDescent="0.2">
      <c r="C3082" s="17"/>
      <c r="D3082" s="17"/>
    </row>
    <row r="3083" spans="3:4" x14ac:dyDescent="0.2">
      <c r="C3083" s="17"/>
      <c r="D3083" s="17"/>
    </row>
    <row r="3084" spans="3:4" x14ac:dyDescent="0.2">
      <c r="C3084" s="17"/>
      <c r="D3084" s="17"/>
    </row>
    <row r="3085" spans="3:4" x14ac:dyDescent="0.2">
      <c r="C3085" s="17"/>
      <c r="D3085" s="17"/>
    </row>
    <row r="3086" spans="3:4" x14ac:dyDescent="0.2">
      <c r="C3086" s="17"/>
      <c r="D3086" s="17"/>
    </row>
    <row r="3087" spans="3:4" x14ac:dyDescent="0.2">
      <c r="C3087" s="17"/>
      <c r="D3087" s="17"/>
    </row>
    <row r="3088" spans="3:4" x14ac:dyDescent="0.2">
      <c r="C3088" s="17"/>
      <c r="D3088" s="17"/>
    </row>
    <row r="3089" spans="3:4" x14ac:dyDescent="0.2">
      <c r="C3089" s="17"/>
      <c r="D3089" s="17"/>
    </row>
    <row r="3090" spans="3:4" x14ac:dyDescent="0.2">
      <c r="C3090" s="17"/>
      <c r="D3090" s="17"/>
    </row>
    <row r="3091" spans="3:4" x14ac:dyDescent="0.2">
      <c r="C3091" s="17"/>
      <c r="D3091" s="17"/>
    </row>
    <row r="3092" spans="3:4" x14ac:dyDescent="0.2">
      <c r="C3092" s="17"/>
      <c r="D3092" s="17"/>
    </row>
    <row r="3093" spans="3:4" x14ac:dyDescent="0.2">
      <c r="C3093" s="17"/>
      <c r="D3093" s="17"/>
    </row>
    <row r="3094" spans="3:4" x14ac:dyDescent="0.2">
      <c r="C3094" s="17"/>
      <c r="D3094" s="17"/>
    </row>
    <row r="3095" spans="3:4" x14ac:dyDescent="0.2">
      <c r="C3095" s="17"/>
      <c r="D3095" s="17"/>
    </row>
    <row r="3096" spans="3:4" x14ac:dyDescent="0.2">
      <c r="C3096" s="17"/>
      <c r="D3096" s="17"/>
    </row>
    <row r="3097" spans="3:4" x14ac:dyDescent="0.2">
      <c r="C3097" s="17"/>
      <c r="D3097" s="17"/>
    </row>
    <row r="3098" spans="3:4" x14ac:dyDescent="0.2">
      <c r="C3098" s="17"/>
      <c r="D3098" s="17"/>
    </row>
    <row r="3099" spans="3:4" x14ac:dyDescent="0.2">
      <c r="C3099" s="17"/>
      <c r="D3099" s="17"/>
    </row>
    <row r="3100" spans="3:4" x14ac:dyDescent="0.2">
      <c r="C3100" s="17"/>
      <c r="D3100" s="17"/>
    </row>
    <row r="3101" spans="3:4" x14ac:dyDescent="0.2">
      <c r="C3101" s="17"/>
      <c r="D3101" s="17"/>
    </row>
    <row r="3102" spans="3:4" x14ac:dyDescent="0.2">
      <c r="C3102" s="17"/>
      <c r="D3102" s="17"/>
    </row>
    <row r="3103" spans="3:4" x14ac:dyDescent="0.2">
      <c r="C3103" s="17"/>
      <c r="D3103" s="17"/>
    </row>
    <row r="3104" spans="3:4" x14ac:dyDescent="0.2">
      <c r="C3104" s="17"/>
      <c r="D3104" s="17"/>
    </row>
    <row r="3105" spans="3:4" x14ac:dyDescent="0.2">
      <c r="C3105" s="17"/>
      <c r="D3105" s="17"/>
    </row>
    <row r="3106" spans="3:4" x14ac:dyDescent="0.2">
      <c r="C3106" s="17"/>
      <c r="D3106" s="17"/>
    </row>
    <row r="3107" spans="3:4" x14ac:dyDescent="0.2">
      <c r="C3107" s="17"/>
      <c r="D3107" s="17"/>
    </row>
    <row r="3108" spans="3:4" x14ac:dyDescent="0.2">
      <c r="C3108" s="17"/>
      <c r="D3108" s="17"/>
    </row>
    <row r="3109" spans="3:4" x14ac:dyDescent="0.2">
      <c r="C3109" s="17"/>
      <c r="D3109" s="17"/>
    </row>
    <row r="3110" spans="3:4" x14ac:dyDescent="0.2">
      <c r="C3110" s="17"/>
      <c r="D3110" s="17"/>
    </row>
    <row r="3111" spans="3:4" x14ac:dyDescent="0.2">
      <c r="C3111" s="17"/>
      <c r="D3111" s="17"/>
    </row>
    <row r="3112" spans="3:4" x14ac:dyDescent="0.2">
      <c r="C3112" s="17"/>
      <c r="D3112" s="17"/>
    </row>
    <row r="3113" spans="3:4" x14ac:dyDescent="0.2">
      <c r="C3113" s="17"/>
      <c r="D3113" s="17"/>
    </row>
    <row r="3114" spans="3:4" x14ac:dyDescent="0.2">
      <c r="C3114" s="17"/>
      <c r="D3114" s="17"/>
    </row>
    <row r="3115" spans="3:4" x14ac:dyDescent="0.2">
      <c r="C3115" s="17"/>
      <c r="D3115" s="17"/>
    </row>
    <row r="3116" spans="3:4" x14ac:dyDescent="0.2">
      <c r="C3116" s="17"/>
      <c r="D3116" s="17"/>
    </row>
    <row r="3117" spans="3:4" x14ac:dyDescent="0.2">
      <c r="C3117" s="17"/>
      <c r="D3117" s="17"/>
    </row>
    <row r="3118" spans="3:4" x14ac:dyDescent="0.2">
      <c r="C3118" s="17"/>
      <c r="D3118" s="17"/>
    </row>
    <row r="3119" spans="3:4" x14ac:dyDescent="0.2">
      <c r="C3119" s="17"/>
      <c r="D3119" s="17"/>
    </row>
    <row r="3120" spans="3:4" x14ac:dyDescent="0.2">
      <c r="C3120" s="17"/>
      <c r="D3120" s="17"/>
    </row>
    <row r="3121" spans="3:4" x14ac:dyDescent="0.2">
      <c r="C3121" s="17"/>
      <c r="D3121" s="17"/>
    </row>
    <row r="3122" spans="3:4" x14ac:dyDescent="0.2">
      <c r="C3122" s="17"/>
      <c r="D3122" s="17"/>
    </row>
    <row r="3123" spans="3:4" x14ac:dyDescent="0.2">
      <c r="C3123" s="17"/>
      <c r="D3123" s="17"/>
    </row>
    <row r="3124" spans="3:4" x14ac:dyDescent="0.2">
      <c r="C3124" s="17"/>
      <c r="D3124" s="17"/>
    </row>
    <row r="3125" spans="3:4" x14ac:dyDescent="0.2">
      <c r="C3125" s="17"/>
      <c r="D3125" s="17"/>
    </row>
    <row r="3126" spans="3:4" x14ac:dyDescent="0.2">
      <c r="C3126" s="17"/>
      <c r="D3126" s="17"/>
    </row>
    <row r="3127" spans="3:4" x14ac:dyDescent="0.2">
      <c r="C3127" s="17"/>
      <c r="D3127" s="17"/>
    </row>
    <row r="3128" spans="3:4" x14ac:dyDescent="0.2">
      <c r="C3128" s="17"/>
      <c r="D3128" s="17"/>
    </row>
    <row r="3129" spans="3:4" x14ac:dyDescent="0.2">
      <c r="C3129" s="17"/>
      <c r="D3129" s="17"/>
    </row>
    <row r="3130" spans="3:4" x14ac:dyDescent="0.2">
      <c r="C3130" s="17"/>
      <c r="D3130" s="17"/>
    </row>
    <row r="3131" spans="3:4" x14ac:dyDescent="0.2">
      <c r="C3131" s="17"/>
      <c r="D3131" s="17"/>
    </row>
    <row r="3132" spans="3:4" x14ac:dyDescent="0.2">
      <c r="C3132" s="17"/>
      <c r="D3132" s="17"/>
    </row>
    <row r="3133" spans="3:4" x14ac:dyDescent="0.2">
      <c r="C3133" s="17"/>
      <c r="D3133" s="17"/>
    </row>
    <row r="3134" spans="3:4" x14ac:dyDescent="0.2">
      <c r="C3134" s="17"/>
      <c r="D3134" s="17"/>
    </row>
    <row r="3135" spans="3:4" x14ac:dyDescent="0.2">
      <c r="C3135" s="17"/>
      <c r="D3135" s="17"/>
    </row>
    <row r="3136" spans="3:4" x14ac:dyDescent="0.2">
      <c r="C3136" s="17"/>
      <c r="D3136" s="17"/>
    </row>
    <row r="3137" spans="3:4" x14ac:dyDescent="0.2">
      <c r="C3137" s="17"/>
      <c r="D3137" s="17"/>
    </row>
    <row r="3138" spans="3:4" x14ac:dyDescent="0.2">
      <c r="C3138" s="17"/>
      <c r="D3138" s="17"/>
    </row>
    <row r="3139" spans="3:4" x14ac:dyDescent="0.2">
      <c r="C3139" s="17"/>
      <c r="D3139" s="17"/>
    </row>
    <row r="3140" spans="3:4" x14ac:dyDescent="0.2">
      <c r="C3140" s="17"/>
      <c r="D3140" s="17"/>
    </row>
    <row r="3141" spans="3:4" x14ac:dyDescent="0.2">
      <c r="C3141" s="17"/>
      <c r="D3141" s="17"/>
    </row>
    <row r="3142" spans="3:4" x14ac:dyDescent="0.2">
      <c r="C3142" s="17"/>
      <c r="D3142" s="17"/>
    </row>
    <row r="3143" spans="3:4" x14ac:dyDescent="0.2">
      <c r="C3143" s="17"/>
      <c r="D3143" s="17"/>
    </row>
    <row r="3144" spans="3:4" x14ac:dyDescent="0.2">
      <c r="C3144" s="17"/>
      <c r="D3144" s="17"/>
    </row>
    <row r="3145" spans="3:4" x14ac:dyDescent="0.2">
      <c r="C3145" s="17"/>
      <c r="D3145" s="17"/>
    </row>
    <row r="3146" spans="3:4" x14ac:dyDescent="0.2">
      <c r="C3146" s="17"/>
      <c r="D3146" s="17"/>
    </row>
    <row r="3147" spans="3:4" x14ac:dyDescent="0.2">
      <c r="C3147" s="17"/>
      <c r="D3147" s="17"/>
    </row>
    <row r="3148" spans="3:4" x14ac:dyDescent="0.2">
      <c r="C3148" s="17"/>
      <c r="D3148" s="17"/>
    </row>
    <row r="3149" spans="3:4" x14ac:dyDescent="0.2">
      <c r="C3149" s="17"/>
      <c r="D3149" s="17"/>
    </row>
    <row r="3150" spans="3:4" x14ac:dyDescent="0.2">
      <c r="C3150" s="17"/>
      <c r="D3150" s="17"/>
    </row>
    <row r="3151" spans="3:4" x14ac:dyDescent="0.2">
      <c r="C3151" s="17"/>
      <c r="D3151" s="17"/>
    </row>
    <row r="3152" spans="3:4" x14ac:dyDescent="0.2">
      <c r="C3152" s="17"/>
      <c r="D3152" s="17"/>
    </row>
    <row r="3153" spans="3:4" x14ac:dyDescent="0.2">
      <c r="C3153" s="17"/>
      <c r="D3153" s="17"/>
    </row>
    <row r="3154" spans="3:4" x14ac:dyDescent="0.2">
      <c r="C3154" s="17"/>
      <c r="D3154" s="17"/>
    </row>
    <row r="3155" spans="3:4" x14ac:dyDescent="0.2">
      <c r="C3155" s="17"/>
      <c r="D3155" s="17"/>
    </row>
    <row r="3156" spans="3:4" x14ac:dyDescent="0.2">
      <c r="C3156" s="17"/>
      <c r="D3156" s="17"/>
    </row>
    <row r="3157" spans="3:4" x14ac:dyDescent="0.2">
      <c r="C3157" s="17"/>
      <c r="D3157" s="17"/>
    </row>
    <row r="3158" spans="3:4" x14ac:dyDescent="0.2">
      <c r="C3158" s="17"/>
      <c r="D3158" s="17"/>
    </row>
    <row r="3159" spans="3:4" x14ac:dyDescent="0.2">
      <c r="C3159" s="17"/>
      <c r="D3159" s="17"/>
    </row>
    <row r="3160" spans="3:4" x14ac:dyDescent="0.2">
      <c r="C3160" s="17"/>
      <c r="D3160" s="17"/>
    </row>
    <row r="3161" spans="3:4" x14ac:dyDescent="0.2">
      <c r="C3161" s="17"/>
      <c r="D3161" s="17"/>
    </row>
    <row r="3162" spans="3:4" x14ac:dyDescent="0.2">
      <c r="C3162" s="17"/>
      <c r="D3162" s="17"/>
    </row>
    <row r="3163" spans="3:4" x14ac:dyDescent="0.2">
      <c r="C3163" s="17"/>
      <c r="D3163" s="17"/>
    </row>
    <row r="3164" spans="3:4" x14ac:dyDescent="0.2">
      <c r="C3164" s="17"/>
      <c r="D3164" s="17"/>
    </row>
    <row r="3165" spans="3:4" x14ac:dyDescent="0.2">
      <c r="C3165" s="17"/>
      <c r="D3165" s="17"/>
    </row>
    <row r="3166" spans="3:4" x14ac:dyDescent="0.2">
      <c r="C3166" s="17"/>
      <c r="D3166" s="17"/>
    </row>
    <row r="3167" spans="3:4" x14ac:dyDescent="0.2">
      <c r="C3167" s="17"/>
      <c r="D3167" s="17"/>
    </row>
    <row r="3168" spans="3:4" x14ac:dyDescent="0.2">
      <c r="C3168" s="17"/>
      <c r="D3168" s="17"/>
    </row>
    <row r="3169" spans="3:4" x14ac:dyDescent="0.2">
      <c r="C3169" s="17"/>
      <c r="D3169" s="17"/>
    </row>
    <row r="3170" spans="3:4" x14ac:dyDescent="0.2">
      <c r="C3170" s="17"/>
      <c r="D3170" s="17"/>
    </row>
    <row r="3171" spans="3:4" x14ac:dyDescent="0.2">
      <c r="C3171" s="17"/>
      <c r="D3171" s="17"/>
    </row>
    <row r="3172" spans="3:4" x14ac:dyDescent="0.2">
      <c r="C3172" s="17"/>
      <c r="D3172" s="17"/>
    </row>
    <row r="3173" spans="3:4" x14ac:dyDescent="0.2">
      <c r="C3173" s="17"/>
      <c r="D3173" s="17"/>
    </row>
    <row r="3174" spans="3:4" x14ac:dyDescent="0.2">
      <c r="C3174" s="17"/>
      <c r="D3174" s="17"/>
    </row>
    <row r="3175" spans="3:4" x14ac:dyDescent="0.2">
      <c r="C3175" s="17"/>
      <c r="D3175" s="17"/>
    </row>
    <row r="3176" spans="3:4" x14ac:dyDescent="0.2">
      <c r="C3176" s="17"/>
      <c r="D3176" s="17"/>
    </row>
    <row r="3177" spans="3:4" x14ac:dyDescent="0.2">
      <c r="C3177" s="17"/>
      <c r="D3177" s="17"/>
    </row>
    <row r="3178" spans="3:4" x14ac:dyDescent="0.2">
      <c r="C3178" s="17"/>
      <c r="D3178" s="17"/>
    </row>
    <row r="3179" spans="3:4" x14ac:dyDescent="0.2">
      <c r="C3179" s="17"/>
      <c r="D3179" s="17"/>
    </row>
    <row r="3180" spans="3:4" x14ac:dyDescent="0.2">
      <c r="C3180" s="17"/>
      <c r="D3180" s="17"/>
    </row>
    <row r="3181" spans="3:4" x14ac:dyDescent="0.2">
      <c r="C3181" s="17"/>
      <c r="D3181" s="17"/>
    </row>
    <row r="3182" spans="3:4" x14ac:dyDescent="0.2">
      <c r="C3182" s="17"/>
      <c r="D3182" s="17"/>
    </row>
    <row r="3183" spans="3:4" x14ac:dyDescent="0.2">
      <c r="C3183" s="17"/>
      <c r="D3183" s="17"/>
    </row>
    <row r="3184" spans="3:4" x14ac:dyDescent="0.2">
      <c r="C3184" s="17"/>
      <c r="D3184" s="17"/>
    </row>
    <row r="3185" spans="3:4" x14ac:dyDescent="0.2">
      <c r="C3185" s="17"/>
      <c r="D3185" s="17"/>
    </row>
    <row r="3186" spans="3:4" x14ac:dyDescent="0.2">
      <c r="C3186" s="17"/>
      <c r="D3186" s="17"/>
    </row>
    <row r="3187" spans="3:4" x14ac:dyDescent="0.2">
      <c r="C3187" s="17"/>
      <c r="D3187" s="17"/>
    </row>
    <row r="3188" spans="3:4" x14ac:dyDescent="0.2">
      <c r="C3188" s="17"/>
      <c r="D3188" s="17"/>
    </row>
    <row r="3189" spans="3:4" x14ac:dyDescent="0.2">
      <c r="C3189" s="17"/>
      <c r="D3189" s="17"/>
    </row>
    <row r="3190" spans="3:4" x14ac:dyDescent="0.2">
      <c r="C3190" s="17"/>
      <c r="D3190" s="17"/>
    </row>
    <row r="3191" spans="3:4" x14ac:dyDescent="0.2">
      <c r="C3191" s="17"/>
      <c r="D3191" s="17"/>
    </row>
    <row r="3192" spans="3:4" x14ac:dyDescent="0.2">
      <c r="C3192" s="17"/>
      <c r="D3192" s="17"/>
    </row>
    <row r="3193" spans="3:4" x14ac:dyDescent="0.2">
      <c r="C3193" s="17"/>
      <c r="D3193" s="17"/>
    </row>
    <row r="3194" spans="3:4" x14ac:dyDescent="0.2">
      <c r="C3194" s="17"/>
      <c r="D3194" s="17"/>
    </row>
    <row r="3195" spans="3:4" x14ac:dyDescent="0.2">
      <c r="C3195" s="17"/>
      <c r="D3195" s="17"/>
    </row>
    <row r="3196" spans="3:4" x14ac:dyDescent="0.2">
      <c r="C3196" s="17"/>
      <c r="D3196" s="17"/>
    </row>
    <row r="3197" spans="3:4" x14ac:dyDescent="0.2">
      <c r="C3197" s="17"/>
      <c r="D3197" s="17"/>
    </row>
    <row r="3198" spans="3:4" x14ac:dyDescent="0.2">
      <c r="C3198" s="17"/>
      <c r="D3198" s="17"/>
    </row>
    <row r="3199" spans="3:4" x14ac:dyDescent="0.2">
      <c r="C3199" s="17"/>
      <c r="D3199" s="17"/>
    </row>
    <row r="3200" spans="3:4" x14ac:dyDescent="0.2">
      <c r="C3200" s="17"/>
      <c r="D3200" s="17"/>
    </row>
    <row r="3201" spans="3:4" x14ac:dyDescent="0.2">
      <c r="C3201" s="17"/>
      <c r="D3201" s="17"/>
    </row>
    <row r="3202" spans="3:4" x14ac:dyDescent="0.2">
      <c r="C3202" s="17"/>
      <c r="D3202" s="17"/>
    </row>
    <row r="3203" spans="3:4" x14ac:dyDescent="0.2">
      <c r="C3203" s="17"/>
      <c r="D3203" s="17"/>
    </row>
    <row r="3204" spans="3:4" x14ac:dyDescent="0.2">
      <c r="C3204" s="17"/>
      <c r="D3204" s="17"/>
    </row>
    <row r="3205" spans="3:4" x14ac:dyDescent="0.2">
      <c r="C3205" s="17"/>
      <c r="D3205" s="17"/>
    </row>
    <row r="3206" spans="3:4" x14ac:dyDescent="0.2">
      <c r="C3206" s="17"/>
      <c r="D3206" s="17"/>
    </row>
    <row r="3207" spans="3:4" x14ac:dyDescent="0.2">
      <c r="C3207" s="17"/>
      <c r="D3207" s="17"/>
    </row>
    <row r="3208" spans="3:4" x14ac:dyDescent="0.2">
      <c r="C3208" s="17"/>
      <c r="D3208" s="17"/>
    </row>
    <row r="3209" spans="3:4" x14ac:dyDescent="0.2">
      <c r="C3209" s="17"/>
      <c r="D3209" s="17"/>
    </row>
    <row r="3210" spans="3:4" x14ac:dyDescent="0.2">
      <c r="C3210" s="17"/>
      <c r="D3210" s="17"/>
    </row>
    <row r="3211" spans="3:4" x14ac:dyDescent="0.2">
      <c r="C3211" s="17"/>
      <c r="D3211" s="17"/>
    </row>
    <row r="3212" spans="3:4" x14ac:dyDescent="0.2">
      <c r="C3212" s="17"/>
      <c r="D3212" s="17"/>
    </row>
    <row r="3213" spans="3:4" x14ac:dyDescent="0.2">
      <c r="C3213" s="17"/>
      <c r="D3213" s="17"/>
    </row>
    <row r="3214" spans="3:4" x14ac:dyDescent="0.2">
      <c r="C3214" s="17"/>
      <c r="D3214" s="17"/>
    </row>
    <row r="3215" spans="3:4" x14ac:dyDescent="0.2">
      <c r="C3215" s="17"/>
      <c r="D3215" s="17"/>
    </row>
    <row r="3216" spans="3:4" x14ac:dyDescent="0.2">
      <c r="C3216" s="17"/>
      <c r="D3216" s="17"/>
    </row>
    <row r="3217" spans="3:4" x14ac:dyDescent="0.2">
      <c r="C3217" s="17"/>
      <c r="D3217" s="17"/>
    </row>
    <row r="3218" spans="3:4" x14ac:dyDescent="0.2">
      <c r="C3218" s="17"/>
      <c r="D3218" s="17"/>
    </row>
    <row r="3219" spans="3:4" x14ac:dyDescent="0.2">
      <c r="C3219" s="17"/>
      <c r="D3219" s="17"/>
    </row>
    <row r="3220" spans="3:4" x14ac:dyDescent="0.2">
      <c r="C3220" s="17"/>
      <c r="D3220" s="17"/>
    </row>
    <row r="3221" spans="3:4" x14ac:dyDescent="0.2">
      <c r="C3221" s="17"/>
      <c r="D3221" s="17"/>
    </row>
    <row r="3222" spans="3:4" x14ac:dyDescent="0.2">
      <c r="C3222" s="17"/>
      <c r="D3222" s="17"/>
    </row>
    <row r="3223" spans="3:4" x14ac:dyDescent="0.2">
      <c r="C3223" s="17"/>
      <c r="D3223" s="17"/>
    </row>
    <row r="3224" spans="3:4" x14ac:dyDescent="0.2">
      <c r="C3224" s="17"/>
      <c r="D3224" s="17"/>
    </row>
    <row r="3225" spans="3:4" x14ac:dyDescent="0.2">
      <c r="C3225" s="17"/>
      <c r="D3225" s="17"/>
    </row>
    <row r="3226" spans="3:4" x14ac:dyDescent="0.2">
      <c r="C3226" s="17"/>
      <c r="D3226" s="17"/>
    </row>
    <row r="3227" spans="3:4" x14ac:dyDescent="0.2">
      <c r="C3227" s="17"/>
      <c r="D3227" s="17"/>
    </row>
    <row r="3228" spans="3:4" x14ac:dyDescent="0.2">
      <c r="C3228" s="17"/>
      <c r="D3228" s="17"/>
    </row>
    <row r="3229" spans="3:4" x14ac:dyDescent="0.2">
      <c r="C3229" s="17"/>
      <c r="D3229" s="17"/>
    </row>
    <row r="3230" spans="3:4" x14ac:dyDescent="0.2">
      <c r="C3230" s="17"/>
      <c r="D3230" s="17"/>
    </row>
    <row r="3231" spans="3:4" x14ac:dyDescent="0.2">
      <c r="C3231" s="17"/>
      <c r="D3231" s="17"/>
    </row>
    <row r="3232" spans="3:4" x14ac:dyDescent="0.2">
      <c r="C3232" s="17"/>
      <c r="D3232" s="17"/>
    </row>
    <row r="3233" spans="3:4" x14ac:dyDescent="0.2">
      <c r="C3233" s="17"/>
      <c r="D3233" s="17"/>
    </row>
    <row r="3234" spans="3:4" x14ac:dyDescent="0.2">
      <c r="C3234" s="17"/>
      <c r="D3234" s="17"/>
    </row>
    <row r="3235" spans="3:4" x14ac:dyDescent="0.2">
      <c r="C3235" s="17"/>
      <c r="D3235" s="17"/>
    </row>
    <row r="3236" spans="3:4" x14ac:dyDescent="0.2">
      <c r="C3236" s="17"/>
      <c r="D3236" s="17"/>
    </row>
    <row r="3237" spans="3:4" x14ac:dyDescent="0.2">
      <c r="C3237" s="17"/>
      <c r="D3237" s="17"/>
    </row>
    <row r="3238" spans="3:4" x14ac:dyDescent="0.2">
      <c r="C3238" s="17"/>
      <c r="D3238" s="17"/>
    </row>
    <row r="3239" spans="3:4" x14ac:dyDescent="0.2">
      <c r="C3239" s="17"/>
      <c r="D3239" s="17"/>
    </row>
    <row r="3240" spans="3:4" x14ac:dyDescent="0.2">
      <c r="C3240" s="17"/>
      <c r="D3240" s="17"/>
    </row>
    <row r="3241" spans="3:4" x14ac:dyDescent="0.2">
      <c r="C3241" s="17"/>
      <c r="D3241" s="17"/>
    </row>
    <row r="3242" spans="3:4" x14ac:dyDescent="0.2">
      <c r="C3242" s="17"/>
      <c r="D3242" s="17"/>
    </row>
    <row r="3243" spans="3:4" x14ac:dyDescent="0.2">
      <c r="C3243" s="17"/>
      <c r="D3243" s="17"/>
    </row>
    <row r="3244" spans="3:4" x14ac:dyDescent="0.2">
      <c r="C3244" s="17"/>
      <c r="D3244" s="17"/>
    </row>
    <row r="3245" spans="3:4" x14ac:dyDescent="0.2">
      <c r="C3245" s="17"/>
      <c r="D3245" s="17"/>
    </row>
    <row r="3246" spans="3:4" x14ac:dyDescent="0.2">
      <c r="C3246" s="17"/>
      <c r="D3246" s="17"/>
    </row>
    <row r="3247" spans="3:4" x14ac:dyDescent="0.2">
      <c r="C3247" s="17"/>
      <c r="D3247" s="17"/>
    </row>
    <row r="3248" spans="3:4" x14ac:dyDescent="0.2">
      <c r="C3248" s="17"/>
      <c r="D3248" s="17"/>
    </row>
    <row r="3249" spans="3:4" x14ac:dyDescent="0.2">
      <c r="C3249" s="17"/>
      <c r="D3249" s="17"/>
    </row>
    <row r="3250" spans="3:4" x14ac:dyDescent="0.2">
      <c r="C3250" s="17"/>
      <c r="D3250" s="17"/>
    </row>
    <row r="3251" spans="3:4" x14ac:dyDescent="0.2">
      <c r="C3251" s="17"/>
      <c r="D3251" s="17"/>
    </row>
    <row r="3252" spans="3:4" x14ac:dyDescent="0.2">
      <c r="C3252" s="17"/>
      <c r="D3252" s="17"/>
    </row>
    <row r="3253" spans="3:4" x14ac:dyDescent="0.2">
      <c r="C3253" s="17"/>
      <c r="D3253" s="17"/>
    </row>
    <row r="3254" spans="3:4" x14ac:dyDescent="0.2">
      <c r="C3254" s="17"/>
      <c r="D3254" s="17"/>
    </row>
    <row r="3255" spans="3:4" x14ac:dyDescent="0.2">
      <c r="C3255" s="17"/>
      <c r="D3255" s="17"/>
    </row>
    <row r="3256" spans="3:4" x14ac:dyDescent="0.2">
      <c r="C3256" s="17"/>
      <c r="D3256" s="17"/>
    </row>
    <row r="3257" spans="3:4" x14ac:dyDescent="0.2">
      <c r="C3257" s="17"/>
      <c r="D3257" s="17"/>
    </row>
    <row r="3258" spans="3:4" x14ac:dyDescent="0.2">
      <c r="C3258" s="17"/>
      <c r="D3258" s="17"/>
    </row>
    <row r="3259" spans="3:4" x14ac:dyDescent="0.2">
      <c r="C3259" s="17"/>
      <c r="D3259" s="17"/>
    </row>
    <row r="3260" spans="3:4" x14ac:dyDescent="0.2">
      <c r="C3260" s="17"/>
      <c r="D3260" s="17"/>
    </row>
    <row r="3261" spans="3:4" x14ac:dyDescent="0.2">
      <c r="C3261" s="17"/>
      <c r="D3261" s="17"/>
    </row>
    <row r="3262" spans="3:4" x14ac:dyDescent="0.2">
      <c r="C3262" s="17"/>
      <c r="D3262" s="17"/>
    </row>
    <row r="3263" spans="3:4" x14ac:dyDescent="0.2">
      <c r="C3263" s="17"/>
      <c r="D3263" s="17"/>
    </row>
    <row r="3264" spans="3:4" x14ac:dyDescent="0.2">
      <c r="C3264" s="17"/>
      <c r="D3264" s="17"/>
    </row>
    <row r="3265" spans="3:4" x14ac:dyDescent="0.2">
      <c r="C3265" s="17"/>
      <c r="D3265" s="17"/>
    </row>
  </sheetData>
  <protectedRanges>
    <protectedRange sqref="A959:D962" name="Range1"/>
  </protectedRanges>
  <sortState xmlns:xlrd2="http://schemas.microsoft.com/office/spreadsheetml/2017/richdata2" ref="A21:V967">
    <sortCondition ref="C21:C967"/>
  </sortState>
  <phoneticPr fontId="8" type="noConversion"/>
  <hyperlinks>
    <hyperlink ref="C3" r:id="rId1" display="http://simbad.u-strasbg.fr/cgi-bin/cdsbib?2000A%26A...363..244D" xr:uid="{00000000-0004-0000-0000-000000000000}"/>
    <hyperlink ref="H1655" r:id="rId2" display="http://vsolj.cetus-net.org/bulletin.html" xr:uid="{00000000-0004-0000-0000-000001000000}"/>
    <hyperlink ref="H65433" r:id="rId3" display="http://vsolj.cetus-net.org/bulletin.html" xr:uid="{00000000-0004-0000-0000-000002000000}"/>
    <hyperlink ref="H65426" r:id="rId4" display="https://www.aavso.org/ejaavso" xr:uid="{00000000-0004-0000-0000-000003000000}"/>
    <hyperlink ref="AP1577" r:id="rId5" display="http://cdsbib.u-strasbg.fr/cgi-bin/cdsbib?1990RMxAA..21..381G" xr:uid="{00000000-0004-0000-0000-000004000000}"/>
    <hyperlink ref="AP1581" r:id="rId6" display="http://cdsbib.u-strasbg.fr/cgi-bin/cdsbib?1990RMxAA..21..381G" xr:uid="{00000000-0004-0000-0000-000005000000}"/>
    <hyperlink ref="AP1580" r:id="rId7" display="http://cdsbib.u-strasbg.fr/cgi-bin/cdsbib?1990RMxAA..21..381G" xr:uid="{00000000-0004-0000-0000-000006000000}"/>
    <hyperlink ref="AP1561" r:id="rId8" display="http://cdsbib.u-strasbg.fr/cgi-bin/cdsbib?1990RMxAA..21..381G" xr:uid="{00000000-0004-0000-0000-000007000000}"/>
    <hyperlink ref="I65433" r:id="rId9" display="http://vsolj.cetus-net.org/bulletin.html" xr:uid="{00000000-0004-0000-0000-000008000000}"/>
    <hyperlink ref="AQ1717" r:id="rId10" display="http://cdsbib.u-strasbg.fr/cgi-bin/cdsbib?1990RMxAA..21..381G" xr:uid="{00000000-0004-0000-0000-000009000000}"/>
    <hyperlink ref="AQ56483" r:id="rId11" display="http://cdsbib.u-strasbg.fr/cgi-bin/cdsbib?1990RMxAA..21..381G" xr:uid="{00000000-0004-0000-0000-00000A000000}"/>
    <hyperlink ref="AQ1718" r:id="rId12" display="http://cdsbib.u-strasbg.fr/cgi-bin/cdsbib?1990RMxAA..21..381G" xr:uid="{00000000-0004-0000-0000-00000B000000}"/>
    <hyperlink ref="H65430" r:id="rId13" display="https://www.aavso.org/ejaavso" xr:uid="{00000000-0004-0000-0000-00000C000000}"/>
    <hyperlink ref="H2603" r:id="rId14" display="http://vsolj.cetus-net.org/bulletin.html" xr:uid="{00000000-0004-0000-0000-00000D000000}"/>
    <hyperlink ref="AP3847" r:id="rId15" display="http://cdsbib.u-strasbg.fr/cgi-bin/cdsbib?1990RMxAA..21..381G" xr:uid="{00000000-0004-0000-0000-00000E000000}"/>
    <hyperlink ref="AP3850" r:id="rId16" display="http://cdsbib.u-strasbg.fr/cgi-bin/cdsbib?1990RMxAA..21..381G" xr:uid="{00000000-0004-0000-0000-00000F000000}"/>
    <hyperlink ref="AP3848" r:id="rId17" display="http://cdsbib.u-strasbg.fr/cgi-bin/cdsbib?1990RMxAA..21..381G" xr:uid="{00000000-0004-0000-0000-000010000000}"/>
    <hyperlink ref="AP3832" r:id="rId18" display="http://cdsbib.u-strasbg.fr/cgi-bin/cdsbib?1990RMxAA..21..381G" xr:uid="{00000000-0004-0000-0000-000011000000}"/>
    <hyperlink ref="I2603" r:id="rId19" display="http://vsolj.cetus-net.org/bulletin.html" xr:uid="{00000000-0004-0000-0000-000012000000}"/>
    <hyperlink ref="AQ4061" r:id="rId20" display="http://cdsbib.u-strasbg.fr/cgi-bin/cdsbib?1990RMxAA..21..381G" xr:uid="{00000000-0004-0000-0000-000013000000}"/>
    <hyperlink ref="AQ767" r:id="rId21" display="http://cdsbib.u-strasbg.fr/cgi-bin/cdsbib?1990RMxAA..21..381G" xr:uid="{00000000-0004-0000-0000-000014000000}"/>
    <hyperlink ref="AQ4065" r:id="rId22" display="http://cdsbib.u-strasbg.fr/cgi-bin/cdsbib?1990RMxAA..21..381G" xr:uid="{00000000-0004-0000-0000-000015000000}"/>
    <hyperlink ref="H65243" r:id="rId23" display="http://vsolj.cetus-net.org/bulletin.html" xr:uid="{00000000-0004-0000-0000-000016000000}"/>
    <hyperlink ref="H65236" r:id="rId24" display="https://www.aavso.org/ejaavso" xr:uid="{00000000-0004-0000-0000-000017000000}"/>
    <hyperlink ref="I65243" r:id="rId25" display="http://vsolj.cetus-net.org/bulletin.html" xr:uid="{00000000-0004-0000-0000-000018000000}"/>
    <hyperlink ref="AQ58894" r:id="rId26" display="http://cdsbib.u-strasbg.fr/cgi-bin/cdsbib?1990RMxAA..21..381G" xr:uid="{00000000-0004-0000-0000-000019000000}"/>
    <hyperlink ref="H65240" r:id="rId27" display="https://www.aavso.org/ejaavso" xr:uid="{00000000-0004-0000-0000-00001A000000}"/>
    <hyperlink ref="AP6258" r:id="rId28" display="http://cdsbib.u-strasbg.fr/cgi-bin/cdsbib?1990RMxAA..21..381G" xr:uid="{00000000-0004-0000-0000-00001B000000}"/>
    <hyperlink ref="AP6261" r:id="rId29" display="http://cdsbib.u-strasbg.fr/cgi-bin/cdsbib?1990RMxAA..21..381G" xr:uid="{00000000-0004-0000-0000-00001C000000}"/>
    <hyperlink ref="AP6259" r:id="rId30" display="http://cdsbib.u-strasbg.fr/cgi-bin/cdsbib?1990RMxAA..21..381G" xr:uid="{00000000-0004-0000-0000-00001D000000}"/>
    <hyperlink ref="AP6243" r:id="rId31" display="http://cdsbib.u-strasbg.fr/cgi-bin/cdsbib?1990RMxAA..21..381G" xr:uid="{00000000-0004-0000-0000-00001E000000}"/>
    <hyperlink ref="AQ6472" r:id="rId32" display="http://cdsbib.u-strasbg.fr/cgi-bin/cdsbib?1990RMxAA..21..381G" xr:uid="{00000000-0004-0000-0000-00001F000000}"/>
    <hyperlink ref="AQ6476" r:id="rId33" display="http://cdsbib.u-strasbg.fr/cgi-bin/cdsbib?1990RMxAA..21..381G" xr:uid="{00000000-0004-0000-0000-000020000000}"/>
    <hyperlink ref="AQ625" r:id="rId34" display="http://cdsbib.u-strasbg.fr/cgi-bin/cdsbib?1990RMxAA..21..381G" xr:uid="{00000000-0004-0000-0000-000021000000}"/>
    <hyperlink ref="I3364" r:id="rId35" display="http://vsolj.cetus-net.org/bulletin.html" xr:uid="{00000000-0004-0000-0000-000022000000}"/>
    <hyperlink ref="H3364" r:id="rId36" display="http://vsolj.cetus-net.org/bulletin.html" xr:uid="{00000000-0004-0000-0000-000023000000}"/>
    <hyperlink ref="AQ1281" r:id="rId37" display="http://cdsbib.u-strasbg.fr/cgi-bin/cdsbib?1990RMxAA..21..381G" xr:uid="{00000000-0004-0000-0000-000024000000}"/>
    <hyperlink ref="AQ1280" r:id="rId38" display="http://cdsbib.u-strasbg.fr/cgi-bin/cdsbib?1990RMxAA..21..381G" xr:uid="{00000000-0004-0000-0000-000025000000}"/>
    <hyperlink ref="AP4534" r:id="rId39" display="http://cdsbib.u-strasbg.fr/cgi-bin/cdsbib?1990RMxAA..21..381G" xr:uid="{00000000-0004-0000-0000-000026000000}"/>
    <hyperlink ref="AP4552" r:id="rId40" display="http://cdsbib.u-strasbg.fr/cgi-bin/cdsbib?1990RMxAA..21..381G" xr:uid="{00000000-0004-0000-0000-000027000000}"/>
    <hyperlink ref="AP4553" r:id="rId41" display="http://cdsbib.u-strasbg.fr/cgi-bin/cdsbib?1990RMxAA..21..381G" xr:uid="{00000000-0004-0000-0000-000028000000}"/>
    <hyperlink ref="AP4549" r:id="rId42" display="http://cdsbib.u-strasbg.fr/cgi-bin/cdsbib?1990RMxAA..21..381G" xr:uid="{00000000-0004-0000-0000-000029000000}"/>
  </hyperlinks>
  <pageMargins left="0.75" right="0.75" top="1" bottom="1" header="0.5" footer="0.5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880" workbookViewId="0">
      <selection activeCell="A561" sqref="A561:D926"/>
    </sheetView>
  </sheetViews>
  <sheetFormatPr defaultRowHeight="12.75" x14ac:dyDescent="0.2"/>
  <cols>
    <col min="1" max="1" width="19.7109375" style="17" customWidth="1"/>
    <col min="2" max="2" width="4.42578125" style="19" customWidth="1"/>
    <col min="3" max="3" width="12.7109375" style="17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7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2" t="s">
        <v>2291</v>
      </c>
      <c r="I1" s="43" t="s">
        <v>2292</v>
      </c>
      <c r="J1" s="44" t="s">
        <v>2293</v>
      </c>
    </row>
    <row r="2" spans="1:16" x14ac:dyDescent="0.2">
      <c r="I2" s="45" t="s">
        <v>2294</v>
      </c>
      <c r="J2" s="46" t="s">
        <v>2282</v>
      </c>
    </row>
    <row r="3" spans="1:16" x14ac:dyDescent="0.2">
      <c r="A3" s="47" t="s">
        <v>2295</v>
      </c>
      <c r="I3" s="45" t="s">
        <v>2296</v>
      </c>
      <c r="J3" s="46" t="s">
        <v>2297</v>
      </c>
    </row>
    <row r="4" spans="1:16" x14ac:dyDescent="0.2">
      <c r="I4" s="45" t="s">
        <v>2298</v>
      </c>
      <c r="J4" s="46" t="s">
        <v>2297</v>
      </c>
    </row>
    <row r="5" spans="1:16" ht="13.5" thickBot="1" x14ac:dyDescent="0.25">
      <c r="I5" s="48" t="s">
        <v>2299</v>
      </c>
      <c r="J5" s="49" t="s">
        <v>2275</v>
      </c>
    </row>
    <row r="10" spans="1:16" ht="13.5" thickBot="1" x14ac:dyDescent="0.25"/>
    <row r="11" spans="1:16" ht="12.75" customHeight="1" thickBot="1" x14ac:dyDescent="0.25">
      <c r="A11" s="17" t="str">
        <f t="shared" ref="A11:A74" si="0">P11</f>
        <v>IBVS 111 </v>
      </c>
      <c r="B11" s="11" t="str">
        <f t="shared" ref="B11:B74" si="1">IF(H11=INT(H11),"I","II")</f>
        <v>I</v>
      </c>
      <c r="C11" s="17">
        <f t="shared" ref="C11:C74" si="2">1*G11</f>
        <v>38902.764999999999</v>
      </c>
      <c r="D11" s="19" t="str">
        <f t="shared" ref="D11:D74" si="3">VLOOKUP(F11,I$1:J$5,2,FALSE)</f>
        <v>vis</v>
      </c>
      <c r="E11" s="50">
        <f>VLOOKUP(C11,Active!C$21:E$967,3,FALSE)</f>
        <v>-3661.0014592748548</v>
      </c>
      <c r="F11" s="11" t="s">
        <v>2299</v>
      </c>
      <c r="G11" s="19" t="str">
        <f t="shared" ref="G11:G74" si="4">MID(I11,3,LEN(I11)-3)</f>
        <v>38902.765</v>
      </c>
      <c r="H11" s="17">
        <f t="shared" ref="H11:H74" si="5">1*K11</f>
        <v>-3661</v>
      </c>
      <c r="I11" s="51" t="s">
        <v>2650</v>
      </c>
      <c r="J11" s="52" t="s">
        <v>2651</v>
      </c>
      <c r="K11" s="51">
        <v>-3661</v>
      </c>
      <c r="L11" s="51" t="s">
        <v>2336</v>
      </c>
      <c r="M11" s="52" t="s">
        <v>2388</v>
      </c>
      <c r="N11" s="52"/>
      <c r="O11" s="53" t="s">
        <v>2652</v>
      </c>
      <c r="P11" s="54" t="s">
        <v>2653</v>
      </c>
    </row>
    <row r="12" spans="1:16" ht="12.75" customHeight="1" thickBot="1" x14ac:dyDescent="0.25">
      <c r="A12" s="17" t="str">
        <f t="shared" si="0"/>
        <v>IBVS 111 </v>
      </c>
      <c r="B12" s="11" t="str">
        <f t="shared" si="1"/>
        <v>I</v>
      </c>
      <c r="C12" s="17">
        <f t="shared" si="2"/>
        <v>38938.728999999999</v>
      </c>
      <c r="D12" s="19" t="str">
        <f t="shared" si="3"/>
        <v>vis</v>
      </c>
      <c r="E12" s="50">
        <f>VLOOKUP(C12,Active!C$21:E$967,3,FALSE)</f>
        <v>-3631.0018246357704</v>
      </c>
      <c r="F12" s="11" t="s">
        <v>2299</v>
      </c>
      <c r="G12" s="19" t="str">
        <f t="shared" si="4"/>
        <v>38938.729</v>
      </c>
      <c r="H12" s="17">
        <f t="shared" si="5"/>
        <v>-3631</v>
      </c>
      <c r="I12" s="51" t="s">
        <v>2654</v>
      </c>
      <c r="J12" s="52" t="s">
        <v>2655</v>
      </c>
      <c r="K12" s="51">
        <v>-3631</v>
      </c>
      <c r="L12" s="51" t="s">
        <v>2336</v>
      </c>
      <c r="M12" s="52" t="s">
        <v>2388</v>
      </c>
      <c r="N12" s="52"/>
      <c r="O12" s="53" t="s">
        <v>2652</v>
      </c>
      <c r="P12" s="54" t="s">
        <v>2653</v>
      </c>
    </row>
    <row r="13" spans="1:16" ht="12.75" customHeight="1" thickBot="1" x14ac:dyDescent="0.25">
      <c r="A13" s="17" t="str">
        <f t="shared" si="0"/>
        <v>IBVS 111 </v>
      </c>
      <c r="B13" s="11" t="str">
        <f t="shared" si="1"/>
        <v>I</v>
      </c>
      <c r="C13" s="17">
        <f t="shared" si="2"/>
        <v>38938.743999999999</v>
      </c>
      <c r="D13" s="19" t="str">
        <f t="shared" si="3"/>
        <v>vis</v>
      </c>
      <c r="E13" s="50">
        <f>VLOOKUP(C13,Active!C$21:E$967,3,FALSE)</f>
        <v>-3630.9893122756444</v>
      </c>
      <c r="F13" s="11" t="s">
        <v>2299</v>
      </c>
      <c r="G13" s="19" t="str">
        <f t="shared" si="4"/>
        <v>38938.744</v>
      </c>
      <c r="H13" s="17">
        <f t="shared" si="5"/>
        <v>-3631</v>
      </c>
      <c r="I13" s="51" t="s">
        <v>2656</v>
      </c>
      <c r="J13" s="52" t="s">
        <v>2657</v>
      </c>
      <c r="K13" s="51">
        <v>-3631</v>
      </c>
      <c r="L13" s="51" t="s">
        <v>2658</v>
      </c>
      <c r="M13" s="52" t="s">
        <v>2388</v>
      </c>
      <c r="N13" s="52"/>
      <c r="O13" s="53" t="s">
        <v>2652</v>
      </c>
      <c r="P13" s="54" t="s">
        <v>2653</v>
      </c>
    </row>
    <row r="14" spans="1:16" ht="12.75" customHeight="1" thickBot="1" x14ac:dyDescent="0.25">
      <c r="A14" s="17" t="str">
        <f t="shared" si="0"/>
        <v>IBVS 114 </v>
      </c>
      <c r="B14" s="11" t="str">
        <f t="shared" si="1"/>
        <v>I</v>
      </c>
      <c r="C14" s="17">
        <f t="shared" si="2"/>
        <v>38962.697</v>
      </c>
      <c r="D14" s="19" t="str">
        <f t="shared" si="3"/>
        <v>vis</v>
      </c>
      <c r="E14" s="50">
        <f>VLOOKUP(C14,Active!C$21:E$967,3,FALSE)</f>
        <v>-3611.0087414684476</v>
      </c>
      <c r="F14" s="11" t="s">
        <v>2299</v>
      </c>
      <c r="G14" s="19" t="str">
        <f t="shared" si="4"/>
        <v>38962.697</v>
      </c>
      <c r="H14" s="17">
        <f t="shared" si="5"/>
        <v>-3611</v>
      </c>
      <c r="I14" s="51" t="s">
        <v>2659</v>
      </c>
      <c r="J14" s="52" t="s">
        <v>2660</v>
      </c>
      <c r="K14" s="51">
        <v>-3611</v>
      </c>
      <c r="L14" s="51" t="s">
        <v>2473</v>
      </c>
      <c r="M14" s="52" t="s">
        <v>2388</v>
      </c>
      <c r="N14" s="52"/>
      <c r="O14" s="53" t="s">
        <v>2661</v>
      </c>
      <c r="P14" s="54" t="s">
        <v>2662</v>
      </c>
    </row>
    <row r="15" spans="1:16" ht="12.75" customHeight="1" thickBot="1" x14ac:dyDescent="0.25">
      <c r="A15" s="17" t="str">
        <f t="shared" si="0"/>
        <v>IBVS 114 </v>
      </c>
      <c r="B15" s="11" t="str">
        <f t="shared" si="1"/>
        <v>I</v>
      </c>
      <c r="C15" s="17">
        <f t="shared" si="2"/>
        <v>38992.678999999996</v>
      </c>
      <c r="D15" s="19" t="str">
        <f t="shared" si="3"/>
        <v>vis</v>
      </c>
      <c r="E15" s="50">
        <f>VLOOKUP(C15,Active!C$21:E$967,3,FALSE)</f>
        <v>-3585.9990360477791</v>
      </c>
      <c r="F15" s="11" t="s">
        <v>2299</v>
      </c>
      <c r="G15" s="19" t="str">
        <f t="shared" si="4"/>
        <v>38992.679</v>
      </c>
      <c r="H15" s="17">
        <f t="shared" si="5"/>
        <v>-3586</v>
      </c>
      <c r="I15" s="51" t="s">
        <v>2663</v>
      </c>
      <c r="J15" s="52" t="s">
        <v>2664</v>
      </c>
      <c r="K15" s="51">
        <v>-3586</v>
      </c>
      <c r="L15" s="51" t="s">
        <v>2419</v>
      </c>
      <c r="M15" s="52" t="s">
        <v>2388</v>
      </c>
      <c r="N15" s="52"/>
      <c r="O15" s="53" t="s">
        <v>2661</v>
      </c>
      <c r="P15" s="54" t="s">
        <v>2662</v>
      </c>
    </row>
    <row r="16" spans="1:16" ht="12.75" customHeight="1" thickBot="1" x14ac:dyDescent="0.25">
      <c r="A16" s="17" t="str">
        <f t="shared" si="0"/>
        <v> ORI 95 </v>
      </c>
      <c r="B16" s="11" t="str">
        <f t="shared" si="1"/>
        <v>I</v>
      </c>
      <c r="C16" s="17">
        <f t="shared" si="2"/>
        <v>39130.531999999999</v>
      </c>
      <c r="D16" s="19" t="str">
        <f t="shared" si="3"/>
        <v>vis</v>
      </c>
      <c r="E16" s="50">
        <f>VLOOKUP(C16,Active!C$21:E$967,3,FALSE)</f>
        <v>-3471.0079440140298</v>
      </c>
      <c r="F16" s="11" t="s">
        <v>2299</v>
      </c>
      <c r="G16" s="19" t="str">
        <f t="shared" si="4"/>
        <v>39130.532</v>
      </c>
      <c r="H16" s="17">
        <f t="shared" si="5"/>
        <v>-3471</v>
      </c>
      <c r="I16" s="51" t="s">
        <v>2679</v>
      </c>
      <c r="J16" s="52" t="s">
        <v>2680</v>
      </c>
      <c r="K16" s="51">
        <v>-3471</v>
      </c>
      <c r="L16" s="51" t="s">
        <v>2473</v>
      </c>
      <c r="M16" s="52" t="s">
        <v>2388</v>
      </c>
      <c r="N16" s="52"/>
      <c r="O16" s="53" t="s">
        <v>2681</v>
      </c>
      <c r="P16" s="53" t="s">
        <v>2682</v>
      </c>
    </row>
    <row r="17" spans="1:16" ht="12.75" customHeight="1" thickBot="1" x14ac:dyDescent="0.25">
      <c r="A17" s="17" t="str">
        <f t="shared" si="0"/>
        <v> ORI 95 </v>
      </c>
      <c r="B17" s="11" t="str">
        <f t="shared" si="1"/>
        <v>I</v>
      </c>
      <c r="C17" s="17">
        <f t="shared" si="2"/>
        <v>39131.741999999998</v>
      </c>
      <c r="D17" s="19" t="str">
        <f t="shared" si="3"/>
        <v>vis</v>
      </c>
      <c r="E17" s="50">
        <f>VLOOKUP(C17,Active!C$21:E$967,3,FALSE)</f>
        <v>-3469.9986136304997</v>
      </c>
      <c r="F17" s="11" t="s">
        <v>2299</v>
      </c>
      <c r="G17" s="19" t="str">
        <f t="shared" si="4"/>
        <v>39131.742</v>
      </c>
      <c r="H17" s="17">
        <f t="shared" si="5"/>
        <v>-3470</v>
      </c>
      <c r="I17" s="51" t="s">
        <v>2683</v>
      </c>
      <c r="J17" s="52" t="s">
        <v>2684</v>
      </c>
      <c r="K17" s="51">
        <v>-3470</v>
      </c>
      <c r="L17" s="51" t="s">
        <v>2309</v>
      </c>
      <c r="M17" s="52" t="s">
        <v>2388</v>
      </c>
      <c r="N17" s="52"/>
      <c r="O17" s="53" t="s">
        <v>2681</v>
      </c>
      <c r="P17" s="53" t="s">
        <v>2682</v>
      </c>
    </row>
    <row r="18" spans="1:16" ht="12.75" customHeight="1" thickBot="1" x14ac:dyDescent="0.25">
      <c r="A18" s="17" t="str">
        <f t="shared" si="0"/>
        <v> ORI 97 </v>
      </c>
      <c r="B18" s="11" t="str">
        <f t="shared" si="1"/>
        <v>I</v>
      </c>
      <c r="C18" s="17">
        <f t="shared" si="2"/>
        <v>39220.444000000003</v>
      </c>
      <c r="D18" s="19" t="str">
        <f t="shared" si="3"/>
        <v>vis</v>
      </c>
      <c r="E18" s="50">
        <f>VLOOKUP(C18,Active!C$21:E$967,3,FALSE)</f>
        <v>-3396.0071891016319</v>
      </c>
      <c r="F18" s="11" t="s">
        <v>2299</v>
      </c>
      <c r="G18" s="19" t="str">
        <f t="shared" si="4"/>
        <v>39220.444</v>
      </c>
      <c r="H18" s="17">
        <f t="shared" si="5"/>
        <v>-3396</v>
      </c>
      <c r="I18" s="51" t="s">
        <v>2685</v>
      </c>
      <c r="J18" s="52" t="s">
        <v>2686</v>
      </c>
      <c r="K18" s="51">
        <v>-3396</v>
      </c>
      <c r="L18" s="51" t="s">
        <v>2333</v>
      </c>
      <c r="M18" s="52" t="s">
        <v>2388</v>
      </c>
      <c r="N18" s="52"/>
      <c r="O18" s="53" t="s">
        <v>2687</v>
      </c>
      <c r="P18" s="53" t="s">
        <v>2688</v>
      </c>
    </row>
    <row r="19" spans="1:16" ht="12.75" customHeight="1" thickBot="1" x14ac:dyDescent="0.25">
      <c r="A19" s="17" t="str">
        <f t="shared" si="0"/>
        <v> ORI 97 </v>
      </c>
      <c r="B19" s="11" t="str">
        <f t="shared" si="1"/>
        <v>I</v>
      </c>
      <c r="C19" s="17">
        <f t="shared" si="2"/>
        <v>39238.423000000003</v>
      </c>
      <c r="D19" s="19" t="str">
        <f t="shared" si="3"/>
        <v>vis</v>
      </c>
      <c r="E19" s="50">
        <f>VLOOKUP(C19,Active!C$21:E$967,3,FALSE)</f>
        <v>-3381.0098742541159</v>
      </c>
      <c r="F19" s="11" t="s">
        <v>2299</v>
      </c>
      <c r="G19" s="19" t="str">
        <f t="shared" si="4"/>
        <v>39238.423</v>
      </c>
      <c r="H19" s="17">
        <f t="shared" si="5"/>
        <v>-3381</v>
      </c>
      <c r="I19" s="51" t="s">
        <v>2689</v>
      </c>
      <c r="J19" s="52" t="s">
        <v>2690</v>
      </c>
      <c r="K19" s="51">
        <v>-3381</v>
      </c>
      <c r="L19" s="51" t="s">
        <v>2526</v>
      </c>
      <c r="M19" s="52" t="s">
        <v>2388</v>
      </c>
      <c r="N19" s="52"/>
      <c r="O19" s="53" t="s">
        <v>2691</v>
      </c>
      <c r="P19" s="53" t="s">
        <v>2688</v>
      </c>
    </row>
    <row r="20" spans="1:16" ht="12.75" customHeight="1" thickBot="1" x14ac:dyDescent="0.25">
      <c r="A20" s="17" t="str">
        <f t="shared" si="0"/>
        <v> MVS 4.137 </v>
      </c>
      <c r="B20" s="11" t="str">
        <f t="shared" si="1"/>
        <v>I</v>
      </c>
      <c r="C20" s="17">
        <f t="shared" si="2"/>
        <v>39238.436000000002</v>
      </c>
      <c r="D20" s="19" t="str">
        <f t="shared" si="3"/>
        <v>vis</v>
      </c>
      <c r="E20" s="50">
        <f>VLOOKUP(C20,Active!C$21:E$967,3,FALSE)</f>
        <v>-3380.9990302086735</v>
      </c>
      <c r="F20" s="11" t="s">
        <v>2299</v>
      </c>
      <c r="G20" s="19" t="str">
        <f t="shared" si="4"/>
        <v>39238.436</v>
      </c>
      <c r="H20" s="17">
        <f t="shared" si="5"/>
        <v>-3381</v>
      </c>
      <c r="I20" s="51" t="s">
        <v>2696</v>
      </c>
      <c r="J20" s="52" t="s">
        <v>2697</v>
      </c>
      <c r="K20" s="51">
        <v>-3381</v>
      </c>
      <c r="L20" s="51" t="s">
        <v>2419</v>
      </c>
      <c r="M20" s="52" t="s">
        <v>2388</v>
      </c>
      <c r="N20" s="52"/>
      <c r="O20" s="53" t="s">
        <v>2698</v>
      </c>
      <c r="P20" s="53" t="s">
        <v>2699</v>
      </c>
    </row>
    <row r="21" spans="1:16" ht="12.75" customHeight="1" thickBot="1" x14ac:dyDescent="0.25">
      <c r="A21" s="17" t="str">
        <f t="shared" si="0"/>
        <v> ORI 97 </v>
      </c>
      <c r="B21" s="11" t="str">
        <f t="shared" si="1"/>
        <v>I</v>
      </c>
      <c r="C21" s="17">
        <f t="shared" si="2"/>
        <v>39238.436000000002</v>
      </c>
      <c r="D21" s="19" t="str">
        <f t="shared" si="3"/>
        <v>vis</v>
      </c>
      <c r="E21" s="50">
        <f>VLOOKUP(C21,Active!C$21:E$967,3,FALSE)</f>
        <v>-3380.9990302086735</v>
      </c>
      <c r="F21" s="11" t="s">
        <v>2299</v>
      </c>
      <c r="G21" s="19" t="str">
        <f t="shared" si="4"/>
        <v>39238.436</v>
      </c>
      <c r="H21" s="17">
        <f t="shared" si="5"/>
        <v>-3381</v>
      </c>
      <c r="I21" s="51" t="s">
        <v>2696</v>
      </c>
      <c r="J21" s="52" t="s">
        <v>2697</v>
      </c>
      <c r="K21" s="51">
        <v>-3381</v>
      </c>
      <c r="L21" s="51" t="s">
        <v>2419</v>
      </c>
      <c r="M21" s="52" t="s">
        <v>2388</v>
      </c>
      <c r="N21" s="52"/>
      <c r="O21" s="53" t="s">
        <v>2700</v>
      </c>
      <c r="P21" s="53" t="s">
        <v>2688</v>
      </c>
    </row>
    <row r="22" spans="1:16" ht="12.75" customHeight="1" thickBot="1" x14ac:dyDescent="0.25">
      <c r="A22" s="17" t="str">
        <f t="shared" si="0"/>
        <v>IBVS 154 </v>
      </c>
      <c r="B22" s="11" t="str">
        <f t="shared" si="1"/>
        <v>I</v>
      </c>
      <c r="C22" s="17">
        <f t="shared" si="2"/>
        <v>39245.620999999999</v>
      </c>
      <c r="D22" s="19" t="str">
        <f t="shared" si="3"/>
        <v>vis</v>
      </c>
      <c r="E22" s="50">
        <f>VLOOKUP(C22,Active!C$21:E$967,3,FALSE)</f>
        <v>-3375.0056097081247</v>
      </c>
      <c r="F22" s="11" t="s">
        <v>2299</v>
      </c>
      <c r="G22" s="19" t="str">
        <f t="shared" si="4"/>
        <v>39245.621</v>
      </c>
      <c r="H22" s="17">
        <f t="shared" si="5"/>
        <v>-3375</v>
      </c>
      <c r="I22" s="51" t="s">
        <v>2701</v>
      </c>
      <c r="J22" s="52" t="s">
        <v>2702</v>
      </c>
      <c r="K22" s="51">
        <v>-3375</v>
      </c>
      <c r="L22" s="51" t="s">
        <v>2462</v>
      </c>
      <c r="M22" s="52" t="s">
        <v>2388</v>
      </c>
      <c r="N22" s="52"/>
      <c r="O22" s="53" t="s">
        <v>2703</v>
      </c>
      <c r="P22" s="54" t="s">
        <v>2704</v>
      </c>
    </row>
    <row r="23" spans="1:16" ht="12.75" customHeight="1" thickBot="1" x14ac:dyDescent="0.25">
      <c r="A23" s="17" t="str">
        <f t="shared" si="0"/>
        <v>IBVS 154 </v>
      </c>
      <c r="B23" s="11" t="str">
        <f t="shared" si="1"/>
        <v>I</v>
      </c>
      <c r="C23" s="17">
        <f t="shared" si="2"/>
        <v>39262.417000000001</v>
      </c>
      <c r="D23" s="19" t="str">
        <f t="shared" si="3"/>
        <v>vis</v>
      </c>
      <c r="E23" s="50">
        <f>VLOOKUP(C23,Active!C$21:E$967,3,FALSE)</f>
        <v>-3360.9951029959088</v>
      </c>
      <c r="F23" s="11" t="s">
        <v>2299</v>
      </c>
      <c r="G23" s="19" t="str">
        <f t="shared" si="4"/>
        <v>39262.417</v>
      </c>
      <c r="H23" s="17">
        <f t="shared" si="5"/>
        <v>-3361</v>
      </c>
      <c r="I23" s="51" t="s">
        <v>2707</v>
      </c>
      <c r="J23" s="52" t="s">
        <v>2708</v>
      </c>
      <c r="K23" s="51">
        <v>-3361</v>
      </c>
      <c r="L23" s="51" t="s">
        <v>2312</v>
      </c>
      <c r="M23" s="52" t="s">
        <v>2388</v>
      </c>
      <c r="N23" s="52"/>
      <c r="O23" s="53" t="s">
        <v>2678</v>
      </c>
      <c r="P23" s="54" t="s">
        <v>2704</v>
      </c>
    </row>
    <row r="24" spans="1:16" ht="12.75" customHeight="1" thickBot="1" x14ac:dyDescent="0.25">
      <c r="A24" s="17" t="str">
        <f t="shared" si="0"/>
        <v> ORI 97 </v>
      </c>
      <c r="B24" s="11" t="str">
        <f t="shared" si="1"/>
        <v>I</v>
      </c>
      <c r="C24" s="17">
        <f t="shared" si="2"/>
        <v>39262.419000000002</v>
      </c>
      <c r="D24" s="19" t="str">
        <f t="shared" si="3"/>
        <v>vis</v>
      </c>
      <c r="E24" s="50">
        <f>VLOOKUP(C24,Active!C$21:E$967,3,FALSE)</f>
        <v>-3360.9934346812252</v>
      </c>
      <c r="F24" s="11" t="s">
        <v>2299</v>
      </c>
      <c r="G24" s="19" t="str">
        <f t="shared" si="4"/>
        <v>39262.419</v>
      </c>
      <c r="H24" s="17">
        <f t="shared" si="5"/>
        <v>-3361</v>
      </c>
      <c r="I24" s="51" t="s">
        <v>2709</v>
      </c>
      <c r="J24" s="52" t="s">
        <v>2710</v>
      </c>
      <c r="K24" s="51">
        <v>-3361</v>
      </c>
      <c r="L24" s="51" t="s">
        <v>2304</v>
      </c>
      <c r="M24" s="52" t="s">
        <v>2388</v>
      </c>
      <c r="N24" s="52"/>
      <c r="O24" s="53" t="s">
        <v>2681</v>
      </c>
      <c r="P24" s="53" t="s">
        <v>2688</v>
      </c>
    </row>
    <row r="25" spans="1:16" ht="12.75" customHeight="1" thickBot="1" x14ac:dyDescent="0.25">
      <c r="A25" s="17" t="str">
        <f t="shared" si="0"/>
        <v> ORI 98 </v>
      </c>
      <c r="B25" s="11" t="str">
        <f t="shared" si="1"/>
        <v>I</v>
      </c>
      <c r="C25" s="17">
        <f t="shared" si="2"/>
        <v>39268.406000000003</v>
      </c>
      <c r="D25" s="19" t="str">
        <f t="shared" si="3"/>
        <v>vis</v>
      </c>
      <c r="E25" s="50">
        <f>VLOOKUP(C25,Active!C$21:E$967,3,FALSE)</f>
        <v>-3355.9993346761025</v>
      </c>
      <c r="F25" s="11" t="s">
        <v>2299</v>
      </c>
      <c r="G25" s="19" t="str">
        <f t="shared" si="4"/>
        <v>39268.406</v>
      </c>
      <c r="H25" s="17">
        <f t="shared" si="5"/>
        <v>-3356</v>
      </c>
      <c r="I25" s="51" t="s">
        <v>2711</v>
      </c>
      <c r="J25" s="52" t="s">
        <v>2712</v>
      </c>
      <c r="K25" s="51">
        <v>-3356</v>
      </c>
      <c r="L25" s="51" t="s">
        <v>2419</v>
      </c>
      <c r="M25" s="52" t="s">
        <v>2388</v>
      </c>
      <c r="N25" s="52"/>
      <c r="O25" s="53" t="s">
        <v>2681</v>
      </c>
      <c r="P25" s="53" t="s">
        <v>2713</v>
      </c>
    </row>
    <row r="26" spans="1:16" ht="12.75" customHeight="1" thickBot="1" x14ac:dyDescent="0.25">
      <c r="A26" s="17" t="str">
        <f t="shared" si="0"/>
        <v>IBVS 154 </v>
      </c>
      <c r="B26" s="11" t="str">
        <f t="shared" si="1"/>
        <v>I</v>
      </c>
      <c r="C26" s="17">
        <f t="shared" si="2"/>
        <v>39269.603999999999</v>
      </c>
      <c r="D26" s="19" t="str">
        <f t="shared" si="3"/>
        <v>vis</v>
      </c>
      <c r="E26" s="50">
        <f>VLOOKUP(C26,Active!C$21:E$967,3,FALSE)</f>
        <v>-3355.0000141806759</v>
      </c>
      <c r="F26" s="11" t="s">
        <v>2299</v>
      </c>
      <c r="G26" s="19" t="str">
        <f t="shared" si="4"/>
        <v>39269.604</v>
      </c>
      <c r="H26" s="17">
        <f t="shared" si="5"/>
        <v>-3355</v>
      </c>
      <c r="I26" s="51" t="s">
        <v>2714</v>
      </c>
      <c r="J26" s="52" t="s">
        <v>2715</v>
      </c>
      <c r="K26" s="51">
        <v>-3355</v>
      </c>
      <c r="L26" s="51" t="s">
        <v>2353</v>
      </c>
      <c r="M26" s="52" t="s">
        <v>2388</v>
      </c>
      <c r="N26" s="52"/>
      <c r="O26" s="53" t="s">
        <v>2305</v>
      </c>
      <c r="P26" s="54" t="s">
        <v>2704</v>
      </c>
    </row>
    <row r="27" spans="1:16" ht="12.75" customHeight="1" thickBot="1" x14ac:dyDescent="0.25">
      <c r="A27" s="17" t="str">
        <f t="shared" si="0"/>
        <v>IBVS 154 </v>
      </c>
      <c r="B27" s="11" t="str">
        <f t="shared" si="1"/>
        <v>I</v>
      </c>
      <c r="C27" s="17">
        <f t="shared" si="2"/>
        <v>39275.61</v>
      </c>
      <c r="D27" s="19" t="str">
        <f t="shared" si="3"/>
        <v>vis</v>
      </c>
      <c r="E27" s="50">
        <f>VLOOKUP(C27,Active!C$21:E$967,3,FALSE)</f>
        <v>-3349.9900651860598</v>
      </c>
      <c r="F27" s="11" t="s">
        <v>2299</v>
      </c>
      <c r="G27" s="19" t="str">
        <f t="shared" si="4"/>
        <v>39275.610</v>
      </c>
      <c r="H27" s="17">
        <f t="shared" si="5"/>
        <v>-3350</v>
      </c>
      <c r="I27" s="51" t="s">
        <v>2716</v>
      </c>
      <c r="J27" s="52" t="s">
        <v>2717</v>
      </c>
      <c r="K27" s="51">
        <v>-3350</v>
      </c>
      <c r="L27" s="51" t="s">
        <v>2718</v>
      </c>
      <c r="M27" s="52" t="s">
        <v>2388</v>
      </c>
      <c r="N27" s="52"/>
      <c r="O27" s="53" t="s">
        <v>2719</v>
      </c>
      <c r="P27" s="54" t="s">
        <v>2704</v>
      </c>
    </row>
    <row r="28" spans="1:16" ht="12.75" customHeight="1" thickBot="1" x14ac:dyDescent="0.25">
      <c r="A28" s="17" t="str">
        <f t="shared" si="0"/>
        <v>IBVS 154 </v>
      </c>
      <c r="B28" s="11" t="str">
        <f t="shared" si="1"/>
        <v>I</v>
      </c>
      <c r="C28" s="17">
        <f t="shared" si="2"/>
        <v>39288.781999999999</v>
      </c>
      <c r="D28" s="19" t="str">
        <f t="shared" si="3"/>
        <v>vis</v>
      </c>
      <c r="E28" s="50">
        <f>VLOOKUP(C28,Active!C$21:E$967,3,FALSE)</f>
        <v>-3339.0025446803879</v>
      </c>
      <c r="F28" s="11" t="s">
        <v>2299</v>
      </c>
      <c r="G28" s="19" t="str">
        <f t="shared" si="4"/>
        <v>39288.782</v>
      </c>
      <c r="H28" s="17">
        <f t="shared" si="5"/>
        <v>-3339</v>
      </c>
      <c r="I28" s="51" t="s">
        <v>2727</v>
      </c>
      <c r="J28" s="52" t="s">
        <v>2728</v>
      </c>
      <c r="K28" s="51">
        <v>-3339</v>
      </c>
      <c r="L28" s="51" t="s">
        <v>2300</v>
      </c>
      <c r="M28" s="52" t="s">
        <v>2388</v>
      </c>
      <c r="N28" s="52"/>
      <c r="O28" s="53" t="s">
        <v>2661</v>
      </c>
      <c r="P28" s="54" t="s">
        <v>2704</v>
      </c>
    </row>
    <row r="29" spans="1:16" ht="12.75" customHeight="1" thickBot="1" x14ac:dyDescent="0.25">
      <c r="A29" s="17" t="str">
        <f t="shared" si="0"/>
        <v>IBVS 154 </v>
      </c>
      <c r="B29" s="11" t="str">
        <f t="shared" si="1"/>
        <v>I</v>
      </c>
      <c r="C29" s="17">
        <f t="shared" si="2"/>
        <v>39294.781999999999</v>
      </c>
      <c r="D29" s="19" t="str">
        <f t="shared" si="3"/>
        <v>vis</v>
      </c>
      <c r="E29" s="50">
        <f>VLOOKUP(C29,Active!C$21:E$967,3,FALSE)</f>
        <v>-3333.9976006298234</v>
      </c>
      <c r="F29" s="11" t="s">
        <v>2299</v>
      </c>
      <c r="G29" s="19" t="str">
        <f t="shared" si="4"/>
        <v>39294.782</v>
      </c>
      <c r="H29" s="17">
        <f t="shared" si="5"/>
        <v>-3334</v>
      </c>
      <c r="I29" s="51" t="s">
        <v>2729</v>
      </c>
      <c r="J29" s="52" t="s">
        <v>2730</v>
      </c>
      <c r="K29" s="51">
        <v>-3334</v>
      </c>
      <c r="L29" s="51" t="s">
        <v>2403</v>
      </c>
      <c r="M29" s="52" t="s">
        <v>2388</v>
      </c>
      <c r="N29" s="52"/>
      <c r="O29" s="53" t="s">
        <v>2661</v>
      </c>
      <c r="P29" s="54" t="s">
        <v>2704</v>
      </c>
    </row>
    <row r="30" spans="1:16" ht="12.75" customHeight="1" thickBot="1" x14ac:dyDescent="0.25">
      <c r="A30" s="17" t="str">
        <f t="shared" si="0"/>
        <v>IBVS 154 </v>
      </c>
      <c r="B30" s="11" t="str">
        <f t="shared" si="1"/>
        <v>I</v>
      </c>
      <c r="C30" s="17">
        <f t="shared" si="2"/>
        <v>39300.773000000001</v>
      </c>
      <c r="D30" s="19" t="str">
        <f t="shared" si="3"/>
        <v>vis</v>
      </c>
      <c r="E30" s="50">
        <f>VLOOKUP(C30,Active!C$21:E$967,3,FALSE)</f>
        <v>-3329.000163995333</v>
      </c>
      <c r="F30" s="11" t="s">
        <v>2299</v>
      </c>
      <c r="G30" s="19" t="str">
        <f t="shared" si="4"/>
        <v>39300.773</v>
      </c>
      <c r="H30" s="17">
        <f t="shared" si="5"/>
        <v>-3329</v>
      </c>
      <c r="I30" s="51" t="s">
        <v>2731</v>
      </c>
      <c r="J30" s="52" t="s">
        <v>2732</v>
      </c>
      <c r="K30" s="51">
        <v>-3329</v>
      </c>
      <c r="L30" s="51" t="s">
        <v>2353</v>
      </c>
      <c r="M30" s="52" t="s">
        <v>2388</v>
      </c>
      <c r="N30" s="52"/>
      <c r="O30" s="53" t="s">
        <v>2661</v>
      </c>
      <c r="P30" s="54" t="s">
        <v>2704</v>
      </c>
    </row>
    <row r="31" spans="1:16" ht="12.75" customHeight="1" thickBot="1" x14ac:dyDescent="0.25">
      <c r="A31" s="17" t="str">
        <f t="shared" si="0"/>
        <v>IBVS 154 </v>
      </c>
      <c r="B31" s="11" t="str">
        <f t="shared" si="1"/>
        <v>I</v>
      </c>
      <c r="C31" s="17">
        <f t="shared" si="2"/>
        <v>39318.756999999998</v>
      </c>
      <c r="D31" s="19" t="str">
        <f t="shared" si="3"/>
        <v>vis</v>
      </c>
      <c r="E31" s="50">
        <f>VLOOKUP(C31,Active!C$21:E$967,3,FALSE)</f>
        <v>-3313.9986783611103</v>
      </c>
      <c r="F31" s="11" t="s">
        <v>2299</v>
      </c>
      <c r="G31" s="19" t="str">
        <f t="shared" si="4"/>
        <v>39318.757</v>
      </c>
      <c r="H31" s="17">
        <f t="shared" si="5"/>
        <v>-3314</v>
      </c>
      <c r="I31" s="51" t="s">
        <v>2733</v>
      </c>
      <c r="J31" s="52" t="s">
        <v>2734</v>
      </c>
      <c r="K31" s="51">
        <v>-3314</v>
      </c>
      <c r="L31" s="51" t="s">
        <v>2309</v>
      </c>
      <c r="M31" s="52" t="s">
        <v>2388</v>
      </c>
      <c r="N31" s="52"/>
      <c r="O31" s="53" t="s">
        <v>2661</v>
      </c>
      <c r="P31" s="54" t="s">
        <v>2704</v>
      </c>
    </row>
    <row r="32" spans="1:16" ht="12.75" customHeight="1" thickBot="1" x14ac:dyDescent="0.25">
      <c r="A32" s="17" t="str">
        <f t="shared" si="0"/>
        <v>IBVS 180 </v>
      </c>
      <c r="B32" s="11" t="str">
        <f t="shared" si="1"/>
        <v>I</v>
      </c>
      <c r="C32" s="17">
        <f t="shared" si="2"/>
        <v>39342.728999999999</v>
      </c>
      <c r="D32" s="19" t="str">
        <f t="shared" si="3"/>
        <v>vis</v>
      </c>
      <c r="E32" s="50">
        <f>VLOOKUP(C32,Active!C$21:E$967,3,FALSE)</f>
        <v>-3294.0022585644197</v>
      </c>
      <c r="F32" s="11" t="s">
        <v>2299</v>
      </c>
      <c r="G32" s="19" t="str">
        <f t="shared" si="4"/>
        <v>39342.729</v>
      </c>
      <c r="H32" s="17">
        <f t="shared" si="5"/>
        <v>-3294</v>
      </c>
      <c r="I32" s="51" t="s">
        <v>2735</v>
      </c>
      <c r="J32" s="52" t="s">
        <v>2736</v>
      </c>
      <c r="K32" s="51">
        <v>-3294</v>
      </c>
      <c r="L32" s="51" t="s">
        <v>2300</v>
      </c>
      <c r="M32" s="52" t="s">
        <v>2388</v>
      </c>
      <c r="N32" s="52"/>
      <c r="O32" s="53" t="s">
        <v>2661</v>
      </c>
      <c r="P32" s="54" t="s">
        <v>2737</v>
      </c>
    </row>
    <row r="33" spans="1:16" ht="12.75" customHeight="1" thickBot="1" x14ac:dyDescent="0.25">
      <c r="A33" s="17" t="str">
        <f t="shared" si="0"/>
        <v> ORI 98 </v>
      </c>
      <c r="B33" s="11" t="str">
        <f t="shared" si="1"/>
        <v>I</v>
      </c>
      <c r="C33" s="17">
        <f t="shared" si="2"/>
        <v>39347.523999999998</v>
      </c>
      <c r="D33" s="19" t="str">
        <f t="shared" si="3"/>
        <v>vis</v>
      </c>
      <c r="E33" s="50">
        <f>VLOOKUP(C33,Active!C$21:E$967,3,FALSE)</f>
        <v>-3290.0024741106781</v>
      </c>
      <c r="F33" s="11" t="s">
        <v>2299</v>
      </c>
      <c r="G33" s="19" t="str">
        <f t="shared" si="4"/>
        <v>39347.524</v>
      </c>
      <c r="H33" s="17">
        <f t="shared" si="5"/>
        <v>-3290</v>
      </c>
      <c r="I33" s="51" t="s">
        <v>2738</v>
      </c>
      <c r="J33" s="52" t="s">
        <v>2739</v>
      </c>
      <c r="K33" s="51">
        <v>-3290</v>
      </c>
      <c r="L33" s="51" t="s">
        <v>2300</v>
      </c>
      <c r="M33" s="52" t="s">
        <v>2388</v>
      </c>
      <c r="N33" s="52"/>
      <c r="O33" s="53" t="s">
        <v>2681</v>
      </c>
      <c r="P33" s="53" t="s">
        <v>2713</v>
      </c>
    </row>
    <row r="34" spans="1:16" ht="12.75" customHeight="1" thickBot="1" x14ac:dyDescent="0.25">
      <c r="A34" s="17" t="str">
        <f t="shared" si="0"/>
        <v> ORI 100 </v>
      </c>
      <c r="B34" s="11" t="str">
        <f t="shared" si="1"/>
        <v>I</v>
      </c>
      <c r="C34" s="17">
        <f t="shared" si="2"/>
        <v>39365.504999999997</v>
      </c>
      <c r="D34" s="19" t="str">
        <f t="shared" si="3"/>
        <v>vis</v>
      </c>
      <c r="E34" s="50">
        <f>VLOOKUP(C34,Active!C$21:E$967,3,FALSE)</f>
        <v>-3275.003490948478</v>
      </c>
      <c r="F34" s="11" t="s">
        <v>2299</v>
      </c>
      <c r="G34" s="19" t="str">
        <f t="shared" si="4"/>
        <v>39365.505</v>
      </c>
      <c r="H34" s="17">
        <f t="shared" si="5"/>
        <v>-3275</v>
      </c>
      <c r="I34" s="51" t="s">
        <v>2740</v>
      </c>
      <c r="J34" s="52" t="s">
        <v>0</v>
      </c>
      <c r="K34" s="51">
        <v>-3275</v>
      </c>
      <c r="L34" s="51" t="s">
        <v>2361</v>
      </c>
      <c r="M34" s="52" t="s">
        <v>2388</v>
      </c>
      <c r="N34" s="52"/>
      <c r="O34" s="53" t="s">
        <v>2681</v>
      </c>
      <c r="P34" s="53" t="s">
        <v>1</v>
      </c>
    </row>
    <row r="35" spans="1:16" ht="12.75" customHeight="1" thickBot="1" x14ac:dyDescent="0.25">
      <c r="A35" s="17" t="str">
        <f t="shared" si="0"/>
        <v> ORI 103 </v>
      </c>
      <c r="B35" s="11" t="str">
        <f t="shared" si="1"/>
        <v>I</v>
      </c>
      <c r="C35" s="17">
        <f t="shared" si="2"/>
        <v>39583.696000000004</v>
      </c>
      <c r="D35" s="19" t="str">
        <f t="shared" si="3"/>
        <v>vis</v>
      </c>
      <c r="E35" s="50">
        <f>VLOOKUP(C35,Active!C$21:E$967,3,FALSE)</f>
        <v>-3092.9978663923489</v>
      </c>
      <c r="F35" s="11" t="s">
        <v>2299</v>
      </c>
      <c r="G35" s="19" t="str">
        <f t="shared" si="4"/>
        <v>39583.696</v>
      </c>
      <c r="H35" s="17">
        <f t="shared" si="5"/>
        <v>-3093</v>
      </c>
      <c r="I35" s="51" t="s">
        <v>7</v>
      </c>
      <c r="J35" s="52" t="s">
        <v>8</v>
      </c>
      <c r="K35" s="51">
        <v>-3093</v>
      </c>
      <c r="L35" s="51" t="s">
        <v>2403</v>
      </c>
      <c r="M35" s="52" t="s">
        <v>2388</v>
      </c>
      <c r="N35" s="52"/>
      <c r="O35" s="53" t="s">
        <v>2691</v>
      </c>
      <c r="P35" s="53" t="s">
        <v>9</v>
      </c>
    </row>
    <row r="36" spans="1:16" ht="12.75" customHeight="1" thickBot="1" x14ac:dyDescent="0.25">
      <c r="A36" s="17" t="str">
        <f t="shared" si="0"/>
        <v> ORI 103 </v>
      </c>
      <c r="B36" s="11" t="str">
        <f t="shared" si="1"/>
        <v>I</v>
      </c>
      <c r="C36" s="17">
        <f t="shared" si="2"/>
        <v>39691.588000000003</v>
      </c>
      <c r="D36" s="19" t="str">
        <f t="shared" si="3"/>
        <v>vis</v>
      </c>
      <c r="E36" s="50">
        <f>VLOOKUP(C36,Active!C$21:E$967,3,FALSE)</f>
        <v>-3002.9989624750961</v>
      </c>
      <c r="F36" s="11" t="s">
        <v>2299</v>
      </c>
      <c r="G36" s="19" t="str">
        <f t="shared" si="4"/>
        <v>39691.588</v>
      </c>
      <c r="H36" s="17">
        <f t="shared" si="5"/>
        <v>-3003</v>
      </c>
      <c r="I36" s="51" t="s">
        <v>26</v>
      </c>
      <c r="J36" s="52" t="s">
        <v>27</v>
      </c>
      <c r="K36" s="51">
        <v>-3003</v>
      </c>
      <c r="L36" s="51" t="s">
        <v>2419</v>
      </c>
      <c r="M36" s="52" t="s">
        <v>2388</v>
      </c>
      <c r="N36" s="52"/>
      <c r="O36" s="53" t="s">
        <v>2681</v>
      </c>
      <c r="P36" s="53" t="s">
        <v>9</v>
      </c>
    </row>
    <row r="37" spans="1:16" ht="12.75" customHeight="1" thickBot="1" x14ac:dyDescent="0.25">
      <c r="A37" s="17" t="str">
        <f t="shared" si="0"/>
        <v> ORI 103 </v>
      </c>
      <c r="B37" s="11" t="str">
        <f t="shared" si="1"/>
        <v>I</v>
      </c>
      <c r="C37" s="17">
        <f t="shared" si="2"/>
        <v>39709.565999999999</v>
      </c>
      <c r="D37" s="19" t="str">
        <f t="shared" si="3"/>
        <v>vis</v>
      </c>
      <c r="E37" s="50">
        <f>VLOOKUP(C37,Active!C$21:E$967,3,FALSE)</f>
        <v>-2988.0024817849244</v>
      </c>
      <c r="F37" s="11" t="s">
        <v>2299</v>
      </c>
      <c r="G37" s="19" t="str">
        <f t="shared" si="4"/>
        <v>39709.566</v>
      </c>
      <c r="H37" s="17">
        <f t="shared" si="5"/>
        <v>-2988</v>
      </c>
      <c r="I37" s="51" t="s">
        <v>28</v>
      </c>
      <c r="J37" s="52" t="s">
        <v>29</v>
      </c>
      <c r="K37" s="51">
        <v>-2988</v>
      </c>
      <c r="L37" s="51" t="s">
        <v>2300</v>
      </c>
      <c r="M37" s="52" t="s">
        <v>2388</v>
      </c>
      <c r="N37" s="52"/>
      <c r="O37" s="53" t="s">
        <v>2691</v>
      </c>
      <c r="P37" s="53" t="s">
        <v>9</v>
      </c>
    </row>
    <row r="38" spans="1:16" ht="12.75" customHeight="1" thickBot="1" x14ac:dyDescent="0.25">
      <c r="A38" s="17" t="str">
        <f t="shared" si="0"/>
        <v>IBVS 795 </v>
      </c>
      <c r="B38" s="11" t="str">
        <f t="shared" si="1"/>
        <v>I</v>
      </c>
      <c r="C38" s="17">
        <f t="shared" si="2"/>
        <v>39722.760999999999</v>
      </c>
      <c r="D38" s="19" t="str">
        <f t="shared" si="3"/>
        <v>vis</v>
      </c>
      <c r="E38" s="50">
        <f>VLOOKUP(C38,Active!C$21:E$967,3,FALSE)</f>
        <v>-2976.9957756603917</v>
      </c>
      <c r="F38" s="11" t="s">
        <v>2299</v>
      </c>
      <c r="G38" s="19" t="str">
        <f t="shared" si="4"/>
        <v>39722.761</v>
      </c>
      <c r="H38" s="17">
        <f t="shared" si="5"/>
        <v>-2977</v>
      </c>
      <c r="I38" s="51" t="s">
        <v>30</v>
      </c>
      <c r="J38" s="52" t="s">
        <v>31</v>
      </c>
      <c r="K38" s="51">
        <v>-2977</v>
      </c>
      <c r="L38" s="51" t="s">
        <v>2448</v>
      </c>
      <c r="M38" s="52" t="s">
        <v>2388</v>
      </c>
      <c r="N38" s="52"/>
      <c r="O38" s="53" t="s">
        <v>32</v>
      </c>
      <c r="P38" s="54" t="s">
        <v>33</v>
      </c>
    </row>
    <row r="39" spans="1:16" ht="12.75" customHeight="1" thickBot="1" x14ac:dyDescent="0.25">
      <c r="A39" s="17" t="str">
        <f t="shared" si="0"/>
        <v> ORI 104 </v>
      </c>
      <c r="B39" s="11" t="str">
        <f t="shared" si="1"/>
        <v>I</v>
      </c>
      <c r="C39" s="17">
        <f t="shared" si="2"/>
        <v>39739.54</v>
      </c>
      <c r="D39" s="19" t="str">
        <f t="shared" si="3"/>
        <v>vis</v>
      </c>
      <c r="E39" s="50">
        <f>VLOOKUP(C39,Active!C$21:E$967,3,FALSE)</f>
        <v>-2962.9994496229856</v>
      </c>
      <c r="F39" s="11" t="s">
        <v>2299</v>
      </c>
      <c r="G39" s="19" t="str">
        <f t="shared" si="4"/>
        <v>39739.540</v>
      </c>
      <c r="H39" s="17">
        <f t="shared" si="5"/>
        <v>-2963</v>
      </c>
      <c r="I39" s="51" t="s">
        <v>34</v>
      </c>
      <c r="J39" s="52" t="s">
        <v>35</v>
      </c>
      <c r="K39" s="51">
        <v>-2963</v>
      </c>
      <c r="L39" s="51" t="s">
        <v>2419</v>
      </c>
      <c r="M39" s="52" t="s">
        <v>2388</v>
      </c>
      <c r="N39" s="52"/>
      <c r="O39" s="53" t="s">
        <v>2691</v>
      </c>
      <c r="P39" s="53" t="s">
        <v>36</v>
      </c>
    </row>
    <row r="40" spans="1:16" ht="12.75" customHeight="1" thickBot="1" x14ac:dyDescent="0.25">
      <c r="A40" s="17" t="str">
        <f t="shared" si="0"/>
        <v> ORI 104 </v>
      </c>
      <c r="B40" s="11" t="str">
        <f t="shared" si="1"/>
        <v>I</v>
      </c>
      <c r="C40" s="17">
        <f t="shared" si="2"/>
        <v>39756.322999999997</v>
      </c>
      <c r="D40" s="19" t="str">
        <f t="shared" si="3"/>
        <v>vis</v>
      </c>
      <c r="E40" s="50">
        <f>VLOOKUP(C40,Active!C$21:E$967,3,FALSE)</f>
        <v>-2948.999786956218</v>
      </c>
      <c r="F40" s="11" t="s">
        <v>2299</v>
      </c>
      <c r="G40" s="19" t="str">
        <f t="shared" si="4"/>
        <v>39756.323</v>
      </c>
      <c r="H40" s="17">
        <f t="shared" si="5"/>
        <v>-2949</v>
      </c>
      <c r="I40" s="51" t="s">
        <v>37</v>
      </c>
      <c r="J40" s="52" t="s">
        <v>38</v>
      </c>
      <c r="K40" s="51">
        <v>-2949</v>
      </c>
      <c r="L40" s="51" t="s">
        <v>2350</v>
      </c>
      <c r="M40" s="52" t="s">
        <v>2388</v>
      </c>
      <c r="N40" s="52"/>
      <c r="O40" s="53" t="s">
        <v>2691</v>
      </c>
      <c r="P40" s="53" t="s">
        <v>36</v>
      </c>
    </row>
    <row r="41" spans="1:16" ht="12.75" customHeight="1" thickBot="1" x14ac:dyDescent="0.25">
      <c r="A41" s="17" t="str">
        <f t="shared" si="0"/>
        <v> ORI 104 </v>
      </c>
      <c r="B41" s="11" t="str">
        <f t="shared" si="1"/>
        <v>I</v>
      </c>
      <c r="C41" s="17">
        <f t="shared" si="2"/>
        <v>39762.307999999997</v>
      </c>
      <c r="D41" s="19" t="str">
        <f t="shared" si="3"/>
        <v>vis</v>
      </c>
      <c r="E41" s="50">
        <f>VLOOKUP(C41,Active!C$21:E$967,3,FALSE)</f>
        <v>-2944.0073552657796</v>
      </c>
      <c r="F41" s="11" t="s">
        <v>2299</v>
      </c>
      <c r="G41" s="19" t="str">
        <f t="shared" si="4"/>
        <v>39762.308</v>
      </c>
      <c r="H41" s="17">
        <f t="shared" si="5"/>
        <v>-2944</v>
      </c>
      <c r="I41" s="51" t="s">
        <v>39</v>
      </c>
      <c r="J41" s="52" t="s">
        <v>40</v>
      </c>
      <c r="K41" s="51">
        <v>-2944</v>
      </c>
      <c r="L41" s="51" t="s">
        <v>2333</v>
      </c>
      <c r="M41" s="52" t="s">
        <v>2388</v>
      </c>
      <c r="N41" s="52"/>
      <c r="O41" s="53" t="s">
        <v>2681</v>
      </c>
      <c r="P41" s="53" t="s">
        <v>36</v>
      </c>
    </row>
    <row r="42" spans="1:16" ht="12.75" customHeight="1" thickBot="1" x14ac:dyDescent="0.25">
      <c r="A42" s="17" t="str">
        <f t="shared" si="0"/>
        <v> ORI 104 </v>
      </c>
      <c r="B42" s="11" t="str">
        <f t="shared" si="1"/>
        <v>I</v>
      </c>
      <c r="C42" s="17">
        <f t="shared" si="2"/>
        <v>39774.298999999999</v>
      </c>
      <c r="D42" s="19" t="str">
        <f t="shared" si="3"/>
        <v>vis</v>
      </c>
      <c r="E42" s="50">
        <f>VLOOKUP(C42,Active!C$21:E$967,3,FALSE)</f>
        <v>-2934.0049745807246</v>
      </c>
      <c r="F42" s="11" t="s">
        <v>2299</v>
      </c>
      <c r="G42" s="19" t="str">
        <f t="shared" si="4"/>
        <v>39774.299</v>
      </c>
      <c r="H42" s="17">
        <f t="shared" si="5"/>
        <v>-2934</v>
      </c>
      <c r="I42" s="51" t="s">
        <v>41</v>
      </c>
      <c r="J42" s="52" t="s">
        <v>42</v>
      </c>
      <c r="K42" s="51">
        <v>-2934</v>
      </c>
      <c r="L42" s="51" t="s">
        <v>2493</v>
      </c>
      <c r="M42" s="52" t="s">
        <v>2388</v>
      </c>
      <c r="N42" s="52"/>
      <c r="O42" s="53" t="s">
        <v>2681</v>
      </c>
      <c r="P42" s="53" t="s">
        <v>36</v>
      </c>
    </row>
    <row r="43" spans="1:16" ht="12.75" customHeight="1" thickBot="1" x14ac:dyDescent="0.25">
      <c r="A43" s="17" t="str">
        <f t="shared" si="0"/>
        <v> ORI 104 </v>
      </c>
      <c r="B43" s="11" t="str">
        <f t="shared" si="1"/>
        <v>I</v>
      </c>
      <c r="C43" s="17">
        <f t="shared" si="2"/>
        <v>39774.307000000001</v>
      </c>
      <c r="D43" s="19" t="str">
        <f t="shared" si="3"/>
        <v>vis</v>
      </c>
      <c r="E43" s="50">
        <f>VLOOKUP(C43,Active!C$21:E$967,3,FALSE)</f>
        <v>-2933.9983013219889</v>
      </c>
      <c r="F43" s="11" t="s">
        <v>2299</v>
      </c>
      <c r="G43" s="19" t="str">
        <f t="shared" si="4"/>
        <v>39774.307</v>
      </c>
      <c r="H43" s="17">
        <f t="shared" si="5"/>
        <v>-2934</v>
      </c>
      <c r="I43" s="51" t="s">
        <v>43</v>
      </c>
      <c r="J43" s="52" t="s">
        <v>44</v>
      </c>
      <c r="K43" s="51">
        <v>-2934</v>
      </c>
      <c r="L43" s="51" t="s">
        <v>2309</v>
      </c>
      <c r="M43" s="52" t="s">
        <v>2388</v>
      </c>
      <c r="N43" s="52"/>
      <c r="O43" s="53" t="s">
        <v>2691</v>
      </c>
      <c r="P43" s="53" t="s">
        <v>36</v>
      </c>
    </row>
    <row r="44" spans="1:16" ht="12.75" customHeight="1" thickBot="1" x14ac:dyDescent="0.25">
      <c r="A44" s="17" t="str">
        <f t="shared" si="0"/>
        <v> ORI 104 </v>
      </c>
      <c r="B44" s="11" t="str">
        <f t="shared" si="1"/>
        <v>I</v>
      </c>
      <c r="C44" s="17">
        <f t="shared" si="2"/>
        <v>39780.296000000002</v>
      </c>
      <c r="D44" s="19" t="str">
        <f t="shared" si="3"/>
        <v>vis</v>
      </c>
      <c r="E44" s="50">
        <f>VLOOKUP(C44,Active!C$21:E$967,3,FALSE)</f>
        <v>-2929.0025330021826</v>
      </c>
      <c r="F44" s="11" t="s">
        <v>2299</v>
      </c>
      <c r="G44" s="19" t="str">
        <f t="shared" si="4"/>
        <v>39780.296</v>
      </c>
      <c r="H44" s="17">
        <f t="shared" si="5"/>
        <v>-2929</v>
      </c>
      <c r="I44" s="51" t="s">
        <v>45</v>
      </c>
      <c r="J44" s="52" t="s">
        <v>46</v>
      </c>
      <c r="K44" s="51">
        <v>-2929</v>
      </c>
      <c r="L44" s="51" t="s">
        <v>2300</v>
      </c>
      <c r="M44" s="52" t="s">
        <v>2388</v>
      </c>
      <c r="N44" s="52"/>
      <c r="O44" s="53" t="s">
        <v>2681</v>
      </c>
      <c r="P44" s="53" t="s">
        <v>36</v>
      </c>
    </row>
    <row r="45" spans="1:16" ht="12.75" customHeight="1" thickBot="1" x14ac:dyDescent="0.25">
      <c r="A45" s="17" t="str">
        <f t="shared" si="0"/>
        <v> ORI 104 </v>
      </c>
      <c r="B45" s="11" t="str">
        <f t="shared" si="1"/>
        <v>I</v>
      </c>
      <c r="C45" s="17">
        <f t="shared" si="2"/>
        <v>39786.290999999997</v>
      </c>
      <c r="D45" s="19" t="str">
        <f t="shared" si="3"/>
        <v>vis</v>
      </c>
      <c r="E45" s="50">
        <f>VLOOKUP(C45,Active!C$21:E$967,3,FALSE)</f>
        <v>-2924.0017597383307</v>
      </c>
      <c r="F45" s="11" t="s">
        <v>2299</v>
      </c>
      <c r="G45" s="19" t="str">
        <f t="shared" si="4"/>
        <v>39786.291</v>
      </c>
      <c r="H45" s="17">
        <f t="shared" si="5"/>
        <v>-2924</v>
      </c>
      <c r="I45" s="51" t="s">
        <v>47</v>
      </c>
      <c r="J45" s="52" t="s">
        <v>48</v>
      </c>
      <c r="K45" s="51">
        <v>-2924</v>
      </c>
      <c r="L45" s="51" t="s">
        <v>2336</v>
      </c>
      <c r="M45" s="52" t="s">
        <v>2388</v>
      </c>
      <c r="N45" s="52"/>
      <c r="O45" s="53" t="s">
        <v>49</v>
      </c>
      <c r="P45" s="53" t="s">
        <v>36</v>
      </c>
    </row>
    <row r="46" spans="1:16" ht="12.75" customHeight="1" thickBot="1" x14ac:dyDescent="0.25">
      <c r="A46" s="17" t="str">
        <f t="shared" si="0"/>
        <v> ORI 106 </v>
      </c>
      <c r="B46" s="11" t="str">
        <f t="shared" si="1"/>
        <v>I</v>
      </c>
      <c r="C46" s="17">
        <f t="shared" si="2"/>
        <v>39914.561999999998</v>
      </c>
      <c r="D46" s="19" t="str">
        <f t="shared" si="3"/>
        <v>vis</v>
      </c>
      <c r="E46" s="50">
        <f>VLOOKUP(C46,Active!C$21:E$967,3,FALSE)</f>
        <v>-2817.0035633533348</v>
      </c>
      <c r="F46" s="11" t="s">
        <v>2299</v>
      </c>
      <c r="G46" s="19" t="str">
        <f t="shared" si="4"/>
        <v>39914.562</v>
      </c>
      <c r="H46" s="17">
        <f t="shared" si="5"/>
        <v>-2817</v>
      </c>
      <c r="I46" s="51" t="s">
        <v>55</v>
      </c>
      <c r="J46" s="52" t="s">
        <v>56</v>
      </c>
      <c r="K46" s="51">
        <v>-2817</v>
      </c>
      <c r="L46" s="51" t="s">
        <v>2361</v>
      </c>
      <c r="M46" s="52" t="s">
        <v>2388</v>
      </c>
      <c r="N46" s="52"/>
      <c r="O46" s="53" t="s">
        <v>2691</v>
      </c>
      <c r="P46" s="53" t="s">
        <v>57</v>
      </c>
    </row>
    <row r="47" spans="1:16" ht="12.75" customHeight="1" thickBot="1" x14ac:dyDescent="0.25">
      <c r="A47" s="17" t="str">
        <f t="shared" si="0"/>
        <v> ORI 107 </v>
      </c>
      <c r="B47" s="11" t="str">
        <f t="shared" si="1"/>
        <v>I</v>
      </c>
      <c r="C47" s="17">
        <f t="shared" si="2"/>
        <v>39956.521000000001</v>
      </c>
      <c r="D47" s="19" t="str">
        <f t="shared" si="3"/>
        <v>vis</v>
      </c>
      <c r="E47" s="50">
        <f>VLOOKUP(C47,Active!C$21:E$967,3,FALSE)</f>
        <v>-2782.0031554503921</v>
      </c>
      <c r="F47" s="11" t="s">
        <v>2299</v>
      </c>
      <c r="G47" s="19" t="str">
        <f t="shared" si="4"/>
        <v>39956.521</v>
      </c>
      <c r="H47" s="17">
        <f t="shared" si="5"/>
        <v>-2782</v>
      </c>
      <c r="I47" s="51" t="s">
        <v>58</v>
      </c>
      <c r="J47" s="52" t="s">
        <v>59</v>
      </c>
      <c r="K47" s="51">
        <v>-2782</v>
      </c>
      <c r="L47" s="51" t="s">
        <v>2361</v>
      </c>
      <c r="M47" s="52" t="s">
        <v>2388</v>
      </c>
      <c r="N47" s="52"/>
      <c r="O47" s="53" t="s">
        <v>49</v>
      </c>
      <c r="P47" s="53" t="s">
        <v>60</v>
      </c>
    </row>
    <row r="48" spans="1:16" ht="12.75" customHeight="1" thickBot="1" x14ac:dyDescent="0.25">
      <c r="A48" s="17" t="str">
        <f t="shared" si="0"/>
        <v> ORI 107 </v>
      </c>
      <c r="B48" s="11" t="str">
        <f t="shared" si="1"/>
        <v>I</v>
      </c>
      <c r="C48" s="17">
        <f t="shared" si="2"/>
        <v>39992.49</v>
      </c>
      <c r="D48" s="19" t="str">
        <f t="shared" si="3"/>
        <v>vis</v>
      </c>
      <c r="E48" s="50">
        <f>VLOOKUP(C48,Active!C$21:E$967,3,FALSE)</f>
        <v>-2751.9993500246014</v>
      </c>
      <c r="F48" s="11" t="s">
        <v>2299</v>
      </c>
      <c r="G48" s="19" t="str">
        <f t="shared" si="4"/>
        <v>39992.490</v>
      </c>
      <c r="H48" s="17">
        <f t="shared" si="5"/>
        <v>-2752</v>
      </c>
      <c r="I48" s="51" t="s">
        <v>68</v>
      </c>
      <c r="J48" s="52" t="s">
        <v>69</v>
      </c>
      <c r="K48" s="51">
        <v>-2752</v>
      </c>
      <c r="L48" s="51" t="s">
        <v>2419</v>
      </c>
      <c r="M48" s="52" t="s">
        <v>2388</v>
      </c>
      <c r="N48" s="52"/>
      <c r="O48" s="53" t="s">
        <v>49</v>
      </c>
      <c r="P48" s="53" t="s">
        <v>60</v>
      </c>
    </row>
    <row r="49" spans="1:16" ht="12.75" customHeight="1" thickBot="1" x14ac:dyDescent="0.25">
      <c r="A49" s="17" t="str">
        <f t="shared" si="0"/>
        <v> ORI 107 </v>
      </c>
      <c r="B49" s="11" t="str">
        <f t="shared" si="1"/>
        <v>I</v>
      </c>
      <c r="C49" s="17">
        <f t="shared" si="2"/>
        <v>39992.493000000002</v>
      </c>
      <c r="D49" s="19" t="str">
        <f t="shared" si="3"/>
        <v>vis</v>
      </c>
      <c r="E49" s="50">
        <f>VLOOKUP(C49,Active!C$21:E$967,3,FALSE)</f>
        <v>-2751.9968475525725</v>
      </c>
      <c r="F49" s="11" t="s">
        <v>2299</v>
      </c>
      <c r="G49" s="19" t="str">
        <f t="shared" si="4"/>
        <v>39992.493</v>
      </c>
      <c r="H49" s="17">
        <f t="shared" si="5"/>
        <v>-2752</v>
      </c>
      <c r="I49" s="51" t="s">
        <v>70</v>
      </c>
      <c r="J49" s="52" t="s">
        <v>71</v>
      </c>
      <c r="K49" s="51">
        <v>-2752</v>
      </c>
      <c r="L49" s="51" t="s">
        <v>2373</v>
      </c>
      <c r="M49" s="52" t="s">
        <v>2388</v>
      </c>
      <c r="N49" s="52"/>
      <c r="O49" s="53" t="s">
        <v>2691</v>
      </c>
      <c r="P49" s="53" t="s">
        <v>60</v>
      </c>
    </row>
    <row r="50" spans="1:16" ht="12.75" customHeight="1" thickBot="1" x14ac:dyDescent="0.25">
      <c r="A50" s="17" t="str">
        <f t="shared" si="0"/>
        <v> ORI 108 </v>
      </c>
      <c r="B50" s="11" t="str">
        <f t="shared" si="1"/>
        <v>I</v>
      </c>
      <c r="C50" s="17">
        <f t="shared" si="2"/>
        <v>40010.451999999997</v>
      </c>
      <c r="D50" s="19" t="str">
        <f t="shared" si="3"/>
        <v>vis</v>
      </c>
      <c r="E50" s="50">
        <f>VLOOKUP(C50,Active!C$21:E$967,3,FALSE)</f>
        <v>-2737.0162158518947</v>
      </c>
      <c r="F50" s="11" t="s">
        <v>2299</v>
      </c>
      <c r="G50" s="19" t="str">
        <f t="shared" si="4"/>
        <v>40010.452</v>
      </c>
      <c r="H50" s="17">
        <f t="shared" si="5"/>
        <v>-2737</v>
      </c>
      <c r="I50" s="51" t="s">
        <v>72</v>
      </c>
      <c r="J50" s="52" t="s">
        <v>73</v>
      </c>
      <c r="K50" s="51">
        <v>-2737</v>
      </c>
      <c r="L50" s="51" t="s">
        <v>2364</v>
      </c>
      <c r="M50" s="52" t="s">
        <v>2388</v>
      </c>
      <c r="N50" s="52"/>
      <c r="O50" s="53" t="s">
        <v>2687</v>
      </c>
      <c r="P50" s="53" t="s">
        <v>74</v>
      </c>
    </row>
    <row r="51" spans="1:16" ht="12.75" customHeight="1" thickBot="1" x14ac:dyDescent="0.25">
      <c r="A51" s="17" t="str">
        <f t="shared" si="0"/>
        <v> ORI 107 </v>
      </c>
      <c r="B51" s="11" t="str">
        <f t="shared" si="1"/>
        <v>I</v>
      </c>
      <c r="C51" s="17">
        <f t="shared" si="2"/>
        <v>40010.474000000002</v>
      </c>
      <c r="D51" s="19" t="str">
        <f t="shared" si="3"/>
        <v>vis</v>
      </c>
      <c r="E51" s="50">
        <f>VLOOKUP(C51,Active!C$21:E$967,3,FALSE)</f>
        <v>-2736.9978643903723</v>
      </c>
      <c r="F51" s="11" t="s">
        <v>2299</v>
      </c>
      <c r="G51" s="19" t="str">
        <f t="shared" si="4"/>
        <v>40010.474</v>
      </c>
      <c r="H51" s="17">
        <f t="shared" si="5"/>
        <v>-2737</v>
      </c>
      <c r="I51" s="51" t="s">
        <v>75</v>
      </c>
      <c r="J51" s="52" t="s">
        <v>76</v>
      </c>
      <c r="K51" s="51">
        <v>-2737</v>
      </c>
      <c r="L51" s="51" t="s">
        <v>2403</v>
      </c>
      <c r="M51" s="52" t="s">
        <v>2388</v>
      </c>
      <c r="N51" s="52"/>
      <c r="O51" s="53" t="s">
        <v>49</v>
      </c>
      <c r="P51" s="53" t="s">
        <v>60</v>
      </c>
    </row>
    <row r="52" spans="1:16" ht="12.75" customHeight="1" thickBot="1" x14ac:dyDescent="0.25">
      <c r="A52" s="17" t="str">
        <f t="shared" si="0"/>
        <v> ORI 108 </v>
      </c>
      <c r="B52" s="11" t="str">
        <f t="shared" si="1"/>
        <v>I</v>
      </c>
      <c r="C52" s="17">
        <f t="shared" si="2"/>
        <v>40010.476999999999</v>
      </c>
      <c r="D52" s="19" t="str">
        <f t="shared" si="3"/>
        <v>vis</v>
      </c>
      <c r="E52" s="50">
        <f>VLOOKUP(C52,Active!C$21:E$967,3,FALSE)</f>
        <v>-2736.9953619183498</v>
      </c>
      <c r="F52" s="11" t="s">
        <v>2299</v>
      </c>
      <c r="G52" s="19" t="str">
        <f t="shared" si="4"/>
        <v>40010.477</v>
      </c>
      <c r="H52" s="17">
        <f t="shared" si="5"/>
        <v>-2737</v>
      </c>
      <c r="I52" s="51" t="s">
        <v>77</v>
      </c>
      <c r="J52" s="52" t="s">
        <v>78</v>
      </c>
      <c r="K52" s="51">
        <v>-2737</v>
      </c>
      <c r="L52" s="51" t="s">
        <v>2312</v>
      </c>
      <c r="M52" s="52" t="s">
        <v>2388</v>
      </c>
      <c r="N52" s="52"/>
      <c r="O52" s="53" t="s">
        <v>2691</v>
      </c>
      <c r="P52" s="53" t="s">
        <v>74</v>
      </c>
    </row>
    <row r="53" spans="1:16" ht="12.75" customHeight="1" thickBot="1" x14ac:dyDescent="0.25">
      <c r="A53" s="17" t="str">
        <f t="shared" si="0"/>
        <v> ORI 108 </v>
      </c>
      <c r="B53" s="11" t="str">
        <f t="shared" si="1"/>
        <v>I</v>
      </c>
      <c r="C53" s="17">
        <f t="shared" si="2"/>
        <v>40022.457000000002</v>
      </c>
      <c r="D53" s="19" t="str">
        <f t="shared" si="3"/>
        <v>vis</v>
      </c>
      <c r="E53" s="50">
        <f>VLOOKUP(C53,Active!C$21:E$967,3,FALSE)</f>
        <v>-2727.002156964053</v>
      </c>
      <c r="F53" s="11" t="s">
        <v>2299</v>
      </c>
      <c r="G53" s="19" t="str">
        <f t="shared" si="4"/>
        <v>40022.457</v>
      </c>
      <c r="H53" s="17">
        <f t="shared" si="5"/>
        <v>-2727</v>
      </c>
      <c r="I53" s="51" t="s">
        <v>79</v>
      </c>
      <c r="J53" s="52" t="s">
        <v>80</v>
      </c>
      <c r="K53" s="51">
        <v>-2727</v>
      </c>
      <c r="L53" s="51" t="s">
        <v>2300</v>
      </c>
      <c r="M53" s="52" t="s">
        <v>2388</v>
      </c>
      <c r="N53" s="52"/>
      <c r="O53" s="53" t="s">
        <v>2687</v>
      </c>
      <c r="P53" s="53" t="s">
        <v>74</v>
      </c>
    </row>
    <row r="54" spans="1:16" ht="12.75" customHeight="1" thickBot="1" x14ac:dyDescent="0.25">
      <c r="A54" s="17" t="str">
        <f t="shared" si="0"/>
        <v> ORI 108 </v>
      </c>
      <c r="B54" s="11" t="str">
        <f t="shared" si="1"/>
        <v>I</v>
      </c>
      <c r="C54" s="17">
        <f t="shared" si="2"/>
        <v>40022.459000000003</v>
      </c>
      <c r="D54" s="19" t="str">
        <f t="shared" si="3"/>
        <v>vis</v>
      </c>
      <c r="E54" s="50">
        <f>VLOOKUP(C54,Active!C$21:E$967,3,FALSE)</f>
        <v>-2727.0004886493689</v>
      </c>
      <c r="F54" s="11" t="s">
        <v>2299</v>
      </c>
      <c r="G54" s="19" t="str">
        <f t="shared" si="4"/>
        <v>40022.459</v>
      </c>
      <c r="H54" s="17">
        <f t="shared" si="5"/>
        <v>-2727</v>
      </c>
      <c r="I54" s="51" t="s">
        <v>81</v>
      </c>
      <c r="J54" s="52" t="s">
        <v>82</v>
      </c>
      <c r="K54" s="51">
        <v>-2727</v>
      </c>
      <c r="L54" s="51" t="s">
        <v>2367</v>
      </c>
      <c r="M54" s="52" t="s">
        <v>2388</v>
      </c>
      <c r="N54" s="52"/>
      <c r="O54" s="53" t="s">
        <v>49</v>
      </c>
      <c r="P54" s="53" t="s">
        <v>74</v>
      </c>
    </row>
    <row r="55" spans="1:16" ht="12.75" customHeight="1" thickBot="1" x14ac:dyDescent="0.25">
      <c r="A55" s="17" t="str">
        <f t="shared" si="0"/>
        <v>IBVS 322 </v>
      </c>
      <c r="B55" s="11" t="str">
        <f t="shared" si="1"/>
        <v>I</v>
      </c>
      <c r="C55" s="17">
        <f t="shared" si="2"/>
        <v>40070.411800000002</v>
      </c>
      <c r="D55" s="19" t="str">
        <f t="shared" si="3"/>
        <v>vis</v>
      </c>
      <c r="E55" s="50">
        <f>VLOOKUP(C55,Active!C$21:E$967,3,FALSE)</f>
        <v>-2687.000308471384</v>
      </c>
      <c r="F55" s="11" t="s">
        <v>2299</v>
      </c>
      <c r="G55" s="19" t="str">
        <f t="shared" si="4"/>
        <v>40070.4118</v>
      </c>
      <c r="H55" s="17">
        <f t="shared" si="5"/>
        <v>-2687</v>
      </c>
      <c r="I55" s="51" t="s">
        <v>87</v>
      </c>
      <c r="J55" s="52" t="s">
        <v>88</v>
      </c>
      <c r="K55" s="51">
        <v>-2687</v>
      </c>
      <c r="L55" s="51" t="s">
        <v>2439</v>
      </c>
      <c r="M55" s="52" t="s">
        <v>2428</v>
      </c>
      <c r="N55" s="52" t="s">
        <v>2429</v>
      </c>
      <c r="O55" s="53" t="s">
        <v>89</v>
      </c>
      <c r="P55" s="54" t="s">
        <v>90</v>
      </c>
    </row>
    <row r="56" spans="1:16" ht="12.75" customHeight="1" thickBot="1" x14ac:dyDescent="0.25">
      <c r="A56" s="17" t="str">
        <f t="shared" si="0"/>
        <v> ORI 109 </v>
      </c>
      <c r="B56" s="11" t="str">
        <f t="shared" si="1"/>
        <v>I</v>
      </c>
      <c r="C56" s="17">
        <f t="shared" si="2"/>
        <v>40088.374000000003</v>
      </c>
      <c r="D56" s="19" t="str">
        <f t="shared" si="3"/>
        <v>vis</v>
      </c>
      <c r="E56" s="50">
        <f>VLOOKUP(C56,Active!C$21:E$967,3,FALSE)</f>
        <v>-2672.0170074672073</v>
      </c>
      <c r="F56" s="11" t="s">
        <v>2299</v>
      </c>
      <c r="G56" s="19" t="str">
        <f t="shared" si="4"/>
        <v>40088.374</v>
      </c>
      <c r="H56" s="17">
        <f t="shared" si="5"/>
        <v>-2672</v>
      </c>
      <c r="I56" s="51" t="s">
        <v>91</v>
      </c>
      <c r="J56" s="52" t="s">
        <v>92</v>
      </c>
      <c r="K56" s="51">
        <v>-2672</v>
      </c>
      <c r="L56" s="51" t="s">
        <v>93</v>
      </c>
      <c r="M56" s="52" t="s">
        <v>2388</v>
      </c>
      <c r="N56" s="52"/>
      <c r="O56" s="53" t="s">
        <v>94</v>
      </c>
      <c r="P56" s="53" t="s">
        <v>95</v>
      </c>
    </row>
    <row r="57" spans="1:16" ht="12.75" customHeight="1" thickBot="1" x14ac:dyDescent="0.25">
      <c r="A57" s="17" t="str">
        <f t="shared" si="0"/>
        <v> ORI 109 </v>
      </c>
      <c r="B57" s="11" t="str">
        <f t="shared" si="1"/>
        <v>I</v>
      </c>
      <c r="C57" s="17">
        <f t="shared" si="2"/>
        <v>40088.385999999999</v>
      </c>
      <c r="D57" s="19" t="str">
        <f t="shared" si="3"/>
        <v>vis</v>
      </c>
      <c r="E57" s="50">
        <f>VLOOKUP(C57,Active!C$21:E$967,3,FALSE)</f>
        <v>-2672.0069975791102</v>
      </c>
      <c r="F57" s="11" t="s">
        <v>2299</v>
      </c>
      <c r="G57" s="19" t="str">
        <f t="shared" si="4"/>
        <v>40088.386</v>
      </c>
      <c r="H57" s="17">
        <f t="shared" si="5"/>
        <v>-2672</v>
      </c>
      <c r="I57" s="51" t="s">
        <v>96</v>
      </c>
      <c r="J57" s="52" t="s">
        <v>97</v>
      </c>
      <c r="K57" s="51">
        <v>-2672</v>
      </c>
      <c r="L57" s="51" t="s">
        <v>2315</v>
      </c>
      <c r="M57" s="52" t="s">
        <v>2388</v>
      </c>
      <c r="N57" s="52"/>
      <c r="O57" s="53" t="s">
        <v>49</v>
      </c>
      <c r="P57" s="53" t="s">
        <v>95</v>
      </c>
    </row>
    <row r="58" spans="1:16" ht="12.75" customHeight="1" thickBot="1" x14ac:dyDescent="0.25">
      <c r="A58" s="17" t="str">
        <f t="shared" si="0"/>
        <v> ORI 109 </v>
      </c>
      <c r="B58" s="11" t="str">
        <f t="shared" si="1"/>
        <v>I</v>
      </c>
      <c r="C58" s="17">
        <f t="shared" si="2"/>
        <v>40088.387000000002</v>
      </c>
      <c r="D58" s="19" t="str">
        <f t="shared" si="3"/>
        <v>vis</v>
      </c>
      <c r="E58" s="50">
        <f>VLOOKUP(C58,Active!C$21:E$967,3,FALSE)</f>
        <v>-2672.006163421765</v>
      </c>
      <c r="F58" s="11" t="s">
        <v>2299</v>
      </c>
      <c r="G58" s="19" t="str">
        <f t="shared" si="4"/>
        <v>40088.387</v>
      </c>
      <c r="H58" s="17">
        <f t="shared" si="5"/>
        <v>-2672</v>
      </c>
      <c r="I58" s="51" t="s">
        <v>98</v>
      </c>
      <c r="J58" s="52" t="s">
        <v>99</v>
      </c>
      <c r="K58" s="51">
        <v>-2672</v>
      </c>
      <c r="L58" s="51" t="s">
        <v>2462</v>
      </c>
      <c r="M58" s="52" t="s">
        <v>2388</v>
      </c>
      <c r="N58" s="52"/>
      <c r="O58" s="53" t="s">
        <v>2691</v>
      </c>
      <c r="P58" s="53" t="s">
        <v>95</v>
      </c>
    </row>
    <row r="59" spans="1:16" ht="12.75" customHeight="1" thickBot="1" x14ac:dyDescent="0.25">
      <c r="A59" s="17" t="str">
        <f t="shared" si="0"/>
        <v> ORI 109 </v>
      </c>
      <c r="B59" s="11" t="str">
        <f t="shared" si="1"/>
        <v>I</v>
      </c>
      <c r="C59" s="17">
        <f t="shared" si="2"/>
        <v>40088.402999999998</v>
      </c>
      <c r="D59" s="19" t="str">
        <f t="shared" si="3"/>
        <v>vis</v>
      </c>
      <c r="E59" s="50">
        <f>VLOOKUP(C59,Active!C$21:E$967,3,FALSE)</f>
        <v>-2671.9928169043005</v>
      </c>
      <c r="F59" s="11" t="s">
        <v>2299</v>
      </c>
      <c r="G59" s="19" t="str">
        <f t="shared" si="4"/>
        <v>40088.403</v>
      </c>
      <c r="H59" s="17">
        <f t="shared" si="5"/>
        <v>-2672</v>
      </c>
      <c r="I59" s="51" t="s">
        <v>100</v>
      </c>
      <c r="J59" s="52" t="s">
        <v>101</v>
      </c>
      <c r="K59" s="51">
        <v>-2672</v>
      </c>
      <c r="L59" s="51" t="s">
        <v>2328</v>
      </c>
      <c r="M59" s="52" t="s">
        <v>2388</v>
      </c>
      <c r="N59" s="52"/>
      <c r="O59" s="53" t="s">
        <v>2687</v>
      </c>
      <c r="P59" s="53" t="s">
        <v>95</v>
      </c>
    </row>
    <row r="60" spans="1:16" ht="12.75" customHeight="1" thickBot="1" x14ac:dyDescent="0.25">
      <c r="A60" s="17" t="str">
        <f t="shared" si="0"/>
        <v>IBVS 456 </v>
      </c>
      <c r="B60" s="11" t="str">
        <f t="shared" si="1"/>
        <v>I</v>
      </c>
      <c r="C60" s="17">
        <f t="shared" si="2"/>
        <v>40094.391000000003</v>
      </c>
      <c r="D60" s="19" t="str">
        <f t="shared" si="3"/>
        <v>vis</v>
      </c>
      <c r="E60" s="50">
        <f>VLOOKUP(C60,Active!C$21:E$967,3,FALSE)</f>
        <v>-2666.9978827418327</v>
      </c>
      <c r="F60" s="11" t="s">
        <v>2299</v>
      </c>
      <c r="G60" s="19" t="str">
        <f t="shared" si="4"/>
        <v>40094.3910</v>
      </c>
      <c r="H60" s="17">
        <f t="shared" si="5"/>
        <v>-2667</v>
      </c>
      <c r="I60" s="51" t="s">
        <v>102</v>
      </c>
      <c r="J60" s="52" t="s">
        <v>103</v>
      </c>
      <c r="K60" s="51">
        <v>-2667</v>
      </c>
      <c r="L60" s="51" t="s">
        <v>104</v>
      </c>
      <c r="M60" s="52" t="s">
        <v>2428</v>
      </c>
      <c r="N60" s="52" t="s">
        <v>2429</v>
      </c>
      <c r="O60" s="53" t="s">
        <v>22</v>
      </c>
      <c r="P60" s="54" t="s">
        <v>105</v>
      </c>
    </row>
    <row r="61" spans="1:16" ht="12.75" customHeight="1" thickBot="1" x14ac:dyDescent="0.25">
      <c r="A61" s="17" t="str">
        <f t="shared" si="0"/>
        <v> ORI 109 </v>
      </c>
      <c r="B61" s="11" t="str">
        <f t="shared" si="1"/>
        <v>I</v>
      </c>
      <c r="C61" s="17">
        <f t="shared" si="2"/>
        <v>40094.391000000003</v>
      </c>
      <c r="D61" s="19" t="str">
        <f t="shared" si="3"/>
        <v>vis</v>
      </c>
      <c r="E61" s="50">
        <f>VLOOKUP(C61,Active!C$21:E$967,3,FALSE)</f>
        <v>-2666.9978827418327</v>
      </c>
      <c r="F61" s="11" t="s">
        <v>2299</v>
      </c>
      <c r="G61" s="19" t="str">
        <f t="shared" si="4"/>
        <v>40094.391</v>
      </c>
      <c r="H61" s="17">
        <f t="shared" si="5"/>
        <v>-2667</v>
      </c>
      <c r="I61" s="51" t="s">
        <v>106</v>
      </c>
      <c r="J61" s="52" t="s">
        <v>103</v>
      </c>
      <c r="K61" s="51">
        <v>-2667</v>
      </c>
      <c r="L61" s="51" t="s">
        <v>2403</v>
      </c>
      <c r="M61" s="52" t="s">
        <v>2388</v>
      </c>
      <c r="N61" s="52"/>
      <c r="O61" s="53" t="s">
        <v>2687</v>
      </c>
      <c r="P61" s="53" t="s">
        <v>95</v>
      </c>
    </row>
    <row r="62" spans="1:16" ht="12.75" customHeight="1" thickBot="1" x14ac:dyDescent="0.25">
      <c r="A62" s="17" t="str">
        <f t="shared" si="0"/>
        <v>IBVS 456 </v>
      </c>
      <c r="B62" s="11" t="str">
        <f t="shared" si="1"/>
        <v>I</v>
      </c>
      <c r="C62" s="17">
        <f t="shared" si="2"/>
        <v>40106.378299999997</v>
      </c>
      <c r="D62" s="19" t="str">
        <f t="shared" si="3"/>
        <v>vis</v>
      </c>
      <c r="E62" s="50">
        <f>VLOOKUP(C62,Active!C$21:E$967,3,FALSE)</f>
        <v>-2656.9985884389494</v>
      </c>
      <c r="F62" s="11" t="s">
        <v>2299</v>
      </c>
      <c r="G62" s="19" t="str">
        <f t="shared" si="4"/>
        <v>40106.3783</v>
      </c>
      <c r="H62" s="17">
        <f t="shared" si="5"/>
        <v>-2657</v>
      </c>
      <c r="I62" s="51" t="s">
        <v>107</v>
      </c>
      <c r="J62" s="52" t="s">
        <v>108</v>
      </c>
      <c r="K62" s="51">
        <v>-2657</v>
      </c>
      <c r="L62" s="51" t="s">
        <v>109</v>
      </c>
      <c r="M62" s="52" t="s">
        <v>2428</v>
      </c>
      <c r="N62" s="52" t="s">
        <v>2429</v>
      </c>
      <c r="O62" s="53" t="s">
        <v>25</v>
      </c>
      <c r="P62" s="54" t="s">
        <v>105</v>
      </c>
    </row>
    <row r="63" spans="1:16" ht="12.75" customHeight="1" thickBot="1" x14ac:dyDescent="0.25">
      <c r="A63" s="17" t="str">
        <f t="shared" si="0"/>
        <v>IBVS 795 </v>
      </c>
      <c r="B63" s="11" t="str">
        <f t="shared" si="1"/>
        <v>I</v>
      </c>
      <c r="C63" s="17">
        <f t="shared" si="2"/>
        <v>40107.574999999997</v>
      </c>
      <c r="D63" s="19" t="str">
        <f t="shared" si="3"/>
        <v>vis</v>
      </c>
      <c r="E63" s="50">
        <f>VLOOKUP(C63,Active!C$21:E$967,3,FALSE)</f>
        <v>-2656.0003523480641</v>
      </c>
      <c r="F63" s="11" t="s">
        <v>2299</v>
      </c>
      <c r="G63" s="19" t="str">
        <f t="shared" si="4"/>
        <v>40107.575</v>
      </c>
      <c r="H63" s="17">
        <f t="shared" si="5"/>
        <v>-2656</v>
      </c>
      <c r="I63" s="51" t="s">
        <v>110</v>
      </c>
      <c r="J63" s="52" t="s">
        <v>111</v>
      </c>
      <c r="K63" s="51">
        <v>-2656</v>
      </c>
      <c r="L63" s="51" t="s">
        <v>2353</v>
      </c>
      <c r="M63" s="52" t="s">
        <v>2388</v>
      </c>
      <c r="N63" s="52"/>
      <c r="O63" s="53" t="s">
        <v>112</v>
      </c>
      <c r="P63" s="54" t="s">
        <v>33</v>
      </c>
    </row>
    <row r="64" spans="1:16" ht="12.75" customHeight="1" thickBot="1" x14ac:dyDescent="0.25">
      <c r="A64" s="17" t="str">
        <f t="shared" si="0"/>
        <v>IBVS 795 </v>
      </c>
      <c r="B64" s="11" t="str">
        <f t="shared" si="1"/>
        <v>I</v>
      </c>
      <c r="C64" s="17">
        <f t="shared" si="2"/>
        <v>40108.767999999996</v>
      </c>
      <c r="D64" s="19" t="str">
        <f t="shared" si="3"/>
        <v>vis</v>
      </c>
      <c r="E64" s="50">
        <f>VLOOKUP(C64,Active!C$21:E$967,3,FALSE)</f>
        <v>-2655.0052026393441</v>
      </c>
      <c r="F64" s="11" t="s">
        <v>2299</v>
      </c>
      <c r="G64" s="19" t="str">
        <f t="shared" si="4"/>
        <v>40108.768</v>
      </c>
      <c r="H64" s="17">
        <f t="shared" si="5"/>
        <v>-2655</v>
      </c>
      <c r="I64" s="51" t="s">
        <v>113</v>
      </c>
      <c r="J64" s="52" t="s">
        <v>114</v>
      </c>
      <c r="K64" s="51">
        <v>-2655</v>
      </c>
      <c r="L64" s="51" t="s">
        <v>2493</v>
      </c>
      <c r="M64" s="52" t="s">
        <v>2388</v>
      </c>
      <c r="N64" s="52"/>
      <c r="O64" s="53" t="s">
        <v>115</v>
      </c>
      <c r="P64" s="54" t="s">
        <v>33</v>
      </c>
    </row>
    <row r="65" spans="1:16" ht="12.75" customHeight="1" thickBot="1" x14ac:dyDescent="0.25">
      <c r="A65" s="17" t="str">
        <f t="shared" si="0"/>
        <v> ORI 109 </v>
      </c>
      <c r="B65" s="11" t="str">
        <f t="shared" si="1"/>
        <v>I</v>
      </c>
      <c r="C65" s="17">
        <f t="shared" si="2"/>
        <v>40112.366000000002</v>
      </c>
      <c r="D65" s="19" t="str">
        <f t="shared" si="3"/>
        <v>vis</v>
      </c>
      <c r="E65" s="50">
        <f>VLOOKUP(C65,Active!C$21:E$967,3,FALSE)</f>
        <v>-2652.0039045236845</v>
      </c>
      <c r="F65" s="11" t="s">
        <v>2299</v>
      </c>
      <c r="G65" s="19" t="str">
        <f t="shared" si="4"/>
        <v>40112.366</v>
      </c>
      <c r="H65" s="17">
        <f t="shared" si="5"/>
        <v>-2652</v>
      </c>
      <c r="I65" s="51" t="s">
        <v>116</v>
      </c>
      <c r="J65" s="52" t="s">
        <v>117</v>
      </c>
      <c r="K65" s="51">
        <v>-2652</v>
      </c>
      <c r="L65" s="51" t="s">
        <v>2318</v>
      </c>
      <c r="M65" s="52" t="s">
        <v>2388</v>
      </c>
      <c r="N65" s="52"/>
      <c r="O65" s="53" t="s">
        <v>49</v>
      </c>
      <c r="P65" s="53" t="s">
        <v>95</v>
      </c>
    </row>
    <row r="66" spans="1:16" ht="12.75" customHeight="1" thickBot="1" x14ac:dyDescent="0.25">
      <c r="A66" s="17" t="str">
        <f t="shared" si="0"/>
        <v>IBVS 795 </v>
      </c>
      <c r="B66" s="11" t="str">
        <f t="shared" si="1"/>
        <v>I</v>
      </c>
      <c r="C66" s="17">
        <f t="shared" si="2"/>
        <v>40113.571000000004</v>
      </c>
      <c r="D66" s="19" t="str">
        <f t="shared" si="3"/>
        <v>vis</v>
      </c>
      <c r="E66" s="50">
        <f>VLOOKUP(C66,Active!C$21:E$967,3,FALSE)</f>
        <v>-2650.998744926861</v>
      </c>
      <c r="F66" s="11" t="s">
        <v>2299</v>
      </c>
      <c r="G66" s="19" t="str">
        <f t="shared" si="4"/>
        <v>40113.571</v>
      </c>
      <c r="H66" s="17">
        <f t="shared" si="5"/>
        <v>-2651</v>
      </c>
      <c r="I66" s="51" t="s">
        <v>118</v>
      </c>
      <c r="J66" s="52" t="s">
        <v>119</v>
      </c>
      <c r="K66" s="51">
        <v>-2651</v>
      </c>
      <c r="L66" s="51" t="s">
        <v>2309</v>
      </c>
      <c r="M66" s="52" t="s">
        <v>2388</v>
      </c>
      <c r="N66" s="52"/>
      <c r="O66" s="53" t="s">
        <v>112</v>
      </c>
      <c r="P66" s="54" t="s">
        <v>33</v>
      </c>
    </row>
    <row r="67" spans="1:16" ht="12.75" customHeight="1" thickBot="1" x14ac:dyDescent="0.25">
      <c r="A67" s="17" t="str">
        <f t="shared" si="0"/>
        <v>IBVS 795 </v>
      </c>
      <c r="B67" s="11" t="str">
        <f t="shared" si="1"/>
        <v>I</v>
      </c>
      <c r="C67" s="17">
        <f t="shared" si="2"/>
        <v>40113.571000000004</v>
      </c>
      <c r="D67" s="19" t="str">
        <f t="shared" si="3"/>
        <v>vis</v>
      </c>
      <c r="E67" s="50">
        <f>VLOOKUP(C67,Active!C$21:E$967,3,FALSE)</f>
        <v>-2650.998744926861</v>
      </c>
      <c r="F67" s="11" t="s">
        <v>2299</v>
      </c>
      <c r="G67" s="19" t="str">
        <f t="shared" si="4"/>
        <v>40113.571</v>
      </c>
      <c r="H67" s="17">
        <f t="shared" si="5"/>
        <v>-2651</v>
      </c>
      <c r="I67" s="51" t="s">
        <v>118</v>
      </c>
      <c r="J67" s="52" t="s">
        <v>119</v>
      </c>
      <c r="K67" s="51">
        <v>-2651</v>
      </c>
      <c r="L67" s="51" t="s">
        <v>2309</v>
      </c>
      <c r="M67" s="52" t="s">
        <v>2388</v>
      </c>
      <c r="N67" s="52"/>
      <c r="O67" s="53" t="s">
        <v>120</v>
      </c>
      <c r="P67" s="54" t="s">
        <v>33</v>
      </c>
    </row>
    <row r="68" spans="1:16" ht="12.75" customHeight="1" thickBot="1" x14ac:dyDescent="0.25">
      <c r="A68" s="17" t="str">
        <f t="shared" si="0"/>
        <v>IBVS 795 </v>
      </c>
      <c r="B68" s="11" t="str">
        <f t="shared" si="1"/>
        <v>I</v>
      </c>
      <c r="C68" s="17">
        <f t="shared" si="2"/>
        <v>40126.756000000001</v>
      </c>
      <c r="D68" s="19" t="str">
        <f t="shared" si="3"/>
        <v>vis</v>
      </c>
      <c r="E68" s="50">
        <f>VLOOKUP(C68,Active!C$21:E$967,3,FALSE)</f>
        <v>-2640.0003803757472</v>
      </c>
      <c r="F68" s="11" t="s">
        <v>2299</v>
      </c>
      <c r="G68" s="19" t="str">
        <f t="shared" si="4"/>
        <v>40126.756</v>
      </c>
      <c r="H68" s="17">
        <f t="shared" si="5"/>
        <v>-2640</v>
      </c>
      <c r="I68" s="51" t="s">
        <v>121</v>
      </c>
      <c r="J68" s="52" t="s">
        <v>122</v>
      </c>
      <c r="K68" s="51">
        <v>-2640</v>
      </c>
      <c r="L68" s="51" t="s">
        <v>2353</v>
      </c>
      <c r="M68" s="52" t="s">
        <v>2388</v>
      </c>
      <c r="N68" s="52"/>
      <c r="O68" s="53" t="s">
        <v>115</v>
      </c>
      <c r="P68" s="54" t="s">
        <v>33</v>
      </c>
    </row>
    <row r="69" spans="1:16" ht="12.75" customHeight="1" thickBot="1" x14ac:dyDescent="0.25">
      <c r="A69" s="17" t="str">
        <f t="shared" si="0"/>
        <v> ORI 110 </v>
      </c>
      <c r="B69" s="11" t="str">
        <f t="shared" si="1"/>
        <v>I</v>
      </c>
      <c r="C69" s="17">
        <f t="shared" si="2"/>
        <v>40142.341999999997</v>
      </c>
      <c r="D69" s="19" t="str">
        <f t="shared" si="3"/>
        <v>vis</v>
      </c>
      <c r="E69" s="50">
        <f>VLOOKUP(C69,Active!C$21:E$967,3,FALSE)</f>
        <v>-2626.9992040470675</v>
      </c>
      <c r="F69" s="11" t="s">
        <v>2299</v>
      </c>
      <c r="G69" s="19" t="str">
        <f t="shared" si="4"/>
        <v>40142.342</v>
      </c>
      <c r="H69" s="17">
        <f t="shared" si="5"/>
        <v>-2627</v>
      </c>
      <c r="I69" s="51" t="s">
        <v>123</v>
      </c>
      <c r="J69" s="52" t="s">
        <v>124</v>
      </c>
      <c r="K69" s="51">
        <v>-2627</v>
      </c>
      <c r="L69" s="51" t="s">
        <v>2419</v>
      </c>
      <c r="M69" s="52" t="s">
        <v>2388</v>
      </c>
      <c r="N69" s="52"/>
      <c r="O69" s="53" t="s">
        <v>49</v>
      </c>
      <c r="P69" s="53" t="s">
        <v>125</v>
      </c>
    </row>
    <row r="70" spans="1:16" ht="12.75" customHeight="1" thickBot="1" x14ac:dyDescent="0.25">
      <c r="A70" s="17" t="str">
        <f t="shared" si="0"/>
        <v> ORI 112 </v>
      </c>
      <c r="B70" s="11" t="str">
        <f t="shared" si="1"/>
        <v>I</v>
      </c>
      <c r="C70" s="17">
        <f t="shared" si="2"/>
        <v>40299.39</v>
      </c>
      <c r="D70" s="19" t="str">
        <f t="shared" si="3"/>
        <v>vis</v>
      </c>
      <c r="E70" s="50">
        <f>VLOOKUP(C70,Active!C$21:E$967,3,FALSE)</f>
        <v>-2495.9964618382201</v>
      </c>
      <c r="F70" s="11" t="s">
        <v>2299</v>
      </c>
      <c r="G70" s="19" t="str">
        <f t="shared" si="4"/>
        <v>40299.390</v>
      </c>
      <c r="H70" s="17">
        <f t="shared" si="5"/>
        <v>-2496</v>
      </c>
      <c r="I70" s="51" t="s">
        <v>131</v>
      </c>
      <c r="J70" s="52" t="s">
        <v>132</v>
      </c>
      <c r="K70" s="51">
        <v>-2496</v>
      </c>
      <c r="L70" s="51" t="s">
        <v>2373</v>
      </c>
      <c r="M70" s="52" t="s">
        <v>2388</v>
      </c>
      <c r="N70" s="52"/>
      <c r="O70" s="53" t="s">
        <v>2687</v>
      </c>
      <c r="P70" s="53" t="s">
        <v>133</v>
      </c>
    </row>
    <row r="71" spans="1:16" ht="12.75" customHeight="1" thickBot="1" x14ac:dyDescent="0.25">
      <c r="A71" s="17" t="str">
        <f t="shared" si="0"/>
        <v>IBVS 795 </v>
      </c>
      <c r="B71" s="11" t="str">
        <f t="shared" si="1"/>
        <v>I</v>
      </c>
      <c r="C71" s="17">
        <f t="shared" si="2"/>
        <v>40313.779000000002</v>
      </c>
      <c r="D71" s="19" t="str">
        <f t="shared" si="3"/>
        <v>vis</v>
      </c>
      <c r="E71" s="50">
        <f>VLOOKUP(C71,Active!C$21:E$967,3,FALSE)</f>
        <v>-2483.9937718476222</v>
      </c>
      <c r="F71" s="11" t="s">
        <v>2299</v>
      </c>
      <c r="G71" s="19" t="str">
        <f t="shared" si="4"/>
        <v>40313.779</v>
      </c>
      <c r="H71" s="17">
        <f t="shared" si="5"/>
        <v>-2484</v>
      </c>
      <c r="I71" s="51" t="s">
        <v>134</v>
      </c>
      <c r="J71" s="52" t="s">
        <v>135</v>
      </c>
      <c r="K71" s="51">
        <v>-2484</v>
      </c>
      <c r="L71" s="51" t="s">
        <v>2562</v>
      </c>
      <c r="M71" s="52" t="s">
        <v>2388</v>
      </c>
      <c r="N71" s="52"/>
      <c r="O71" s="53" t="s">
        <v>136</v>
      </c>
      <c r="P71" s="54" t="s">
        <v>33</v>
      </c>
    </row>
    <row r="72" spans="1:16" ht="12.75" customHeight="1" thickBot="1" x14ac:dyDescent="0.25">
      <c r="A72" s="17" t="str">
        <f t="shared" si="0"/>
        <v>IBVS 795 </v>
      </c>
      <c r="B72" s="11" t="str">
        <f t="shared" si="1"/>
        <v>I</v>
      </c>
      <c r="C72" s="17">
        <f t="shared" si="2"/>
        <v>40337.752</v>
      </c>
      <c r="D72" s="19" t="str">
        <f t="shared" si="3"/>
        <v>vis</v>
      </c>
      <c r="E72" s="50">
        <f>VLOOKUP(C72,Active!C$21:E$967,3,FALSE)</f>
        <v>-2463.9965178935927</v>
      </c>
      <c r="F72" s="11" t="s">
        <v>2299</v>
      </c>
      <c r="G72" s="19" t="str">
        <f t="shared" si="4"/>
        <v>40337.752</v>
      </c>
      <c r="H72" s="17">
        <f t="shared" si="5"/>
        <v>-2464</v>
      </c>
      <c r="I72" s="51" t="s">
        <v>142</v>
      </c>
      <c r="J72" s="52" t="s">
        <v>143</v>
      </c>
      <c r="K72" s="51">
        <v>-2464</v>
      </c>
      <c r="L72" s="51" t="s">
        <v>2373</v>
      </c>
      <c r="M72" s="52" t="s">
        <v>2388</v>
      </c>
      <c r="N72" s="52"/>
      <c r="O72" s="53" t="s">
        <v>136</v>
      </c>
      <c r="P72" s="54" t="s">
        <v>33</v>
      </c>
    </row>
    <row r="73" spans="1:16" ht="12.75" customHeight="1" thickBot="1" x14ac:dyDescent="0.25">
      <c r="A73" s="17" t="str">
        <f t="shared" si="0"/>
        <v> ORI 113 </v>
      </c>
      <c r="B73" s="11" t="str">
        <f t="shared" si="1"/>
        <v>I</v>
      </c>
      <c r="C73" s="17">
        <f t="shared" si="2"/>
        <v>40354.519999999997</v>
      </c>
      <c r="D73" s="19" t="str">
        <f t="shared" si="3"/>
        <v>vis</v>
      </c>
      <c r="E73" s="50">
        <f>VLOOKUP(C73,Active!C$21:E$967,3,FALSE)</f>
        <v>-2450.0093675869512</v>
      </c>
      <c r="F73" s="11" t="s">
        <v>2299</v>
      </c>
      <c r="G73" s="19" t="str">
        <f t="shared" si="4"/>
        <v>40354.520</v>
      </c>
      <c r="H73" s="17">
        <f t="shared" si="5"/>
        <v>-2450</v>
      </c>
      <c r="I73" s="51" t="s">
        <v>144</v>
      </c>
      <c r="J73" s="52" t="s">
        <v>145</v>
      </c>
      <c r="K73" s="51">
        <v>-2450</v>
      </c>
      <c r="L73" s="51" t="s">
        <v>2608</v>
      </c>
      <c r="M73" s="52" t="s">
        <v>2388</v>
      </c>
      <c r="N73" s="52"/>
      <c r="O73" s="53" t="s">
        <v>2691</v>
      </c>
      <c r="P73" s="53" t="s">
        <v>146</v>
      </c>
    </row>
    <row r="74" spans="1:16" ht="12.75" customHeight="1" thickBot="1" x14ac:dyDescent="0.25">
      <c r="A74" s="17" t="str">
        <f t="shared" si="0"/>
        <v>IBVS 795 </v>
      </c>
      <c r="B74" s="11" t="str">
        <f t="shared" si="1"/>
        <v>I</v>
      </c>
      <c r="C74" s="17">
        <f t="shared" si="2"/>
        <v>40427.652999999998</v>
      </c>
      <c r="D74" s="19" t="str">
        <f t="shared" si="3"/>
        <v>vis</v>
      </c>
      <c r="E74" s="50">
        <f>VLOOKUP(C74,Active!C$21:E$967,3,FALSE)</f>
        <v>-2389.0049387119593</v>
      </c>
      <c r="F74" s="11" t="s">
        <v>2299</v>
      </c>
      <c r="G74" s="19" t="str">
        <f t="shared" si="4"/>
        <v>40427.653</v>
      </c>
      <c r="H74" s="17">
        <f t="shared" si="5"/>
        <v>-2389</v>
      </c>
      <c r="I74" s="51" t="s">
        <v>150</v>
      </c>
      <c r="J74" s="52" t="s">
        <v>151</v>
      </c>
      <c r="K74" s="51">
        <v>-2389</v>
      </c>
      <c r="L74" s="51" t="s">
        <v>2493</v>
      </c>
      <c r="M74" s="52" t="s">
        <v>2388</v>
      </c>
      <c r="N74" s="52"/>
      <c r="O74" s="53" t="s">
        <v>112</v>
      </c>
      <c r="P74" s="54" t="s">
        <v>33</v>
      </c>
    </row>
    <row r="75" spans="1:16" ht="12.75" customHeight="1" thickBot="1" x14ac:dyDescent="0.25">
      <c r="A75" s="17" t="str">
        <f t="shared" ref="A75:A138" si="6">P75</f>
        <v>IBVS 456 </v>
      </c>
      <c r="B75" s="11" t="str">
        <f t="shared" ref="B75:B138" si="7">IF(H75=INT(H75),"I","II")</f>
        <v>I</v>
      </c>
      <c r="C75" s="17">
        <f t="shared" ref="C75:C138" si="8">1*G75</f>
        <v>40438.449099999998</v>
      </c>
      <c r="D75" s="19" t="str">
        <f t="shared" ref="D75:D138" si="9">VLOOKUP(F75,I$1:J$5,2,FALSE)</f>
        <v>vis</v>
      </c>
      <c r="E75" s="50">
        <f>VLOOKUP(C75,Active!C$21:E$967,3,FALSE)</f>
        <v>-2379.9992926345762</v>
      </c>
      <c r="F75" s="11" t="s">
        <v>2299</v>
      </c>
      <c r="G75" s="19" t="str">
        <f t="shared" ref="G75:G138" si="10">MID(I75,3,LEN(I75)-3)</f>
        <v>40438.4491</v>
      </c>
      <c r="H75" s="17">
        <f t="shared" ref="H75:H138" si="11">1*K75</f>
        <v>-2380</v>
      </c>
      <c r="I75" s="51" t="s">
        <v>152</v>
      </c>
      <c r="J75" s="52" t="s">
        <v>153</v>
      </c>
      <c r="K75" s="51">
        <v>-2380</v>
      </c>
      <c r="L75" s="51" t="s">
        <v>154</v>
      </c>
      <c r="M75" s="52" t="s">
        <v>2428</v>
      </c>
      <c r="N75" s="52" t="s">
        <v>2429</v>
      </c>
      <c r="O75" s="53" t="s">
        <v>155</v>
      </c>
      <c r="P75" s="54" t="s">
        <v>105</v>
      </c>
    </row>
    <row r="76" spans="1:16" ht="12.75" customHeight="1" thickBot="1" x14ac:dyDescent="0.25">
      <c r="A76" s="17" t="str">
        <f t="shared" si="6"/>
        <v>IBVS 795 </v>
      </c>
      <c r="B76" s="11" t="str">
        <f t="shared" si="7"/>
        <v>I</v>
      </c>
      <c r="C76" s="17">
        <f t="shared" si="8"/>
        <v>40439.642999999996</v>
      </c>
      <c r="D76" s="19" t="str">
        <f t="shared" si="9"/>
        <v>vis</v>
      </c>
      <c r="E76" s="50">
        <f>VLOOKUP(C76,Active!C$21:E$967,3,FALSE)</f>
        <v>-2379.0033921842496</v>
      </c>
      <c r="F76" s="11" t="s">
        <v>2299</v>
      </c>
      <c r="G76" s="19" t="str">
        <f t="shared" si="10"/>
        <v>40439.643</v>
      </c>
      <c r="H76" s="17">
        <f t="shared" si="11"/>
        <v>-2379</v>
      </c>
      <c r="I76" s="51" t="s">
        <v>159</v>
      </c>
      <c r="J76" s="52" t="s">
        <v>160</v>
      </c>
      <c r="K76" s="51">
        <v>-2379</v>
      </c>
      <c r="L76" s="51" t="s">
        <v>2361</v>
      </c>
      <c r="M76" s="52" t="s">
        <v>2388</v>
      </c>
      <c r="N76" s="52"/>
      <c r="O76" s="53" t="s">
        <v>2661</v>
      </c>
      <c r="P76" s="54" t="s">
        <v>33</v>
      </c>
    </row>
    <row r="77" spans="1:16" ht="12.75" customHeight="1" thickBot="1" x14ac:dyDescent="0.25">
      <c r="A77" s="17" t="str">
        <f t="shared" si="6"/>
        <v>IBVS 795 </v>
      </c>
      <c r="B77" s="11" t="str">
        <f t="shared" si="7"/>
        <v>I</v>
      </c>
      <c r="C77" s="17">
        <f t="shared" si="8"/>
        <v>40445.648999999998</v>
      </c>
      <c r="D77" s="19" t="str">
        <f t="shared" si="9"/>
        <v>vis</v>
      </c>
      <c r="E77" s="50">
        <f>VLOOKUP(C77,Active!C$21:E$967,3,FALSE)</f>
        <v>-2373.9934431896331</v>
      </c>
      <c r="F77" s="11" t="s">
        <v>2299</v>
      </c>
      <c r="G77" s="19" t="str">
        <f t="shared" si="10"/>
        <v>40445.649</v>
      </c>
      <c r="H77" s="17">
        <f t="shared" si="11"/>
        <v>-2374</v>
      </c>
      <c r="I77" s="51" t="s">
        <v>161</v>
      </c>
      <c r="J77" s="52" t="s">
        <v>162</v>
      </c>
      <c r="K77" s="51">
        <v>-2374</v>
      </c>
      <c r="L77" s="51" t="s">
        <v>2304</v>
      </c>
      <c r="M77" s="52" t="s">
        <v>2388</v>
      </c>
      <c r="N77" s="52"/>
      <c r="O77" s="53" t="s">
        <v>2661</v>
      </c>
      <c r="P77" s="54" t="s">
        <v>33</v>
      </c>
    </row>
    <row r="78" spans="1:16" ht="12.75" customHeight="1" thickBot="1" x14ac:dyDescent="0.25">
      <c r="A78" s="17" t="str">
        <f t="shared" si="6"/>
        <v>IBVS 795 </v>
      </c>
      <c r="B78" s="11" t="str">
        <f t="shared" si="7"/>
        <v>I</v>
      </c>
      <c r="C78" s="17">
        <f t="shared" si="8"/>
        <v>40469.620000000003</v>
      </c>
      <c r="D78" s="19" t="str">
        <f t="shared" si="9"/>
        <v>vis</v>
      </c>
      <c r="E78" s="50">
        <f>VLOOKUP(C78,Active!C$21:E$967,3,FALSE)</f>
        <v>-2353.9978575502819</v>
      </c>
      <c r="F78" s="11" t="s">
        <v>2299</v>
      </c>
      <c r="G78" s="19" t="str">
        <f t="shared" si="10"/>
        <v>40469.620</v>
      </c>
      <c r="H78" s="17">
        <f t="shared" si="11"/>
        <v>-2354</v>
      </c>
      <c r="I78" s="51" t="s">
        <v>163</v>
      </c>
      <c r="J78" s="52" t="s">
        <v>164</v>
      </c>
      <c r="K78" s="51">
        <v>-2354</v>
      </c>
      <c r="L78" s="51" t="s">
        <v>2403</v>
      </c>
      <c r="M78" s="52" t="s">
        <v>2388</v>
      </c>
      <c r="N78" s="52"/>
      <c r="O78" s="53" t="s">
        <v>165</v>
      </c>
      <c r="P78" s="54" t="s">
        <v>33</v>
      </c>
    </row>
    <row r="79" spans="1:16" ht="12.75" customHeight="1" thickBot="1" x14ac:dyDescent="0.25">
      <c r="A79" s="17" t="str">
        <f t="shared" si="6"/>
        <v>IBVS 795 </v>
      </c>
      <c r="B79" s="11" t="str">
        <f t="shared" si="7"/>
        <v>I</v>
      </c>
      <c r="C79" s="17">
        <f t="shared" si="8"/>
        <v>40469.622000000003</v>
      </c>
      <c r="D79" s="19" t="str">
        <f t="shared" si="9"/>
        <v>vis</v>
      </c>
      <c r="E79" s="50">
        <f>VLOOKUP(C79,Active!C$21:E$967,3,FALSE)</f>
        <v>-2353.9961892355977</v>
      </c>
      <c r="F79" s="11" t="s">
        <v>2299</v>
      </c>
      <c r="G79" s="19" t="str">
        <f t="shared" si="10"/>
        <v>40469.622</v>
      </c>
      <c r="H79" s="17">
        <f t="shared" si="11"/>
        <v>-2354</v>
      </c>
      <c r="I79" s="51" t="s">
        <v>166</v>
      </c>
      <c r="J79" s="52" t="s">
        <v>167</v>
      </c>
      <c r="K79" s="51">
        <v>-2354</v>
      </c>
      <c r="L79" s="51" t="s">
        <v>2448</v>
      </c>
      <c r="M79" s="52" t="s">
        <v>2388</v>
      </c>
      <c r="N79" s="52"/>
      <c r="O79" s="53" t="s">
        <v>120</v>
      </c>
      <c r="P79" s="54" t="s">
        <v>33</v>
      </c>
    </row>
    <row r="80" spans="1:16" ht="12.75" customHeight="1" thickBot="1" x14ac:dyDescent="0.25">
      <c r="A80" s="17" t="str">
        <f t="shared" si="6"/>
        <v> ORI 115 </v>
      </c>
      <c r="B80" s="11" t="str">
        <f t="shared" si="7"/>
        <v>I</v>
      </c>
      <c r="C80" s="17">
        <f t="shared" si="8"/>
        <v>40486.404000000002</v>
      </c>
      <c r="D80" s="19" t="str">
        <f t="shared" si="9"/>
        <v>vis</v>
      </c>
      <c r="E80" s="50">
        <f>VLOOKUP(C80,Active!C$21:E$967,3,FALSE)</f>
        <v>-2339.9973607261691</v>
      </c>
      <c r="F80" s="11" t="s">
        <v>2299</v>
      </c>
      <c r="G80" s="19" t="str">
        <f t="shared" si="10"/>
        <v>40486.404</v>
      </c>
      <c r="H80" s="17">
        <f t="shared" si="11"/>
        <v>-2340</v>
      </c>
      <c r="I80" s="51" t="s">
        <v>168</v>
      </c>
      <c r="J80" s="52" t="s">
        <v>169</v>
      </c>
      <c r="K80" s="51">
        <v>-2340</v>
      </c>
      <c r="L80" s="51" t="s">
        <v>2403</v>
      </c>
      <c r="M80" s="52" t="s">
        <v>2388</v>
      </c>
      <c r="N80" s="52"/>
      <c r="O80" s="53" t="s">
        <v>49</v>
      </c>
      <c r="P80" s="53" t="s">
        <v>170</v>
      </c>
    </row>
    <row r="81" spans="1:16" ht="12.75" customHeight="1" thickBot="1" x14ac:dyDescent="0.25">
      <c r="A81" s="17" t="str">
        <f t="shared" si="6"/>
        <v> ORI 116 </v>
      </c>
      <c r="B81" s="11" t="str">
        <f t="shared" si="7"/>
        <v>I</v>
      </c>
      <c r="C81" s="17">
        <f t="shared" si="8"/>
        <v>40498.381999999998</v>
      </c>
      <c r="D81" s="19" t="str">
        <f t="shared" si="9"/>
        <v>vis</v>
      </c>
      <c r="E81" s="50">
        <f>VLOOKUP(C81,Active!C$21:E$967,3,FALSE)</f>
        <v>-2330.0058240865624</v>
      </c>
      <c r="F81" s="11" t="s">
        <v>2299</v>
      </c>
      <c r="G81" s="19" t="str">
        <f t="shared" si="10"/>
        <v>40498.382</v>
      </c>
      <c r="H81" s="17">
        <f t="shared" si="11"/>
        <v>-2330</v>
      </c>
      <c r="I81" s="51" t="s">
        <v>171</v>
      </c>
      <c r="J81" s="52" t="s">
        <v>172</v>
      </c>
      <c r="K81" s="51">
        <v>-2330</v>
      </c>
      <c r="L81" s="51" t="s">
        <v>2462</v>
      </c>
      <c r="M81" s="52" t="s">
        <v>2388</v>
      </c>
      <c r="N81" s="52"/>
      <c r="O81" s="53" t="s">
        <v>2687</v>
      </c>
      <c r="P81" s="53" t="s">
        <v>173</v>
      </c>
    </row>
    <row r="82" spans="1:16" ht="12.75" customHeight="1" thickBot="1" x14ac:dyDescent="0.25">
      <c r="A82" s="17" t="str">
        <f t="shared" si="6"/>
        <v> ORI 115 </v>
      </c>
      <c r="B82" s="11" t="str">
        <f t="shared" si="7"/>
        <v>I</v>
      </c>
      <c r="C82" s="17">
        <f t="shared" si="8"/>
        <v>40504.364999999998</v>
      </c>
      <c r="D82" s="19" t="str">
        <f t="shared" si="9"/>
        <v>vis</v>
      </c>
      <c r="E82" s="50">
        <f>VLOOKUP(C82,Active!C$21:E$967,3,FALSE)</f>
        <v>-2325.0150607108076</v>
      </c>
      <c r="F82" s="11" t="s">
        <v>2299</v>
      </c>
      <c r="G82" s="19" t="str">
        <f t="shared" si="10"/>
        <v>40504.365</v>
      </c>
      <c r="H82" s="17">
        <f t="shared" si="11"/>
        <v>-2325</v>
      </c>
      <c r="I82" s="51" t="s">
        <v>174</v>
      </c>
      <c r="J82" s="52" t="s">
        <v>175</v>
      </c>
      <c r="K82" s="51">
        <v>-2325</v>
      </c>
      <c r="L82" s="51" t="s">
        <v>176</v>
      </c>
      <c r="M82" s="52" t="s">
        <v>2388</v>
      </c>
      <c r="N82" s="52"/>
      <c r="O82" s="53" t="s">
        <v>49</v>
      </c>
      <c r="P82" s="53" t="s">
        <v>170</v>
      </c>
    </row>
    <row r="83" spans="1:16" ht="12.75" customHeight="1" thickBot="1" x14ac:dyDescent="0.25">
      <c r="A83" s="17" t="str">
        <f t="shared" si="6"/>
        <v> ORI 116 </v>
      </c>
      <c r="B83" s="11" t="str">
        <f t="shared" si="7"/>
        <v>I</v>
      </c>
      <c r="C83" s="17">
        <f t="shared" si="8"/>
        <v>40516.358</v>
      </c>
      <c r="D83" s="19" t="str">
        <f t="shared" si="9"/>
        <v>vis</v>
      </c>
      <c r="E83" s="50">
        <f>VLOOKUP(C83,Active!C$21:E$967,3,FALSE)</f>
        <v>-2315.0110117110689</v>
      </c>
      <c r="F83" s="11" t="s">
        <v>2299</v>
      </c>
      <c r="G83" s="19" t="str">
        <f t="shared" si="10"/>
        <v>40516.358</v>
      </c>
      <c r="H83" s="17">
        <f t="shared" si="11"/>
        <v>-2315</v>
      </c>
      <c r="I83" s="51" t="s">
        <v>177</v>
      </c>
      <c r="J83" s="52" t="s">
        <v>178</v>
      </c>
      <c r="K83" s="51">
        <v>-2315</v>
      </c>
      <c r="L83" s="51" t="s">
        <v>2387</v>
      </c>
      <c r="M83" s="52" t="s">
        <v>2388</v>
      </c>
      <c r="N83" s="52"/>
      <c r="O83" s="53" t="s">
        <v>179</v>
      </c>
      <c r="P83" s="53" t="s">
        <v>173</v>
      </c>
    </row>
    <row r="84" spans="1:16" ht="12.75" customHeight="1" thickBot="1" x14ac:dyDescent="0.25">
      <c r="A84" s="17" t="str">
        <f t="shared" si="6"/>
        <v> ORI 116 </v>
      </c>
      <c r="B84" s="11" t="str">
        <f t="shared" si="7"/>
        <v>I</v>
      </c>
      <c r="C84" s="17">
        <f t="shared" si="8"/>
        <v>40516.358999999997</v>
      </c>
      <c r="D84" s="19" t="str">
        <f t="shared" si="9"/>
        <v>vis</v>
      </c>
      <c r="E84" s="50">
        <f>VLOOKUP(C84,Active!C$21:E$967,3,FALSE)</f>
        <v>-2315.01017755373</v>
      </c>
      <c r="F84" s="11" t="s">
        <v>2299</v>
      </c>
      <c r="G84" s="19" t="str">
        <f t="shared" si="10"/>
        <v>40516.359</v>
      </c>
      <c r="H84" s="17">
        <f t="shared" si="11"/>
        <v>-2315</v>
      </c>
      <c r="I84" s="51" t="s">
        <v>180</v>
      </c>
      <c r="J84" s="52" t="s">
        <v>181</v>
      </c>
      <c r="K84" s="51">
        <v>-2315</v>
      </c>
      <c r="L84" s="51" t="s">
        <v>2526</v>
      </c>
      <c r="M84" s="52" t="s">
        <v>2388</v>
      </c>
      <c r="N84" s="52"/>
      <c r="O84" s="53" t="s">
        <v>182</v>
      </c>
      <c r="P84" s="53" t="s">
        <v>173</v>
      </c>
    </row>
    <row r="85" spans="1:16" ht="12.75" customHeight="1" thickBot="1" x14ac:dyDescent="0.25">
      <c r="A85" s="17" t="str">
        <f t="shared" si="6"/>
        <v> ORI 116 </v>
      </c>
      <c r="B85" s="11" t="str">
        <f t="shared" si="7"/>
        <v>I</v>
      </c>
      <c r="C85" s="17">
        <f t="shared" si="8"/>
        <v>40528.370000000003</v>
      </c>
      <c r="D85" s="19" t="str">
        <f t="shared" si="9"/>
        <v>vis</v>
      </c>
      <c r="E85" s="50">
        <f>VLOOKUP(C85,Active!C$21:E$967,3,FALSE)</f>
        <v>-2304.9911137218364</v>
      </c>
      <c r="F85" s="11" t="s">
        <v>2299</v>
      </c>
      <c r="G85" s="19" t="str">
        <f t="shared" si="10"/>
        <v>40528.370</v>
      </c>
      <c r="H85" s="17">
        <f t="shared" si="11"/>
        <v>-2305</v>
      </c>
      <c r="I85" s="51" t="s">
        <v>183</v>
      </c>
      <c r="J85" s="52" t="s">
        <v>184</v>
      </c>
      <c r="K85" s="51">
        <v>-2305</v>
      </c>
      <c r="L85" s="51" t="s">
        <v>2339</v>
      </c>
      <c r="M85" s="52" t="s">
        <v>2388</v>
      </c>
      <c r="N85" s="52"/>
      <c r="O85" s="53" t="s">
        <v>2687</v>
      </c>
      <c r="P85" s="53" t="s">
        <v>173</v>
      </c>
    </row>
    <row r="86" spans="1:16" ht="12.75" customHeight="1" thickBot="1" x14ac:dyDescent="0.25">
      <c r="A86" s="17" t="str">
        <f t="shared" si="6"/>
        <v> ORI 117 </v>
      </c>
      <c r="B86" s="11" t="str">
        <f t="shared" si="7"/>
        <v>I</v>
      </c>
      <c r="C86" s="17">
        <f t="shared" si="8"/>
        <v>40570.317999999999</v>
      </c>
      <c r="D86" s="19" t="str">
        <f t="shared" si="9"/>
        <v>vis</v>
      </c>
      <c r="E86" s="50">
        <f>VLOOKUP(C86,Active!C$21:E$967,3,FALSE)</f>
        <v>-2269.9998815496583</v>
      </c>
      <c r="F86" s="11" t="s">
        <v>2299</v>
      </c>
      <c r="G86" s="19" t="str">
        <f t="shared" si="10"/>
        <v>40570.318</v>
      </c>
      <c r="H86" s="17">
        <f t="shared" si="11"/>
        <v>-2270</v>
      </c>
      <c r="I86" s="51" t="s">
        <v>185</v>
      </c>
      <c r="J86" s="52" t="s">
        <v>186</v>
      </c>
      <c r="K86" s="51">
        <v>-2270</v>
      </c>
      <c r="L86" s="51" t="s">
        <v>2350</v>
      </c>
      <c r="M86" s="52" t="s">
        <v>2388</v>
      </c>
      <c r="N86" s="52"/>
      <c r="O86" s="53" t="s">
        <v>2681</v>
      </c>
      <c r="P86" s="53" t="s">
        <v>187</v>
      </c>
    </row>
    <row r="87" spans="1:16" ht="12.75" customHeight="1" thickBot="1" x14ac:dyDescent="0.25">
      <c r="A87" s="17" t="str">
        <f t="shared" si="6"/>
        <v> ORI 117 </v>
      </c>
      <c r="B87" s="11" t="str">
        <f t="shared" si="7"/>
        <v>I</v>
      </c>
      <c r="C87" s="17">
        <f t="shared" si="8"/>
        <v>40589.493000000002</v>
      </c>
      <c r="D87" s="19" t="str">
        <f t="shared" si="9"/>
        <v>vis</v>
      </c>
      <c r="E87" s="50">
        <f>VLOOKUP(C87,Active!C$21:E$967,3,FALSE)</f>
        <v>-2254.0049145213934</v>
      </c>
      <c r="F87" s="11" t="s">
        <v>2299</v>
      </c>
      <c r="G87" s="19" t="str">
        <f t="shared" si="10"/>
        <v>40589.493</v>
      </c>
      <c r="H87" s="17">
        <f t="shared" si="11"/>
        <v>-2254</v>
      </c>
      <c r="I87" s="51" t="s">
        <v>188</v>
      </c>
      <c r="J87" s="52" t="s">
        <v>189</v>
      </c>
      <c r="K87" s="51">
        <v>-2254</v>
      </c>
      <c r="L87" s="51" t="s">
        <v>2493</v>
      </c>
      <c r="M87" s="52" t="s">
        <v>2388</v>
      </c>
      <c r="N87" s="52"/>
      <c r="O87" s="53" t="s">
        <v>2681</v>
      </c>
      <c r="P87" s="53" t="s">
        <v>187</v>
      </c>
    </row>
    <row r="88" spans="1:16" ht="12.75" customHeight="1" thickBot="1" x14ac:dyDescent="0.25">
      <c r="A88" s="17" t="str">
        <f t="shared" si="6"/>
        <v> ORI 117 </v>
      </c>
      <c r="B88" s="11" t="str">
        <f t="shared" si="7"/>
        <v>I</v>
      </c>
      <c r="C88" s="17">
        <f t="shared" si="8"/>
        <v>40590.690999999999</v>
      </c>
      <c r="D88" s="19" t="str">
        <f t="shared" si="9"/>
        <v>vis</v>
      </c>
      <c r="E88" s="50">
        <f>VLOOKUP(C88,Active!C$21:E$967,3,FALSE)</f>
        <v>-2253.0055940259667</v>
      </c>
      <c r="F88" s="11" t="s">
        <v>2299</v>
      </c>
      <c r="G88" s="19" t="str">
        <f t="shared" si="10"/>
        <v>40590.691</v>
      </c>
      <c r="H88" s="17">
        <f t="shared" si="11"/>
        <v>-2253</v>
      </c>
      <c r="I88" s="51" t="s">
        <v>190</v>
      </c>
      <c r="J88" s="52" t="s">
        <v>191</v>
      </c>
      <c r="K88" s="51">
        <v>-2253</v>
      </c>
      <c r="L88" s="51" t="s">
        <v>2462</v>
      </c>
      <c r="M88" s="52" t="s">
        <v>2388</v>
      </c>
      <c r="N88" s="52"/>
      <c r="O88" s="53" t="s">
        <v>49</v>
      </c>
      <c r="P88" s="53" t="s">
        <v>187</v>
      </c>
    </row>
    <row r="89" spans="1:16" ht="12.75" customHeight="1" thickBot="1" x14ac:dyDescent="0.25">
      <c r="A89" s="17" t="str">
        <f t="shared" si="6"/>
        <v> ORI 121 </v>
      </c>
      <c r="B89" s="11" t="str">
        <f t="shared" si="7"/>
        <v>I</v>
      </c>
      <c r="C89" s="17">
        <f t="shared" si="8"/>
        <v>40806.489000000001</v>
      </c>
      <c r="D89" s="19" t="str">
        <f t="shared" si="9"/>
        <v>vis</v>
      </c>
      <c r="E89" s="50">
        <f>VLOOKUP(C89,Active!C$21:E$967,3,FALSE)</f>
        <v>-2072.9961079886739</v>
      </c>
      <c r="F89" s="11" t="s">
        <v>2299</v>
      </c>
      <c r="G89" s="19" t="str">
        <f t="shared" si="10"/>
        <v>40806.489</v>
      </c>
      <c r="H89" s="17">
        <f t="shared" si="11"/>
        <v>-2073</v>
      </c>
      <c r="I89" s="51" t="s">
        <v>202</v>
      </c>
      <c r="J89" s="52" t="s">
        <v>203</v>
      </c>
      <c r="K89" s="51">
        <v>-2073</v>
      </c>
      <c r="L89" s="51" t="s">
        <v>2448</v>
      </c>
      <c r="M89" s="52" t="s">
        <v>2388</v>
      </c>
      <c r="N89" s="52"/>
      <c r="O89" s="53" t="s">
        <v>2687</v>
      </c>
      <c r="P89" s="53" t="s">
        <v>204</v>
      </c>
    </row>
    <row r="90" spans="1:16" ht="12.75" customHeight="1" thickBot="1" x14ac:dyDescent="0.25">
      <c r="A90" s="17" t="str">
        <f t="shared" si="6"/>
        <v> ORI 121 </v>
      </c>
      <c r="B90" s="11" t="str">
        <f t="shared" si="7"/>
        <v>I</v>
      </c>
      <c r="C90" s="17">
        <f t="shared" si="8"/>
        <v>40824.466</v>
      </c>
      <c r="D90" s="19" t="str">
        <f t="shared" si="9"/>
        <v>vis</v>
      </c>
      <c r="E90" s="50">
        <f>VLOOKUP(C90,Active!C$21:E$967,3,FALSE)</f>
        <v>-2058.0004614558416</v>
      </c>
      <c r="F90" s="11" t="s">
        <v>2299</v>
      </c>
      <c r="G90" s="19" t="str">
        <f t="shared" si="10"/>
        <v>40824.466</v>
      </c>
      <c r="H90" s="17">
        <f t="shared" si="11"/>
        <v>-2058</v>
      </c>
      <c r="I90" s="51" t="s">
        <v>205</v>
      </c>
      <c r="J90" s="52" t="s">
        <v>206</v>
      </c>
      <c r="K90" s="51">
        <v>-2058</v>
      </c>
      <c r="L90" s="51" t="s">
        <v>2367</v>
      </c>
      <c r="M90" s="52" t="s">
        <v>2388</v>
      </c>
      <c r="N90" s="52"/>
      <c r="O90" s="53" t="s">
        <v>49</v>
      </c>
      <c r="P90" s="53" t="s">
        <v>204</v>
      </c>
    </row>
    <row r="91" spans="1:16" ht="12.75" customHeight="1" thickBot="1" x14ac:dyDescent="0.25">
      <c r="A91" s="17" t="str">
        <f t="shared" si="6"/>
        <v>IBVS 530 </v>
      </c>
      <c r="B91" s="11" t="str">
        <f t="shared" si="7"/>
        <v>I</v>
      </c>
      <c r="C91" s="17">
        <f t="shared" si="8"/>
        <v>40848.4444</v>
      </c>
      <c r="D91" s="19" t="str">
        <f t="shared" si="9"/>
        <v>vis</v>
      </c>
      <c r="E91" s="50">
        <f>VLOOKUP(C91,Active!C$21:E$967,3,FALSE)</f>
        <v>-2037.9987030521652</v>
      </c>
      <c r="F91" s="11" t="s">
        <v>2299</v>
      </c>
      <c r="G91" s="19" t="str">
        <f t="shared" si="10"/>
        <v>40848.4444</v>
      </c>
      <c r="H91" s="17">
        <f t="shared" si="11"/>
        <v>-2038</v>
      </c>
      <c r="I91" s="51" t="s">
        <v>211</v>
      </c>
      <c r="J91" s="52" t="s">
        <v>210</v>
      </c>
      <c r="K91" s="51">
        <v>-2038</v>
      </c>
      <c r="L91" s="51" t="s">
        <v>212</v>
      </c>
      <c r="M91" s="52" t="s">
        <v>2428</v>
      </c>
      <c r="N91" s="52" t="s">
        <v>2429</v>
      </c>
      <c r="O91" s="53" t="s">
        <v>155</v>
      </c>
      <c r="P91" s="54" t="s">
        <v>213</v>
      </c>
    </row>
    <row r="92" spans="1:16" ht="12.75" customHeight="1" thickBot="1" x14ac:dyDescent="0.25">
      <c r="A92" s="17" t="str">
        <f t="shared" si="6"/>
        <v>IBVS 530 </v>
      </c>
      <c r="B92" s="11" t="str">
        <f t="shared" si="7"/>
        <v>II</v>
      </c>
      <c r="C92" s="17">
        <f t="shared" si="8"/>
        <v>40875.415000000001</v>
      </c>
      <c r="D92" s="19" t="str">
        <f t="shared" si="9"/>
        <v>vis</v>
      </c>
      <c r="E92" s="50">
        <f>VLOOKUP(C92,Active!C$21:E$967,3,FALSE)</f>
        <v>-2015.5009790504716</v>
      </c>
      <c r="F92" s="11" t="s">
        <v>2299</v>
      </c>
      <c r="G92" s="19" t="str">
        <f t="shared" si="10"/>
        <v>40875.415</v>
      </c>
      <c r="H92" s="17">
        <f t="shared" si="11"/>
        <v>-2015.5</v>
      </c>
      <c r="I92" s="51" t="s">
        <v>214</v>
      </c>
      <c r="J92" s="52" t="s">
        <v>215</v>
      </c>
      <c r="K92" s="51">
        <v>-2015.5</v>
      </c>
      <c r="L92" s="51" t="s">
        <v>2367</v>
      </c>
      <c r="M92" s="52" t="s">
        <v>2428</v>
      </c>
      <c r="N92" s="52" t="s">
        <v>2429</v>
      </c>
      <c r="O92" s="53" t="s">
        <v>216</v>
      </c>
      <c r="P92" s="54" t="s">
        <v>213</v>
      </c>
    </row>
    <row r="93" spans="1:16" ht="12.75" customHeight="1" thickBot="1" x14ac:dyDescent="0.25">
      <c r="A93" s="17" t="str">
        <f t="shared" si="6"/>
        <v> ORI 125 </v>
      </c>
      <c r="B93" s="11" t="str">
        <f t="shared" si="7"/>
        <v>I</v>
      </c>
      <c r="C93" s="17">
        <f t="shared" si="8"/>
        <v>41053.436000000002</v>
      </c>
      <c r="D93" s="19" t="str">
        <f t="shared" si="9"/>
        <v>vis</v>
      </c>
      <c r="E93" s="50">
        <f>VLOOKUP(C93,Active!C$21:E$967,3,FALSE)</f>
        <v>-1867.0034549128773</v>
      </c>
      <c r="F93" s="11" t="s">
        <v>2299</v>
      </c>
      <c r="G93" s="19" t="str">
        <f t="shared" si="10"/>
        <v>41053.436</v>
      </c>
      <c r="H93" s="17">
        <f t="shared" si="11"/>
        <v>-1867</v>
      </c>
      <c r="I93" s="51" t="s">
        <v>222</v>
      </c>
      <c r="J93" s="52" t="s">
        <v>223</v>
      </c>
      <c r="K93" s="51">
        <v>-1867</v>
      </c>
      <c r="L93" s="51" t="s">
        <v>2361</v>
      </c>
      <c r="M93" s="52" t="s">
        <v>2388</v>
      </c>
      <c r="N93" s="52"/>
      <c r="O93" s="53" t="s">
        <v>2687</v>
      </c>
      <c r="P93" s="53" t="s">
        <v>224</v>
      </c>
    </row>
    <row r="94" spans="1:16" ht="12.75" customHeight="1" thickBot="1" x14ac:dyDescent="0.25">
      <c r="A94" s="17" t="str">
        <f t="shared" si="6"/>
        <v> ORI 126 </v>
      </c>
      <c r="B94" s="11" t="str">
        <f t="shared" si="7"/>
        <v>I</v>
      </c>
      <c r="C94" s="17">
        <f t="shared" si="8"/>
        <v>41071.421000000002</v>
      </c>
      <c r="D94" s="19" t="str">
        <f t="shared" si="9"/>
        <v>vis</v>
      </c>
      <c r="E94" s="50">
        <f>VLOOKUP(C94,Active!C$21:E$967,3,FALSE)</f>
        <v>-1852.0011351213093</v>
      </c>
      <c r="F94" s="11" t="s">
        <v>2299</v>
      </c>
      <c r="G94" s="19" t="str">
        <f t="shared" si="10"/>
        <v>41071.421</v>
      </c>
      <c r="H94" s="17">
        <f t="shared" si="11"/>
        <v>-1852</v>
      </c>
      <c r="I94" s="51" t="s">
        <v>230</v>
      </c>
      <c r="J94" s="52" t="s">
        <v>231</v>
      </c>
      <c r="K94" s="51">
        <v>-1852</v>
      </c>
      <c r="L94" s="51" t="s">
        <v>2367</v>
      </c>
      <c r="M94" s="52" t="s">
        <v>2388</v>
      </c>
      <c r="N94" s="52"/>
      <c r="O94" s="53" t="s">
        <v>232</v>
      </c>
      <c r="P94" s="53" t="s">
        <v>233</v>
      </c>
    </row>
    <row r="95" spans="1:16" ht="12.75" customHeight="1" thickBot="1" x14ac:dyDescent="0.25">
      <c r="A95" s="17" t="str">
        <f t="shared" si="6"/>
        <v> ORI 125 </v>
      </c>
      <c r="B95" s="11" t="str">
        <f t="shared" si="7"/>
        <v>I</v>
      </c>
      <c r="C95" s="17">
        <f t="shared" si="8"/>
        <v>41126.582000000002</v>
      </c>
      <c r="D95" s="19" t="str">
        <f t="shared" si="9"/>
        <v>vis</v>
      </c>
      <c r="E95" s="50">
        <f>VLOOKUP(C95,Active!C$21:E$967,3,FALSE)</f>
        <v>-1805.9881819924435</v>
      </c>
      <c r="F95" s="11" t="s">
        <v>2299</v>
      </c>
      <c r="G95" s="19" t="str">
        <f t="shared" si="10"/>
        <v>41126.582</v>
      </c>
      <c r="H95" s="17">
        <f t="shared" si="11"/>
        <v>-1806</v>
      </c>
      <c r="I95" s="51" t="s">
        <v>248</v>
      </c>
      <c r="J95" s="52" t="s">
        <v>249</v>
      </c>
      <c r="K95" s="51">
        <v>-1806</v>
      </c>
      <c r="L95" s="51" t="s">
        <v>250</v>
      </c>
      <c r="M95" s="52" t="s">
        <v>2388</v>
      </c>
      <c r="N95" s="52"/>
      <c r="O95" s="53" t="s">
        <v>2681</v>
      </c>
      <c r="P95" s="53" t="s">
        <v>224</v>
      </c>
    </row>
    <row r="96" spans="1:16" ht="12.75" customHeight="1" thickBot="1" x14ac:dyDescent="0.25">
      <c r="A96" s="17" t="str">
        <f t="shared" si="6"/>
        <v>IBVS 647 </v>
      </c>
      <c r="B96" s="11" t="str">
        <f t="shared" si="7"/>
        <v>I</v>
      </c>
      <c r="C96" s="17">
        <f t="shared" si="8"/>
        <v>41137.359400000001</v>
      </c>
      <c r="D96" s="19" t="str">
        <f t="shared" si="9"/>
        <v>vis</v>
      </c>
      <c r="E96" s="50">
        <f>VLOOKUP(C96,Active!C$21:E$967,3,FALSE)</f>
        <v>-1796.9981346573518</v>
      </c>
      <c r="F96" s="11" t="s">
        <v>2299</v>
      </c>
      <c r="G96" s="19" t="str">
        <f t="shared" si="10"/>
        <v>41137.3594</v>
      </c>
      <c r="H96" s="17">
        <f t="shared" si="11"/>
        <v>-1797</v>
      </c>
      <c r="I96" s="51" t="s">
        <v>255</v>
      </c>
      <c r="J96" s="52" t="s">
        <v>256</v>
      </c>
      <c r="K96" s="51">
        <v>-1797</v>
      </c>
      <c r="L96" s="51" t="s">
        <v>257</v>
      </c>
      <c r="M96" s="52" t="s">
        <v>2428</v>
      </c>
      <c r="N96" s="52" t="s">
        <v>2429</v>
      </c>
      <c r="O96" s="53" t="s">
        <v>258</v>
      </c>
      <c r="P96" s="54" t="s">
        <v>259</v>
      </c>
    </row>
    <row r="97" spans="1:16" ht="12.75" customHeight="1" thickBot="1" x14ac:dyDescent="0.25">
      <c r="A97" s="17" t="str">
        <f t="shared" si="6"/>
        <v> ORI 126 </v>
      </c>
      <c r="B97" s="11" t="str">
        <f t="shared" si="7"/>
        <v>I</v>
      </c>
      <c r="C97" s="17">
        <f t="shared" si="8"/>
        <v>41144.561000000002</v>
      </c>
      <c r="D97" s="19" t="str">
        <f t="shared" si="9"/>
        <v>vis</v>
      </c>
      <c r="E97" s="50">
        <f>VLOOKUP(C97,Active!C$21:E$967,3,FALSE)</f>
        <v>-1790.9908671449271</v>
      </c>
      <c r="F97" s="11" t="s">
        <v>2299</v>
      </c>
      <c r="G97" s="19" t="str">
        <f t="shared" si="10"/>
        <v>41144.561</v>
      </c>
      <c r="H97" s="17">
        <f t="shared" si="11"/>
        <v>-1791</v>
      </c>
      <c r="I97" s="51" t="s">
        <v>260</v>
      </c>
      <c r="J97" s="52" t="s">
        <v>261</v>
      </c>
      <c r="K97" s="51">
        <v>-1791</v>
      </c>
      <c r="L97" s="51" t="s">
        <v>2339</v>
      </c>
      <c r="M97" s="52" t="s">
        <v>2388</v>
      </c>
      <c r="N97" s="52"/>
      <c r="O97" s="53" t="s">
        <v>2681</v>
      </c>
      <c r="P97" s="53" t="s">
        <v>233</v>
      </c>
    </row>
    <row r="98" spans="1:16" ht="12.75" customHeight="1" thickBot="1" x14ac:dyDescent="0.25">
      <c r="A98" s="17" t="str">
        <f t="shared" si="6"/>
        <v> ORI 126 </v>
      </c>
      <c r="B98" s="11" t="str">
        <f t="shared" si="7"/>
        <v>I</v>
      </c>
      <c r="C98" s="17">
        <f t="shared" si="8"/>
        <v>41162.534</v>
      </c>
      <c r="D98" s="19" t="str">
        <f t="shared" si="9"/>
        <v>vis</v>
      </c>
      <c r="E98" s="50">
        <f>VLOOKUP(C98,Active!C$21:E$967,3,FALSE)</f>
        <v>-1775.9985572414623</v>
      </c>
      <c r="F98" s="11" t="s">
        <v>2299</v>
      </c>
      <c r="G98" s="19" t="str">
        <f t="shared" si="10"/>
        <v>41162.534</v>
      </c>
      <c r="H98" s="17">
        <f t="shared" si="11"/>
        <v>-1776</v>
      </c>
      <c r="I98" s="51" t="s">
        <v>264</v>
      </c>
      <c r="J98" s="52" t="s">
        <v>265</v>
      </c>
      <c r="K98" s="51">
        <v>-1776</v>
      </c>
      <c r="L98" s="51" t="s">
        <v>2309</v>
      </c>
      <c r="M98" s="52" t="s">
        <v>2388</v>
      </c>
      <c r="N98" s="52"/>
      <c r="O98" s="53" t="s">
        <v>49</v>
      </c>
      <c r="P98" s="53" t="s">
        <v>233</v>
      </c>
    </row>
    <row r="99" spans="1:16" ht="12.75" customHeight="1" thickBot="1" x14ac:dyDescent="0.25">
      <c r="A99" s="17" t="str">
        <f t="shared" si="6"/>
        <v> ORI 129 </v>
      </c>
      <c r="B99" s="11" t="str">
        <f t="shared" si="7"/>
        <v>I</v>
      </c>
      <c r="C99" s="17">
        <f t="shared" si="8"/>
        <v>41198.502999999997</v>
      </c>
      <c r="D99" s="19" t="str">
        <f t="shared" si="9"/>
        <v>vis</v>
      </c>
      <c r="E99" s="50">
        <f>VLOOKUP(C99,Active!C$21:E$967,3,FALSE)</f>
        <v>-1745.9947518156714</v>
      </c>
      <c r="F99" s="11" t="s">
        <v>2299</v>
      </c>
      <c r="G99" s="19" t="str">
        <f t="shared" si="10"/>
        <v>41198.503</v>
      </c>
      <c r="H99" s="17">
        <f t="shared" si="11"/>
        <v>-1746</v>
      </c>
      <c r="I99" s="51" t="s">
        <v>266</v>
      </c>
      <c r="J99" s="52" t="s">
        <v>267</v>
      </c>
      <c r="K99" s="51">
        <v>-1746</v>
      </c>
      <c r="L99" s="51" t="s">
        <v>2312</v>
      </c>
      <c r="M99" s="52" t="s">
        <v>2388</v>
      </c>
      <c r="N99" s="52"/>
      <c r="O99" s="53" t="s">
        <v>2687</v>
      </c>
      <c r="P99" s="53" t="s">
        <v>268</v>
      </c>
    </row>
    <row r="100" spans="1:16" ht="12.75" customHeight="1" thickBot="1" x14ac:dyDescent="0.25">
      <c r="A100" s="17" t="str">
        <f t="shared" si="6"/>
        <v> ORI 129 </v>
      </c>
      <c r="B100" s="11" t="str">
        <f t="shared" si="7"/>
        <v>I</v>
      </c>
      <c r="C100" s="17">
        <f t="shared" si="8"/>
        <v>41204.493000000002</v>
      </c>
      <c r="D100" s="19" t="str">
        <f t="shared" si="9"/>
        <v>vis</v>
      </c>
      <c r="E100" s="50">
        <f>VLOOKUP(C100,Active!C$21:E$967,3,FALSE)</f>
        <v>-1740.9981493385201</v>
      </c>
      <c r="F100" s="11" t="s">
        <v>2299</v>
      </c>
      <c r="G100" s="19" t="str">
        <f t="shared" si="10"/>
        <v>41204.493</v>
      </c>
      <c r="H100" s="17">
        <f t="shared" si="11"/>
        <v>-1741</v>
      </c>
      <c r="I100" s="51" t="s">
        <v>269</v>
      </c>
      <c r="J100" s="52" t="s">
        <v>270</v>
      </c>
      <c r="K100" s="51">
        <v>-1741</v>
      </c>
      <c r="L100" s="51" t="s">
        <v>2309</v>
      </c>
      <c r="M100" s="52" t="s">
        <v>2388</v>
      </c>
      <c r="N100" s="52"/>
      <c r="O100" s="53" t="s">
        <v>271</v>
      </c>
      <c r="P100" s="53" t="s">
        <v>268</v>
      </c>
    </row>
    <row r="101" spans="1:16" ht="12.75" customHeight="1" thickBot="1" x14ac:dyDescent="0.25">
      <c r="A101" s="17" t="str">
        <f t="shared" si="6"/>
        <v> ORI 129 </v>
      </c>
      <c r="B101" s="11" t="str">
        <f t="shared" si="7"/>
        <v>I</v>
      </c>
      <c r="C101" s="17">
        <f t="shared" si="8"/>
        <v>41222.474999999999</v>
      </c>
      <c r="D101" s="19" t="str">
        <f t="shared" si="9"/>
        <v>vis</v>
      </c>
      <c r="E101" s="50">
        <f>VLOOKUP(C101,Active!C$21:E$967,3,FALSE)</f>
        <v>-1725.998332018981</v>
      </c>
      <c r="F101" s="11" t="s">
        <v>2299</v>
      </c>
      <c r="G101" s="19" t="str">
        <f t="shared" si="10"/>
        <v>41222.475</v>
      </c>
      <c r="H101" s="17">
        <f t="shared" si="11"/>
        <v>-1726</v>
      </c>
      <c r="I101" s="51" t="s">
        <v>272</v>
      </c>
      <c r="J101" s="52" t="s">
        <v>273</v>
      </c>
      <c r="K101" s="51">
        <v>-1726</v>
      </c>
      <c r="L101" s="51" t="s">
        <v>2309</v>
      </c>
      <c r="M101" s="52" t="s">
        <v>2388</v>
      </c>
      <c r="N101" s="52"/>
      <c r="O101" s="53" t="s">
        <v>271</v>
      </c>
      <c r="P101" s="53" t="s">
        <v>268</v>
      </c>
    </row>
    <row r="102" spans="1:16" ht="12.75" customHeight="1" thickBot="1" x14ac:dyDescent="0.25">
      <c r="A102" s="17" t="str">
        <f t="shared" si="6"/>
        <v> ORI 127 </v>
      </c>
      <c r="B102" s="11" t="str">
        <f t="shared" si="7"/>
        <v>I</v>
      </c>
      <c r="C102" s="17">
        <f t="shared" si="8"/>
        <v>41233.264999999999</v>
      </c>
      <c r="D102" s="19" t="str">
        <f t="shared" si="9"/>
        <v>vis</v>
      </c>
      <c r="E102" s="50">
        <f>VLOOKUP(C102,Active!C$21:E$967,3,FALSE)</f>
        <v>-1716.9977743013817</v>
      </c>
      <c r="F102" s="11" t="s">
        <v>2299</v>
      </c>
      <c r="G102" s="19" t="str">
        <f t="shared" si="10"/>
        <v>41233.265</v>
      </c>
      <c r="H102" s="17">
        <f t="shared" si="11"/>
        <v>-1717</v>
      </c>
      <c r="I102" s="51" t="s">
        <v>274</v>
      </c>
      <c r="J102" s="52" t="s">
        <v>275</v>
      </c>
      <c r="K102" s="51">
        <v>-1717</v>
      </c>
      <c r="L102" s="51" t="s">
        <v>2403</v>
      </c>
      <c r="M102" s="52" t="s">
        <v>2388</v>
      </c>
      <c r="N102" s="52"/>
      <c r="O102" s="53" t="s">
        <v>2681</v>
      </c>
      <c r="P102" s="53" t="s">
        <v>276</v>
      </c>
    </row>
    <row r="103" spans="1:16" ht="12.75" customHeight="1" thickBot="1" x14ac:dyDescent="0.25">
      <c r="A103" s="17" t="str">
        <f t="shared" si="6"/>
        <v> BBS 3 </v>
      </c>
      <c r="B103" s="11" t="str">
        <f t="shared" si="7"/>
        <v>I</v>
      </c>
      <c r="C103" s="17">
        <f t="shared" si="8"/>
        <v>41433.453999999998</v>
      </c>
      <c r="D103" s="19" t="str">
        <f t="shared" si="9"/>
        <v>vis</v>
      </c>
      <c r="E103" s="50">
        <f>VLOOKUP(C103,Active!C$21:E$967,3,FALSE)</f>
        <v>-1550.0086502116362</v>
      </c>
      <c r="F103" s="11" t="s">
        <v>2299</v>
      </c>
      <c r="G103" s="19" t="str">
        <f t="shared" si="10"/>
        <v>41433.454</v>
      </c>
      <c r="H103" s="17">
        <f t="shared" si="11"/>
        <v>-1550</v>
      </c>
      <c r="I103" s="51" t="s">
        <v>284</v>
      </c>
      <c r="J103" s="52" t="s">
        <v>285</v>
      </c>
      <c r="K103" s="51">
        <v>-1550</v>
      </c>
      <c r="L103" s="51" t="s">
        <v>2473</v>
      </c>
      <c r="M103" s="52" t="s">
        <v>2388</v>
      </c>
      <c r="N103" s="52"/>
      <c r="O103" s="53" t="s">
        <v>2681</v>
      </c>
      <c r="P103" s="53" t="s">
        <v>286</v>
      </c>
    </row>
    <row r="104" spans="1:16" ht="12.75" customHeight="1" thickBot="1" x14ac:dyDescent="0.25">
      <c r="A104" s="17" t="str">
        <f t="shared" si="6"/>
        <v> BBS 3 </v>
      </c>
      <c r="B104" s="11" t="str">
        <f t="shared" si="7"/>
        <v>I</v>
      </c>
      <c r="C104" s="17">
        <f t="shared" si="8"/>
        <v>41439.451999999997</v>
      </c>
      <c r="D104" s="19" t="str">
        <f t="shared" si="9"/>
        <v>vis</v>
      </c>
      <c r="E104" s="50">
        <f>VLOOKUP(C104,Active!C$21:E$967,3,FALSE)</f>
        <v>-1545.0053744757554</v>
      </c>
      <c r="F104" s="11" t="s">
        <v>2299</v>
      </c>
      <c r="G104" s="19" t="str">
        <f t="shared" si="10"/>
        <v>41439.452</v>
      </c>
      <c r="H104" s="17">
        <f t="shared" si="11"/>
        <v>-1545</v>
      </c>
      <c r="I104" s="51" t="s">
        <v>287</v>
      </c>
      <c r="J104" s="52" t="s">
        <v>288</v>
      </c>
      <c r="K104" s="51">
        <v>-1545</v>
      </c>
      <c r="L104" s="51" t="s">
        <v>2493</v>
      </c>
      <c r="M104" s="52" t="s">
        <v>2388</v>
      </c>
      <c r="N104" s="52"/>
      <c r="O104" s="53" t="s">
        <v>2681</v>
      </c>
      <c r="P104" s="53" t="s">
        <v>286</v>
      </c>
    </row>
    <row r="105" spans="1:16" ht="12.75" customHeight="1" thickBot="1" x14ac:dyDescent="0.25">
      <c r="A105" s="17" t="str">
        <f t="shared" si="6"/>
        <v>IBVS 937 </v>
      </c>
      <c r="B105" s="11" t="str">
        <f t="shared" si="7"/>
        <v>I</v>
      </c>
      <c r="C105" s="17">
        <f t="shared" si="8"/>
        <v>41463.438399999999</v>
      </c>
      <c r="D105" s="19" t="str">
        <f t="shared" si="9"/>
        <v>vis</v>
      </c>
      <c r="E105" s="50">
        <f>VLOOKUP(C105,Active!C$21:E$967,3,FALSE)</f>
        <v>-1524.9969428133436</v>
      </c>
      <c r="F105" s="11" t="s">
        <v>2299</v>
      </c>
      <c r="G105" s="19" t="str">
        <f t="shared" si="10"/>
        <v>41463.4384</v>
      </c>
      <c r="H105" s="17">
        <f t="shared" si="11"/>
        <v>-1525</v>
      </c>
      <c r="I105" s="51" t="s">
        <v>292</v>
      </c>
      <c r="J105" s="52" t="s">
        <v>293</v>
      </c>
      <c r="K105" s="51">
        <v>-1525</v>
      </c>
      <c r="L105" s="51" t="s">
        <v>294</v>
      </c>
      <c r="M105" s="52" t="s">
        <v>2428</v>
      </c>
      <c r="N105" s="52" t="s">
        <v>2429</v>
      </c>
      <c r="O105" s="53" t="s">
        <v>22</v>
      </c>
      <c r="P105" s="54" t="s">
        <v>295</v>
      </c>
    </row>
    <row r="106" spans="1:16" ht="12.75" customHeight="1" thickBot="1" x14ac:dyDescent="0.25">
      <c r="A106" s="17" t="str">
        <f t="shared" si="6"/>
        <v> BBS 3 </v>
      </c>
      <c r="B106" s="11" t="str">
        <f t="shared" si="7"/>
        <v>I</v>
      </c>
      <c r="C106" s="17">
        <f t="shared" si="8"/>
        <v>41487.404000000002</v>
      </c>
      <c r="D106" s="19" t="str">
        <f t="shared" si="9"/>
        <v>vis</v>
      </c>
      <c r="E106" s="50">
        <f>VLOOKUP(C106,Active!C$21:E$967,3,FALSE)</f>
        <v>-1505.005861623639</v>
      </c>
      <c r="F106" s="11" t="s">
        <v>2299</v>
      </c>
      <c r="G106" s="19" t="str">
        <f t="shared" si="10"/>
        <v>41487.404</v>
      </c>
      <c r="H106" s="17">
        <f t="shared" si="11"/>
        <v>-1505</v>
      </c>
      <c r="I106" s="51" t="s">
        <v>296</v>
      </c>
      <c r="J106" s="52" t="s">
        <v>297</v>
      </c>
      <c r="K106" s="51">
        <v>-1505</v>
      </c>
      <c r="L106" s="51" t="s">
        <v>2462</v>
      </c>
      <c r="M106" s="52" t="s">
        <v>2388</v>
      </c>
      <c r="N106" s="52"/>
      <c r="O106" s="53" t="s">
        <v>2687</v>
      </c>
      <c r="P106" s="53" t="s">
        <v>286</v>
      </c>
    </row>
    <row r="107" spans="1:16" ht="12.75" customHeight="1" thickBot="1" x14ac:dyDescent="0.25">
      <c r="A107" s="17" t="str">
        <f t="shared" si="6"/>
        <v> BBS 4 </v>
      </c>
      <c r="B107" s="11" t="str">
        <f t="shared" si="7"/>
        <v>I</v>
      </c>
      <c r="C107" s="17">
        <f t="shared" si="8"/>
        <v>41511.396999999997</v>
      </c>
      <c r="D107" s="19" t="str">
        <f t="shared" si="9"/>
        <v>vis</v>
      </c>
      <c r="E107" s="50">
        <f>VLOOKUP(C107,Active!C$21:E$967,3,FALSE)</f>
        <v>-1484.9919245227773</v>
      </c>
      <c r="F107" s="11" t="s">
        <v>2299</v>
      </c>
      <c r="G107" s="19" t="str">
        <f t="shared" si="10"/>
        <v>41511.397</v>
      </c>
      <c r="H107" s="17">
        <f t="shared" si="11"/>
        <v>-1485</v>
      </c>
      <c r="I107" s="51" t="s">
        <v>298</v>
      </c>
      <c r="J107" s="52" t="s">
        <v>299</v>
      </c>
      <c r="K107" s="51">
        <v>-1485</v>
      </c>
      <c r="L107" s="51" t="s">
        <v>2356</v>
      </c>
      <c r="M107" s="52" t="s">
        <v>2388</v>
      </c>
      <c r="N107" s="52"/>
      <c r="O107" s="53" t="s">
        <v>2681</v>
      </c>
      <c r="P107" s="53" t="s">
        <v>300</v>
      </c>
    </row>
    <row r="108" spans="1:16" ht="12.75" customHeight="1" thickBot="1" x14ac:dyDescent="0.25">
      <c r="A108" s="17" t="str">
        <f t="shared" si="6"/>
        <v>IBVS 937 </v>
      </c>
      <c r="B108" s="11" t="str">
        <f t="shared" si="7"/>
        <v>I</v>
      </c>
      <c r="C108" s="17">
        <f t="shared" si="8"/>
        <v>41529.373699999996</v>
      </c>
      <c r="D108" s="19" t="str">
        <f t="shared" si="9"/>
        <v>vis</v>
      </c>
      <c r="E108" s="50">
        <f>VLOOKUP(C108,Active!C$21:E$967,3,FALSE)</f>
        <v>-1469.996528237147</v>
      </c>
      <c r="F108" s="11" t="s">
        <v>2299</v>
      </c>
      <c r="G108" s="19" t="str">
        <f t="shared" si="10"/>
        <v>41529.3737</v>
      </c>
      <c r="H108" s="17">
        <f t="shared" si="11"/>
        <v>-1470</v>
      </c>
      <c r="I108" s="51" t="s">
        <v>304</v>
      </c>
      <c r="J108" s="52" t="s">
        <v>305</v>
      </c>
      <c r="K108" s="51">
        <v>-1470</v>
      </c>
      <c r="L108" s="51" t="s">
        <v>306</v>
      </c>
      <c r="M108" s="52" t="s">
        <v>2428</v>
      </c>
      <c r="N108" s="52" t="s">
        <v>2429</v>
      </c>
      <c r="O108" s="53" t="s">
        <v>307</v>
      </c>
      <c r="P108" s="54" t="s">
        <v>295</v>
      </c>
    </row>
    <row r="109" spans="1:16" ht="12.75" customHeight="1" thickBot="1" x14ac:dyDescent="0.25">
      <c r="A109" s="17" t="str">
        <f t="shared" si="6"/>
        <v> BBS 5 </v>
      </c>
      <c r="B109" s="11" t="str">
        <f t="shared" si="7"/>
        <v>I</v>
      </c>
      <c r="C109" s="17">
        <f t="shared" si="8"/>
        <v>41583.307000000001</v>
      </c>
      <c r="D109" s="19" t="str">
        <f t="shared" si="9"/>
        <v>vis</v>
      </c>
      <c r="E109" s="50">
        <f>VLOOKUP(C109,Active!C$21:E$967,3,FALSE)</f>
        <v>-1425.0076700767572</v>
      </c>
      <c r="F109" s="11" t="s">
        <v>2299</v>
      </c>
      <c r="G109" s="19" t="str">
        <f t="shared" si="10"/>
        <v>41583.307</v>
      </c>
      <c r="H109" s="17">
        <f t="shared" si="11"/>
        <v>-1425</v>
      </c>
      <c r="I109" s="51" t="s">
        <v>313</v>
      </c>
      <c r="J109" s="52" t="s">
        <v>314</v>
      </c>
      <c r="K109" s="51">
        <v>-1425</v>
      </c>
      <c r="L109" s="51" t="s">
        <v>2333</v>
      </c>
      <c r="M109" s="52" t="s">
        <v>2388</v>
      </c>
      <c r="N109" s="52"/>
      <c r="O109" s="53" t="s">
        <v>2681</v>
      </c>
      <c r="P109" s="53" t="s">
        <v>315</v>
      </c>
    </row>
    <row r="110" spans="1:16" ht="12.75" customHeight="1" thickBot="1" x14ac:dyDescent="0.25">
      <c r="A110" s="17" t="str">
        <f t="shared" si="6"/>
        <v> BBS 5 </v>
      </c>
      <c r="B110" s="11" t="str">
        <f t="shared" si="7"/>
        <v>I</v>
      </c>
      <c r="C110" s="17">
        <f t="shared" si="8"/>
        <v>41583.315999999999</v>
      </c>
      <c r="D110" s="19" t="str">
        <f t="shared" si="9"/>
        <v>vis</v>
      </c>
      <c r="E110" s="50">
        <f>VLOOKUP(C110,Active!C$21:E$967,3,FALSE)</f>
        <v>-1425.0001626606829</v>
      </c>
      <c r="F110" s="11" t="s">
        <v>2299</v>
      </c>
      <c r="G110" s="19" t="str">
        <f t="shared" si="10"/>
        <v>41583.316</v>
      </c>
      <c r="H110" s="17">
        <f t="shared" si="11"/>
        <v>-1425</v>
      </c>
      <c r="I110" s="51" t="s">
        <v>316</v>
      </c>
      <c r="J110" s="52" t="s">
        <v>317</v>
      </c>
      <c r="K110" s="51">
        <v>-1425</v>
      </c>
      <c r="L110" s="51" t="s">
        <v>2353</v>
      </c>
      <c r="M110" s="52" t="s">
        <v>2388</v>
      </c>
      <c r="N110" s="52"/>
      <c r="O110" s="53" t="s">
        <v>49</v>
      </c>
      <c r="P110" s="53" t="s">
        <v>315</v>
      </c>
    </row>
    <row r="111" spans="1:16" ht="12.75" customHeight="1" thickBot="1" x14ac:dyDescent="0.25">
      <c r="A111" s="17" t="str">
        <f t="shared" si="6"/>
        <v> BBS 5 </v>
      </c>
      <c r="B111" s="11" t="str">
        <f t="shared" si="7"/>
        <v>I</v>
      </c>
      <c r="C111" s="17">
        <f t="shared" si="8"/>
        <v>41583.324999999997</v>
      </c>
      <c r="D111" s="19" t="str">
        <f t="shared" si="9"/>
        <v>vis</v>
      </c>
      <c r="E111" s="50">
        <f>VLOOKUP(C111,Active!C$21:E$967,3,FALSE)</f>
        <v>-1424.9926552446086</v>
      </c>
      <c r="F111" s="11" t="s">
        <v>2299</v>
      </c>
      <c r="G111" s="19" t="str">
        <f t="shared" si="10"/>
        <v>41583.325</v>
      </c>
      <c r="H111" s="17">
        <f t="shared" si="11"/>
        <v>-1425</v>
      </c>
      <c r="I111" s="51" t="s">
        <v>318</v>
      </c>
      <c r="J111" s="52" t="s">
        <v>319</v>
      </c>
      <c r="K111" s="51">
        <v>-1425</v>
      </c>
      <c r="L111" s="51" t="s">
        <v>2328</v>
      </c>
      <c r="M111" s="52" t="s">
        <v>2388</v>
      </c>
      <c r="N111" s="52"/>
      <c r="O111" s="53" t="s">
        <v>2687</v>
      </c>
      <c r="P111" s="53" t="s">
        <v>315</v>
      </c>
    </row>
    <row r="112" spans="1:16" ht="12.75" customHeight="1" thickBot="1" x14ac:dyDescent="0.25">
      <c r="A112" s="17" t="str">
        <f t="shared" si="6"/>
        <v> BBS 5 </v>
      </c>
      <c r="B112" s="11" t="str">
        <f t="shared" si="7"/>
        <v>I</v>
      </c>
      <c r="C112" s="17">
        <f t="shared" si="8"/>
        <v>41589.330999999998</v>
      </c>
      <c r="D112" s="19" t="str">
        <f t="shared" si="9"/>
        <v>vis</v>
      </c>
      <c r="E112" s="50">
        <f>VLOOKUP(C112,Active!C$21:E$967,3,FALSE)</f>
        <v>-1419.9827062499924</v>
      </c>
      <c r="F112" s="11" t="s">
        <v>2299</v>
      </c>
      <c r="G112" s="19" t="str">
        <f t="shared" si="10"/>
        <v>41589.331</v>
      </c>
      <c r="H112" s="17">
        <f t="shared" si="11"/>
        <v>-1420</v>
      </c>
      <c r="I112" s="51" t="s">
        <v>320</v>
      </c>
      <c r="J112" s="52" t="s">
        <v>321</v>
      </c>
      <c r="K112" s="51">
        <v>-1420</v>
      </c>
      <c r="L112" s="51" t="s">
        <v>322</v>
      </c>
      <c r="M112" s="52" t="s">
        <v>2388</v>
      </c>
      <c r="N112" s="52"/>
      <c r="O112" s="53" t="s">
        <v>2687</v>
      </c>
      <c r="P112" s="53" t="s">
        <v>315</v>
      </c>
    </row>
    <row r="113" spans="1:16" ht="12.75" customHeight="1" thickBot="1" x14ac:dyDescent="0.25">
      <c r="A113" s="17" t="str">
        <f t="shared" si="6"/>
        <v> BBS 6 </v>
      </c>
      <c r="B113" s="11" t="str">
        <f t="shared" si="7"/>
        <v>I</v>
      </c>
      <c r="C113" s="17">
        <f t="shared" si="8"/>
        <v>41595.31</v>
      </c>
      <c r="D113" s="19" t="str">
        <f t="shared" si="9"/>
        <v>vis</v>
      </c>
      <c r="E113" s="50">
        <f>VLOOKUP(C113,Active!C$21:E$967,3,FALSE)</f>
        <v>-1414.9952795036054</v>
      </c>
      <c r="F113" s="11" t="s">
        <v>2299</v>
      </c>
      <c r="G113" s="19" t="str">
        <f t="shared" si="10"/>
        <v>41595.310</v>
      </c>
      <c r="H113" s="17">
        <f t="shared" si="11"/>
        <v>-1415</v>
      </c>
      <c r="I113" s="51" t="s">
        <v>323</v>
      </c>
      <c r="J113" s="52" t="s">
        <v>324</v>
      </c>
      <c r="K113" s="51">
        <v>-1415</v>
      </c>
      <c r="L113" s="51" t="s">
        <v>2312</v>
      </c>
      <c r="M113" s="52" t="s">
        <v>2388</v>
      </c>
      <c r="N113" s="52"/>
      <c r="O113" s="53" t="s">
        <v>49</v>
      </c>
      <c r="P113" s="53" t="s">
        <v>325</v>
      </c>
    </row>
    <row r="114" spans="1:16" ht="12.75" customHeight="1" thickBot="1" x14ac:dyDescent="0.25">
      <c r="A114" s="17" t="str">
        <f t="shared" si="6"/>
        <v> BBS 6 </v>
      </c>
      <c r="B114" s="11" t="str">
        <f t="shared" si="7"/>
        <v>I</v>
      </c>
      <c r="C114" s="17">
        <f t="shared" si="8"/>
        <v>41625.273000000001</v>
      </c>
      <c r="D114" s="19" t="str">
        <f t="shared" si="9"/>
        <v>vis</v>
      </c>
      <c r="E114" s="50">
        <f>VLOOKUP(C114,Active!C$21:E$967,3,FALSE)</f>
        <v>-1390.0014230724246</v>
      </c>
      <c r="F114" s="11" t="s">
        <v>2299</v>
      </c>
      <c r="G114" s="19" t="str">
        <f t="shared" si="10"/>
        <v>41625.273</v>
      </c>
      <c r="H114" s="17">
        <f t="shared" si="11"/>
        <v>-1390</v>
      </c>
      <c r="I114" s="51" t="s">
        <v>326</v>
      </c>
      <c r="J114" s="52" t="s">
        <v>327</v>
      </c>
      <c r="K114" s="51">
        <v>-1390</v>
      </c>
      <c r="L114" s="51" t="s">
        <v>2336</v>
      </c>
      <c r="M114" s="52" t="s">
        <v>2388</v>
      </c>
      <c r="N114" s="52"/>
      <c r="O114" s="53" t="s">
        <v>49</v>
      </c>
      <c r="P114" s="53" t="s">
        <v>325</v>
      </c>
    </row>
    <row r="115" spans="1:16" ht="12.75" customHeight="1" thickBot="1" x14ac:dyDescent="0.25">
      <c r="A115" s="17" t="str">
        <f t="shared" si="6"/>
        <v> BBS 6 </v>
      </c>
      <c r="B115" s="11" t="str">
        <f t="shared" si="7"/>
        <v>I</v>
      </c>
      <c r="C115" s="17">
        <f t="shared" si="8"/>
        <v>41637.26</v>
      </c>
      <c r="D115" s="19" t="str">
        <f t="shared" si="9"/>
        <v>vis</v>
      </c>
      <c r="E115" s="50">
        <f>VLOOKUP(C115,Active!C$21:E$967,3,FALSE)</f>
        <v>-1380.0023790167375</v>
      </c>
      <c r="F115" s="11" t="s">
        <v>2299</v>
      </c>
      <c r="G115" s="19" t="str">
        <f t="shared" si="10"/>
        <v>41637.260</v>
      </c>
      <c r="H115" s="17">
        <f t="shared" si="11"/>
        <v>-1380</v>
      </c>
      <c r="I115" s="51" t="s">
        <v>330</v>
      </c>
      <c r="J115" s="52" t="s">
        <v>331</v>
      </c>
      <c r="K115" s="51">
        <v>-1380</v>
      </c>
      <c r="L115" s="51" t="s">
        <v>2300</v>
      </c>
      <c r="M115" s="52" t="s">
        <v>2388</v>
      </c>
      <c r="N115" s="52"/>
      <c r="O115" s="53" t="s">
        <v>2681</v>
      </c>
      <c r="P115" s="53" t="s">
        <v>325</v>
      </c>
    </row>
    <row r="116" spans="1:16" ht="12.75" customHeight="1" thickBot="1" x14ac:dyDescent="0.25">
      <c r="A116" s="17" t="str">
        <f t="shared" si="6"/>
        <v> BBS 6 </v>
      </c>
      <c r="B116" s="11" t="str">
        <f t="shared" si="7"/>
        <v>I</v>
      </c>
      <c r="C116" s="17">
        <f t="shared" si="8"/>
        <v>41649.243000000002</v>
      </c>
      <c r="D116" s="19" t="str">
        <f t="shared" si="9"/>
        <v>vis</v>
      </c>
      <c r="E116" s="50">
        <f>VLOOKUP(C116,Active!C$21:E$967,3,FALSE)</f>
        <v>-1370.0066715904179</v>
      </c>
      <c r="F116" s="11" t="s">
        <v>2299</v>
      </c>
      <c r="G116" s="19" t="str">
        <f t="shared" si="10"/>
        <v>41649.243</v>
      </c>
      <c r="H116" s="17">
        <f t="shared" si="11"/>
        <v>-1370</v>
      </c>
      <c r="I116" s="51" t="s">
        <v>332</v>
      </c>
      <c r="J116" s="52" t="s">
        <v>333</v>
      </c>
      <c r="K116" s="51">
        <v>-1370</v>
      </c>
      <c r="L116" s="51" t="s">
        <v>2315</v>
      </c>
      <c r="M116" s="52" t="s">
        <v>2388</v>
      </c>
      <c r="N116" s="52"/>
      <c r="O116" s="53" t="s">
        <v>2681</v>
      </c>
      <c r="P116" s="53" t="s">
        <v>325</v>
      </c>
    </row>
    <row r="117" spans="1:16" ht="12.75" customHeight="1" thickBot="1" x14ac:dyDescent="0.25">
      <c r="A117" s="17" t="str">
        <f t="shared" si="6"/>
        <v> BBS 7 </v>
      </c>
      <c r="B117" s="11" t="str">
        <f t="shared" si="7"/>
        <v>I</v>
      </c>
      <c r="C117" s="17">
        <f t="shared" si="8"/>
        <v>41667.233999999997</v>
      </c>
      <c r="D117" s="19" t="str">
        <f t="shared" si="9"/>
        <v>vis</v>
      </c>
      <c r="E117" s="50">
        <f>VLOOKUP(C117,Active!C$21:E$967,3,FALSE)</f>
        <v>-1354.9993468548046</v>
      </c>
      <c r="F117" s="11" t="s">
        <v>2299</v>
      </c>
      <c r="G117" s="19" t="str">
        <f t="shared" si="10"/>
        <v>41667.234</v>
      </c>
      <c r="H117" s="17">
        <f t="shared" si="11"/>
        <v>-1355</v>
      </c>
      <c r="I117" s="51" t="s">
        <v>334</v>
      </c>
      <c r="J117" s="52" t="s">
        <v>335</v>
      </c>
      <c r="K117" s="51">
        <v>-1355</v>
      </c>
      <c r="L117" s="51" t="s">
        <v>2419</v>
      </c>
      <c r="M117" s="52" t="s">
        <v>2388</v>
      </c>
      <c r="N117" s="52"/>
      <c r="O117" s="53" t="s">
        <v>2681</v>
      </c>
      <c r="P117" s="53" t="s">
        <v>336</v>
      </c>
    </row>
    <row r="118" spans="1:16" ht="12.75" customHeight="1" thickBot="1" x14ac:dyDescent="0.25">
      <c r="A118" s="17" t="str">
        <f t="shared" si="6"/>
        <v> BBS 7 </v>
      </c>
      <c r="B118" s="11" t="str">
        <f t="shared" si="7"/>
        <v>I</v>
      </c>
      <c r="C118" s="17">
        <f t="shared" si="8"/>
        <v>41673.224999999999</v>
      </c>
      <c r="D118" s="19" t="str">
        <f t="shared" si="9"/>
        <v>vis</v>
      </c>
      <c r="E118" s="50">
        <f>VLOOKUP(C118,Active!C$21:E$967,3,FALSE)</f>
        <v>-1350.0019102203141</v>
      </c>
      <c r="F118" s="11" t="s">
        <v>2299</v>
      </c>
      <c r="G118" s="19" t="str">
        <f t="shared" si="10"/>
        <v>41673.225</v>
      </c>
      <c r="H118" s="17">
        <f t="shared" si="11"/>
        <v>-1350</v>
      </c>
      <c r="I118" s="51" t="s">
        <v>337</v>
      </c>
      <c r="J118" s="52" t="s">
        <v>338</v>
      </c>
      <c r="K118" s="51">
        <v>-1350</v>
      </c>
      <c r="L118" s="51" t="s">
        <v>2336</v>
      </c>
      <c r="M118" s="52" t="s">
        <v>2388</v>
      </c>
      <c r="N118" s="52"/>
      <c r="O118" s="53" t="s">
        <v>2681</v>
      </c>
      <c r="P118" s="53" t="s">
        <v>336</v>
      </c>
    </row>
    <row r="119" spans="1:16" ht="12.75" customHeight="1" thickBot="1" x14ac:dyDescent="0.25">
      <c r="A119" s="17" t="str">
        <f t="shared" si="6"/>
        <v> BBS 7 </v>
      </c>
      <c r="B119" s="11" t="str">
        <f t="shared" si="7"/>
        <v>I</v>
      </c>
      <c r="C119" s="17">
        <f t="shared" si="8"/>
        <v>41687.603000000003</v>
      </c>
      <c r="D119" s="19" t="str">
        <f t="shared" si="9"/>
        <v>vis</v>
      </c>
      <c r="E119" s="50">
        <f>VLOOKUP(C119,Active!C$21:E$967,3,FALSE)</f>
        <v>-1338.0083959604744</v>
      </c>
      <c r="F119" s="11" t="s">
        <v>2299</v>
      </c>
      <c r="G119" s="19" t="str">
        <f t="shared" si="10"/>
        <v>41687.603</v>
      </c>
      <c r="H119" s="17">
        <f t="shared" si="11"/>
        <v>-1338</v>
      </c>
      <c r="I119" s="51" t="s">
        <v>339</v>
      </c>
      <c r="J119" s="52" t="s">
        <v>340</v>
      </c>
      <c r="K119" s="51">
        <v>-1338</v>
      </c>
      <c r="L119" s="51" t="s">
        <v>2473</v>
      </c>
      <c r="M119" s="52" t="s">
        <v>2388</v>
      </c>
      <c r="N119" s="52"/>
      <c r="O119" s="53" t="s">
        <v>2681</v>
      </c>
      <c r="P119" s="53" t="s">
        <v>336</v>
      </c>
    </row>
    <row r="120" spans="1:16" ht="12.75" customHeight="1" thickBot="1" x14ac:dyDescent="0.25">
      <c r="A120" s="17" t="str">
        <f t="shared" si="6"/>
        <v> BBS 8 </v>
      </c>
      <c r="B120" s="11" t="str">
        <f t="shared" si="7"/>
        <v>I</v>
      </c>
      <c r="C120" s="17">
        <f t="shared" si="8"/>
        <v>41752.347999999998</v>
      </c>
      <c r="D120" s="19" t="str">
        <f t="shared" si="9"/>
        <v>vis</v>
      </c>
      <c r="E120" s="50">
        <f>VLOOKUP(C120,Active!C$21:E$967,3,FALSE)</f>
        <v>-1284.0008788681773</v>
      </c>
      <c r="F120" s="11" t="s">
        <v>2299</v>
      </c>
      <c r="G120" s="19" t="str">
        <f t="shared" si="10"/>
        <v>41752.348</v>
      </c>
      <c r="H120" s="17">
        <f t="shared" si="11"/>
        <v>-1284</v>
      </c>
      <c r="I120" s="51" t="s">
        <v>341</v>
      </c>
      <c r="J120" s="52" t="s">
        <v>342</v>
      </c>
      <c r="K120" s="51">
        <v>-1284</v>
      </c>
      <c r="L120" s="51" t="s">
        <v>2367</v>
      </c>
      <c r="M120" s="52" t="s">
        <v>2388</v>
      </c>
      <c r="N120" s="52"/>
      <c r="O120" s="53" t="s">
        <v>2681</v>
      </c>
      <c r="P120" s="53" t="s">
        <v>343</v>
      </c>
    </row>
    <row r="121" spans="1:16" ht="12.75" customHeight="1" thickBot="1" x14ac:dyDescent="0.25">
      <c r="A121" s="17" t="str">
        <f t="shared" si="6"/>
        <v> BBS 9 </v>
      </c>
      <c r="B121" s="11" t="str">
        <f t="shared" si="7"/>
        <v>I</v>
      </c>
      <c r="C121" s="17">
        <f t="shared" si="8"/>
        <v>41789.51</v>
      </c>
      <c r="D121" s="19" t="str">
        <f t="shared" si="9"/>
        <v>vis</v>
      </c>
      <c r="E121" s="50">
        <f>VLOOKUP(C121,Active!C$21:E$967,3,FALSE)</f>
        <v>-1253.0019237336603</v>
      </c>
      <c r="F121" s="11" t="s">
        <v>2299</v>
      </c>
      <c r="G121" s="19" t="str">
        <f t="shared" si="10"/>
        <v>41789.510</v>
      </c>
      <c r="H121" s="17">
        <f t="shared" si="11"/>
        <v>-1253</v>
      </c>
      <c r="I121" s="51" t="s">
        <v>344</v>
      </c>
      <c r="J121" s="52" t="s">
        <v>345</v>
      </c>
      <c r="K121" s="51">
        <v>-1253</v>
      </c>
      <c r="L121" s="51" t="s">
        <v>2336</v>
      </c>
      <c r="M121" s="52" t="s">
        <v>2388</v>
      </c>
      <c r="N121" s="52"/>
      <c r="O121" s="53" t="s">
        <v>2681</v>
      </c>
      <c r="P121" s="53" t="s">
        <v>346</v>
      </c>
    </row>
    <row r="122" spans="1:16" ht="12.75" customHeight="1" thickBot="1" x14ac:dyDescent="0.25">
      <c r="A122" s="17" t="str">
        <f t="shared" si="6"/>
        <v>IBVS 937 </v>
      </c>
      <c r="B122" s="11" t="str">
        <f t="shared" si="7"/>
        <v>I</v>
      </c>
      <c r="C122" s="17">
        <f t="shared" si="8"/>
        <v>41831.473899999997</v>
      </c>
      <c r="D122" s="19" t="str">
        <f t="shared" si="9"/>
        <v>vis</v>
      </c>
      <c r="E122" s="50">
        <f>VLOOKUP(C122,Active!C$21:E$967,3,FALSE)</f>
        <v>-1217.9974284597495</v>
      </c>
      <c r="F122" s="11" t="s">
        <v>2299</v>
      </c>
      <c r="G122" s="19" t="str">
        <f t="shared" si="10"/>
        <v>41831.4739</v>
      </c>
      <c r="H122" s="17">
        <f t="shared" si="11"/>
        <v>-1218</v>
      </c>
      <c r="I122" s="51" t="s">
        <v>351</v>
      </c>
      <c r="J122" s="52" t="s">
        <v>352</v>
      </c>
      <c r="K122" s="51">
        <v>-1218</v>
      </c>
      <c r="L122" s="51" t="s">
        <v>353</v>
      </c>
      <c r="M122" s="52" t="s">
        <v>2428</v>
      </c>
      <c r="N122" s="52" t="s">
        <v>2429</v>
      </c>
      <c r="O122" s="53" t="s">
        <v>354</v>
      </c>
      <c r="P122" s="54" t="s">
        <v>295</v>
      </c>
    </row>
    <row r="123" spans="1:16" ht="12.75" customHeight="1" thickBot="1" x14ac:dyDescent="0.25">
      <c r="A123" s="17" t="str">
        <f t="shared" si="6"/>
        <v> BBS 10 </v>
      </c>
      <c r="B123" s="11" t="str">
        <f t="shared" si="7"/>
        <v>I</v>
      </c>
      <c r="C123" s="17">
        <f t="shared" si="8"/>
        <v>41837.461000000003</v>
      </c>
      <c r="D123" s="19" t="str">
        <f t="shared" si="9"/>
        <v>vis</v>
      </c>
      <c r="E123" s="50">
        <f>VLOOKUP(C123,Active!C$21:E$967,3,FALSE)</f>
        <v>-1213.0032450388887</v>
      </c>
      <c r="F123" s="11" t="s">
        <v>2299</v>
      </c>
      <c r="G123" s="19" t="str">
        <f t="shared" si="10"/>
        <v>41837.461</v>
      </c>
      <c r="H123" s="17">
        <f t="shared" si="11"/>
        <v>-1213</v>
      </c>
      <c r="I123" s="51" t="s">
        <v>355</v>
      </c>
      <c r="J123" s="52" t="s">
        <v>356</v>
      </c>
      <c r="K123" s="51">
        <v>-1213</v>
      </c>
      <c r="L123" s="51" t="s">
        <v>2361</v>
      </c>
      <c r="M123" s="52" t="s">
        <v>2388</v>
      </c>
      <c r="N123" s="52"/>
      <c r="O123" s="53" t="s">
        <v>49</v>
      </c>
      <c r="P123" s="53" t="s">
        <v>357</v>
      </c>
    </row>
    <row r="124" spans="1:16" ht="12.75" customHeight="1" thickBot="1" x14ac:dyDescent="0.25">
      <c r="A124" s="17" t="str">
        <f t="shared" si="6"/>
        <v>IBVS 937 </v>
      </c>
      <c r="B124" s="11" t="str">
        <f t="shared" si="7"/>
        <v>I</v>
      </c>
      <c r="C124" s="17">
        <f t="shared" si="8"/>
        <v>41849.456100000003</v>
      </c>
      <c r="D124" s="19" t="str">
        <f t="shared" si="9"/>
        <v>vis</v>
      </c>
      <c r="E124" s="50">
        <f>VLOOKUP(C124,Active!C$21:E$967,3,FALSE)</f>
        <v>-1202.9974443087342</v>
      </c>
      <c r="F124" s="11" t="s">
        <v>2299</v>
      </c>
      <c r="G124" s="19" t="str">
        <f t="shared" si="10"/>
        <v>41849.4561</v>
      </c>
      <c r="H124" s="17">
        <f t="shared" si="11"/>
        <v>-1203</v>
      </c>
      <c r="I124" s="51" t="s">
        <v>358</v>
      </c>
      <c r="J124" s="52" t="s">
        <v>359</v>
      </c>
      <c r="K124" s="51">
        <v>-1203</v>
      </c>
      <c r="L124" s="51" t="s">
        <v>353</v>
      </c>
      <c r="M124" s="52" t="s">
        <v>2428</v>
      </c>
      <c r="N124" s="52" t="s">
        <v>2429</v>
      </c>
      <c r="O124" s="53" t="s">
        <v>360</v>
      </c>
      <c r="P124" s="54" t="s">
        <v>295</v>
      </c>
    </row>
    <row r="125" spans="1:16" ht="12.75" customHeight="1" thickBot="1" x14ac:dyDescent="0.25">
      <c r="A125" s="17" t="str">
        <f t="shared" si="6"/>
        <v> BBS 10 </v>
      </c>
      <c r="B125" s="11" t="str">
        <f t="shared" si="7"/>
        <v>I</v>
      </c>
      <c r="C125" s="17">
        <f t="shared" si="8"/>
        <v>41867.427000000003</v>
      </c>
      <c r="D125" s="19" t="str">
        <f t="shared" si="9"/>
        <v>vis</v>
      </c>
      <c r="E125" s="50">
        <f>VLOOKUP(C125,Active!C$21:E$967,3,FALSE)</f>
        <v>-1188.0068861356854</v>
      </c>
      <c r="F125" s="11" t="s">
        <v>2299</v>
      </c>
      <c r="G125" s="19" t="str">
        <f t="shared" si="10"/>
        <v>41867.427</v>
      </c>
      <c r="H125" s="17">
        <f t="shared" si="11"/>
        <v>-1188</v>
      </c>
      <c r="I125" s="51" t="s">
        <v>363</v>
      </c>
      <c r="J125" s="52" t="s">
        <v>364</v>
      </c>
      <c r="K125" s="51">
        <v>-1188</v>
      </c>
      <c r="L125" s="51" t="s">
        <v>2315</v>
      </c>
      <c r="M125" s="52" t="s">
        <v>2388</v>
      </c>
      <c r="N125" s="52"/>
      <c r="O125" s="53" t="s">
        <v>49</v>
      </c>
      <c r="P125" s="53" t="s">
        <v>357</v>
      </c>
    </row>
    <row r="126" spans="1:16" ht="12.75" customHeight="1" thickBot="1" x14ac:dyDescent="0.25">
      <c r="A126" s="17" t="str">
        <f t="shared" si="6"/>
        <v>IBVS 1065 </v>
      </c>
      <c r="B126" s="11" t="str">
        <f t="shared" si="7"/>
        <v>II</v>
      </c>
      <c r="C126" s="17">
        <f t="shared" si="8"/>
        <v>41869.426299999999</v>
      </c>
      <c r="D126" s="19" t="str">
        <f t="shared" si="9"/>
        <v>vis</v>
      </c>
      <c r="E126" s="50">
        <f>VLOOKUP(C126,Active!C$21:E$967,3,FALSE)</f>
        <v>-1186.3391553623064</v>
      </c>
      <c r="F126" s="11" t="s">
        <v>2299</v>
      </c>
      <c r="G126" s="19" t="str">
        <f t="shared" si="10"/>
        <v>41869.4263</v>
      </c>
      <c r="H126" s="17">
        <f t="shared" si="11"/>
        <v>-1186.5</v>
      </c>
      <c r="I126" s="51" t="s">
        <v>370</v>
      </c>
      <c r="J126" s="52" t="s">
        <v>371</v>
      </c>
      <c r="K126" s="51">
        <v>-1186.5</v>
      </c>
      <c r="L126" s="51" t="s">
        <v>372</v>
      </c>
      <c r="M126" s="52" t="s">
        <v>2428</v>
      </c>
      <c r="N126" s="52" t="s">
        <v>2429</v>
      </c>
      <c r="O126" s="53" t="s">
        <v>373</v>
      </c>
      <c r="P126" s="54" t="s">
        <v>374</v>
      </c>
    </row>
    <row r="127" spans="1:16" ht="12.75" customHeight="1" thickBot="1" x14ac:dyDescent="0.25">
      <c r="A127" s="17" t="str">
        <f t="shared" si="6"/>
        <v> BBS 10 </v>
      </c>
      <c r="B127" s="11" t="str">
        <f t="shared" si="7"/>
        <v>I</v>
      </c>
      <c r="C127" s="17">
        <f t="shared" si="8"/>
        <v>41873.42</v>
      </c>
      <c r="D127" s="19" t="str">
        <f t="shared" si="9"/>
        <v>vis</v>
      </c>
      <c r="E127" s="50">
        <f>VLOOKUP(C127,Active!C$21:E$967,3,FALSE)</f>
        <v>-1183.0077811865171</v>
      </c>
      <c r="F127" s="11" t="s">
        <v>2299</v>
      </c>
      <c r="G127" s="19" t="str">
        <f t="shared" si="10"/>
        <v>41873.420</v>
      </c>
      <c r="H127" s="17">
        <f t="shared" si="11"/>
        <v>-1183</v>
      </c>
      <c r="I127" s="51" t="s">
        <v>375</v>
      </c>
      <c r="J127" s="52" t="s">
        <v>376</v>
      </c>
      <c r="K127" s="51">
        <v>-1183</v>
      </c>
      <c r="L127" s="51" t="s">
        <v>2333</v>
      </c>
      <c r="M127" s="52" t="s">
        <v>2388</v>
      </c>
      <c r="N127" s="52"/>
      <c r="O127" s="53" t="s">
        <v>2687</v>
      </c>
      <c r="P127" s="53" t="s">
        <v>357</v>
      </c>
    </row>
    <row r="128" spans="1:16" ht="12.75" customHeight="1" thickBot="1" x14ac:dyDescent="0.25">
      <c r="A128" s="17" t="str">
        <f t="shared" si="6"/>
        <v>IBVS 844 </v>
      </c>
      <c r="B128" s="11" t="str">
        <f t="shared" si="7"/>
        <v>I</v>
      </c>
      <c r="C128" s="17">
        <f t="shared" si="8"/>
        <v>41875.828699999998</v>
      </c>
      <c r="D128" s="19" t="str">
        <f t="shared" si="9"/>
        <v>vis</v>
      </c>
      <c r="E128" s="50">
        <f>VLOOKUP(C128,Active!C$21:E$967,3,FALSE)</f>
        <v>-1180.9985463974181</v>
      </c>
      <c r="F128" s="11" t="s">
        <v>2299</v>
      </c>
      <c r="G128" s="19" t="str">
        <f t="shared" si="10"/>
        <v>41875.8287</v>
      </c>
      <c r="H128" s="17">
        <f t="shared" si="11"/>
        <v>-1181</v>
      </c>
      <c r="I128" s="51" t="s">
        <v>379</v>
      </c>
      <c r="J128" s="52" t="s">
        <v>380</v>
      </c>
      <c r="K128" s="51">
        <v>-1181</v>
      </c>
      <c r="L128" s="51" t="s">
        <v>109</v>
      </c>
      <c r="M128" s="52" t="s">
        <v>2428</v>
      </c>
      <c r="N128" s="52" t="s">
        <v>2429</v>
      </c>
      <c r="O128" s="53" t="s">
        <v>381</v>
      </c>
      <c r="P128" s="54" t="s">
        <v>382</v>
      </c>
    </row>
    <row r="129" spans="1:16" ht="12.75" customHeight="1" thickBot="1" x14ac:dyDescent="0.25">
      <c r="A129" s="17" t="str">
        <f t="shared" si="6"/>
        <v>IBVS 1379 </v>
      </c>
      <c r="B129" s="11" t="str">
        <f t="shared" si="7"/>
        <v>I</v>
      </c>
      <c r="C129" s="17">
        <f t="shared" si="8"/>
        <v>41881.823400000001</v>
      </c>
      <c r="D129" s="19" t="str">
        <f t="shared" si="9"/>
        <v>vis</v>
      </c>
      <c r="E129" s="50">
        <f>VLOOKUP(C129,Active!C$21:E$967,3,FALSE)</f>
        <v>-1175.9980233807623</v>
      </c>
      <c r="F129" s="11" t="s">
        <v>2299</v>
      </c>
      <c r="G129" s="19" t="str">
        <f t="shared" si="10"/>
        <v>41881.8234</v>
      </c>
      <c r="H129" s="17">
        <f t="shared" si="11"/>
        <v>-1176</v>
      </c>
      <c r="I129" s="51" t="s">
        <v>383</v>
      </c>
      <c r="J129" s="52" t="s">
        <v>384</v>
      </c>
      <c r="K129" s="51">
        <v>-1176</v>
      </c>
      <c r="L129" s="51" t="s">
        <v>385</v>
      </c>
      <c r="M129" s="52" t="s">
        <v>2428</v>
      </c>
      <c r="N129" s="52" t="s">
        <v>2429</v>
      </c>
      <c r="O129" s="53" t="s">
        <v>381</v>
      </c>
      <c r="P129" s="54" t="s">
        <v>386</v>
      </c>
    </row>
    <row r="130" spans="1:16" ht="12.75" customHeight="1" thickBot="1" x14ac:dyDescent="0.25">
      <c r="A130" s="17" t="str">
        <f t="shared" si="6"/>
        <v>IBVS 1379 </v>
      </c>
      <c r="B130" s="11" t="str">
        <f t="shared" si="7"/>
        <v>II</v>
      </c>
      <c r="C130" s="17">
        <f t="shared" si="8"/>
        <v>41890.810899999997</v>
      </c>
      <c r="D130" s="19" t="str">
        <f t="shared" si="9"/>
        <v>vis</v>
      </c>
      <c r="E130" s="50">
        <f>VLOOKUP(C130,Active!C$21:E$967,3,FALSE)</f>
        <v>-1168.5010342716912</v>
      </c>
      <c r="F130" s="11" t="s">
        <v>2299</v>
      </c>
      <c r="G130" s="19" t="str">
        <f t="shared" si="10"/>
        <v>41890.8109</v>
      </c>
      <c r="H130" s="17">
        <f t="shared" si="11"/>
        <v>-1168.5</v>
      </c>
      <c r="I130" s="51" t="s">
        <v>390</v>
      </c>
      <c r="J130" s="52" t="s">
        <v>391</v>
      </c>
      <c r="K130" s="51">
        <v>-1168.5</v>
      </c>
      <c r="L130" s="51" t="s">
        <v>392</v>
      </c>
      <c r="M130" s="52" t="s">
        <v>2428</v>
      </c>
      <c r="N130" s="52" t="s">
        <v>2429</v>
      </c>
      <c r="O130" s="53" t="s">
        <v>381</v>
      </c>
      <c r="P130" s="54" t="s">
        <v>386</v>
      </c>
    </row>
    <row r="131" spans="1:16" ht="12.75" customHeight="1" thickBot="1" x14ac:dyDescent="0.25">
      <c r="A131" s="17" t="str">
        <f t="shared" si="6"/>
        <v> BBS 11 </v>
      </c>
      <c r="B131" s="11" t="str">
        <f t="shared" si="7"/>
        <v>I</v>
      </c>
      <c r="C131" s="17">
        <f t="shared" si="8"/>
        <v>41903.402000000002</v>
      </c>
      <c r="D131" s="19" t="str">
        <f t="shared" si="9"/>
        <v>vis</v>
      </c>
      <c r="E131" s="50">
        <f>VLOOKUP(C131,Active!C$21:E$967,3,FALSE)</f>
        <v>-1157.9980757658429</v>
      </c>
      <c r="F131" s="11" t="s">
        <v>2299</v>
      </c>
      <c r="G131" s="19" t="str">
        <f t="shared" si="10"/>
        <v>41903.402</v>
      </c>
      <c r="H131" s="17">
        <f t="shared" si="11"/>
        <v>-1158</v>
      </c>
      <c r="I131" s="51" t="s">
        <v>393</v>
      </c>
      <c r="J131" s="52" t="s">
        <v>394</v>
      </c>
      <c r="K131" s="51">
        <v>-1158</v>
      </c>
      <c r="L131" s="51" t="s">
        <v>2309</v>
      </c>
      <c r="M131" s="52" t="s">
        <v>2388</v>
      </c>
      <c r="N131" s="52"/>
      <c r="O131" s="53" t="s">
        <v>2681</v>
      </c>
      <c r="P131" s="53" t="s">
        <v>395</v>
      </c>
    </row>
    <row r="132" spans="1:16" ht="12.75" customHeight="1" thickBot="1" x14ac:dyDescent="0.25">
      <c r="A132" s="17" t="str">
        <f t="shared" si="6"/>
        <v> BBS 11 </v>
      </c>
      <c r="B132" s="11" t="str">
        <f t="shared" si="7"/>
        <v>I</v>
      </c>
      <c r="C132" s="17">
        <f t="shared" si="8"/>
        <v>41904.595000000001</v>
      </c>
      <c r="D132" s="19" t="str">
        <f t="shared" si="9"/>
        <v>vis</v>
      </c>
      <c r="E132" s="50">
        <f>VLOOKUP(C132,Active!C$21:E$967,3,FALSE)</f>
        <v>-1157.0029260571227</v>
      </c>
      <c r="F132" s="11" t="s">
        <v>2299</v>
      </c>
      <c r="G132" s="19" t="str">
        <f t="shared" si="10"/>
        <v>41904.595</v>
      </c>
      <c r="H132" s="17">
        <f t="shared" si="11"/>
        <v>-1157</v>
      </c>
      <c r="I132" s="51" t="s">
        <v>396</v>
      </c>
      <c r="J132" s="52" t="s">
        <v>397</v>
      </c>
      <c r="K132" s="51">
        <v>-1157</v>
      </c>
      <c r="L132" s="51" t="s">
        <v>2361</v>
      </c>
      <c r="M132" s="52" t="s">
        <v>2388</v>
      </c>
      <c r="N132" s="52"/>
      <c r="O132" s="53" t="s">
        <v>2681</v>
      </c>
      <c r="P132" s="53" t="s">
        <v>395</v>
      </c>
    </row>
    <row r="133" spans="1:16" ht="12.75" customHeight="1" thickBot="1" x14ac:dyDescent="0.25">
      <c r="A133" s="17" t="str">
        <f t="shared" si="6"/>
        <v> BBS 11 </v>
      </c>
      <c r="B133" s="11" t="str">
        <f t="shared" si="7"/>
        <v>I</v>
      </c>
      <c r="C133" s="17">
        <f t="shared" si="8"/>
        <v>41939.356</v>
      </c>
      <c r="D133" s="19" t="str">
        <f t="shared" si="9"/>
        <v>vis</v>
      </c>
      <c r="E133" s="50">
        <f>VLOOKUP(C133,Active!C$21:E$967,3,FALSE)</f>
        <v>-1128.0067827001778</v>
      </c>
      <c r="F133" s="11" t="s">
        <v>2299</v>
      </c>
      <c r="G133" s="19" t="str">
        <f t="shared" si="10"/>
        <v>41939.356</v>
      </c>
      <c r="H133" s="17">
        <f t="shared" si="11"/>
        <v>-1128</v>
      </c>
      <c r="I133" s="51" t="s">
        <v>406</v>
      </c>
      <c r="J133" s="52" t="s">
        <v>407</v>
      </c>
      <c r="K133" s="51">
        <v>-1128</v>
      </c>
      <c r="L133" s="51" t="s">
        <v>2315</v>
      </c>
      <c r="M133" s="52" t="s">
        <v>2388</v>
      </c>
      <c r="N133" s="52"/>
      <c r="O133" s="53" t="s">
        <v>2681</v>
      </c>
      <c r="P133" s="53" t="s">
        <v>395</v>
      </c>
    </row>
    <row r="134" spans="1:16" ht="12.75" customHeight="1" thickBot="1" x14ac:dyDescent="0.25">
      <c r="A134" s="17" t="str">
        <f t="shared" si="6"/>
        <v> BBS 12 </v>
      </c>
      <c r="B134" s="11" t="str">
        <f t="shared" si="7"/>
        <v>I</v>
      </c>
      <c r="C134" s="17">
        <f t="shared" si="8"/>
        <v>41981.326999999997</v>
      </c>
      <c r="D134" s="19" t="str">
        <f t="shared" si="9"/>
        <v>vis</v>
      </c>
      <c r="E134" s="50">
        <f>VLOOKUP(C134,Active!C$21:E$967,3,FALSE)</f>
        <v>-1092.9963649091385</v>
      </c>
      <c r="F134" s="11" t="s">
        <v>2299</v>
      </c>
      <c r="G134" s="19" t="str">
        <f t="shared" si="10"/>
        <v>41981.327</v>
      </c>
      <c r="H134" s="17">
        <f t="shared" si="11"/>
        <v>-1093</v>
      </c>
      <c r="I134" s="51" t="s">
        <v>412</v>
      </c>
      <c r="J134" s="52" t="s">
        <v>413</v>
      </c>
      <c r="K134" s="51">
        <v>-1093</v>
      </c>
      <c r="L134" s="51" t="s">
        <v>2373</v>
      </c>
      <c r="M134" s="52" t="s">
        <v>2388</v>
      </c>
      <c r="N134" s="52"/>
      <c r="O134" s="53" t="s">
        <v>2681</v>
      </c>
      <c r="P134" s="53" t="s">
        <v>414</v>
      </c>
    </row>
    <row r="135" spans="1:16" ht="12.75" customHeight="1" thickBot="1" x14ac:dyDescent="0.25">
      <c r="A135" s="17" t="str">
        <f t="shared" si="6"/>
        <v> BBS 12 </v>
      </c>
      <c r="B135" s="11" t="str">
        <f t="shared" si="7"/>
        <v>I</v>
      </c>
      <c r="C135" s="17">
        <f t="shared" si="8"/>
        <v>41987.292999999998</v>
      </c>
      <c r="D135" s="19" t="str">
        <f t="shared" si="9"/>
        <v>vis</v>
      </c>
      <c r="E135" s="50">
        <f>VLOOKUP(C135,Active!C$21:E$967,3,FALSE)</f>
        <v>-1088.0197822081934</v>
      </c>
      <c r="F135" s="11" t="s">
        <v>2299</v>
      </c>
      <c r="G135" s="19" t="str">
        <f t="shared" si="10"/>
        <v>41987.293</v>
      </c>
      <c r="H135" s="17">
        <f t="shared" si="11"/>
        <v>-1088</v>
      </c>
      <c r="I135" s="51" t="s">
        <v>415</v>
      </c>
      <c r="J135" s="52" t="s">
        <v>416</v>
      </c>
      <c r="K135" s="51">
        <v>-1088</v>
      </c>
      <c r="L135" s="51" t="s">
        <v>417</v>
      </c>
      <c r="M135" s="52" t="s">
        <v>2388</v>
      </c>
      <c r="N135" s="52"/>
      <c r="O135" s="53" t="s">
        <v>49</v>
      </c>
      <c r="P135" s="53" t="s">
        <v>414</v>
      </c>
    </row>
    <row r="136" spans="1:16" ht="12.75" customHeight="1" thickBot="1" x14ac:dyDescent="0.25">
      <c r="A136" s="17" t="str">
        <f t="shared" si="6"/>
        <v> BBS 12 </v>
      </c>
      <c r="B136" s="11" t="str">
        <f t="shared" si="7"/>
        <v>I</v>
      </c>
      <c r="C136" s="17">
        <f t="shared" si="8"/>
        <v>41987.3</v>
      </c>
      <c r="D136" s="19" t="str">
        <f t="shared" si="9"/>
        <v>vis</v>
      </c>
      <c r="E136" s="50">
        <f>VLOOKUP(C136,Active!C$21:E$967,3,FALSE)</f>
        <v>-1088.0139431067969</v>
      </c>
      <c r="F136" s="11" t="s">
        <v>2299</v>
      </c>
      <c r="G136" s="19" t="str">
        <f t="shared" si="10"/>
        <v>41987.300</v>
      </c>
      <c r="H136" s="17">
        <f t="shared" si="11"/>
        <v>-1088</v>
      </c>
      <c r="I136" s="51" t="s">
        <v>418</v>
      </c>
      <c r="J136" s="52" t="s">
        <v>419</v>
      </c>
      <c r="K136" s="51">
        <v>-1088</v>
      </c>
      <c r="L136" s="51" t="s">
        <v>2378</v>
      </c>
      <c r="M136" s="52" t="s">
        <v>2388</v>
      </c>
      <c r="N136" s="52"/>
      <c r="O136" s="53" t="s">
        <v>2681</v>
      </c>
      <c r="P136" s="53" t="s">
        <v>414</v>
      </c>
    </row>
    <row r="137" spans="1:16" ht="12.75" customHeight="1" thickBot="1" x14ac:dyDescent="0.25">
      <c r="A137" s="17" t="str">
        <f t="shared" si="6"/>
        <v> BBS 13 </v>
      </c>
      <c r="B137" s="11" t="str">
        <f t="shared" si="7"/>
        <v>I</v>
      </c>
      <c r="C137" s="17">
        <f t="shared" si="8"/>
        <v>42036.470999999998</v>
      </c>
      <c r="D137" s="19" t="str">
        <f t="shared" si="9"/>
        <v>vis</v>
      </c>
      <c r="E137" s="50">
        <f>VLOOKUP(C137,Active!C$21:E$967,3,FALSE)</f>
        <v>-1046.9975924550824</v>
      </c>
      <c r="F137" s="11" t="s">
        <v>2299</v>
      </c>
      <c r="G137" s="19" t="str">
        <f t="shared" si="10"/>
        <v>42036.471</v>
      </c>
      <c r="H137" s="17">
        <f t="shared" si="11"/>
        <v>-1047</v>
      </c>
      <c r="I137" s="51" t="s">
        <v>420</v>
      </c>
      <c r="J137" s="52" t="s">
        <v>421</v>
      </c>
      <c r="K137" s="51">
        <v>-1047</v>
      </c>
      <c r="L137" s="51" t="s">
        <v>2403</v>
      </c>
      <c r="M137" s="52" t="s">
        <v>2388</v>
      </c>
      <c r="N137" s="52"/>
      <c r="O137" s="53" t="s">
        <v>2681</v>
      </c>
      <c r="P137" s="53" t="s">
        <v>422</v>
      </c>
    </row>
    <row r="138" spans="1:16" ht="12.75" customHeight="1" thickBot="1" x14ac:dyDescent="0.25">
      <c r="A138" s="17" t="str">
        <f t="shared" si="6"/>
        <v> BBS 13 </v>
      </c>
      <c r="B138" s="11" t="str">
        <f t="shared" si="7"/>
        <v>I</v>
      </c>
      <c r="C138" s="17">
        <f t="shared" si="8"/>
        <v>42043.661</v>
      </c>
      <c r="D138" s="19" t="str">
        <f t="shared" si="9"/>
        <v>vis</v>
      </c>
      <c r="E138" s="50">
        <f>VLOOKUP(C138,Active!C$21:E$967,3,FALSE)</f>
        <v>-1041.0000011678205</v>
      </c>
      <c r="F138" s="11" t="s">
        <v>2299</v>
      </c>
      <c r="G138" s="19" t="str">
        <f t="shared" si="10"/>
        <v>42043.661</v>
      </c>
      <c r="H138" s="17">
        <f t="shared" si="11"/>
        <v>-1041</v>
      </c>
      <c r="I138" s="51" t="s">
        <v>423</v>
      </c>
      <c r="J138" s="52" t="s">
        <v>424</v>
      </c>
      <c r="K138" s="51">
        <v>-1041</v>
      </c>
      <c r="L138" s="51" t="s">
        <v>2353</v>
      </c>
      <c r="M138" s="52" t="s">
        <v>2388</v>
      </c>
      <c r="N138" s="52"/>
      <c r="O138" s="53" t="s">
        <v>2681</v>
      </c>
      <c r="P138" s="53" t="s">
        <v>422</v>
      </c>
    </row>
    <row r="139" spans="1:16" ht="12.75" customHeight="1" thickBot="1" x14ac:dyDescent="0.25">
      <c r="A139" s="17" t="str">
        <f t="shared" ref="A139:A202" si="12">P139</f>
        <v> BBS 13 </v>
      </c>
      <c r="B139" s="11" t="str">
        <f t="shared" ref="B139:B202" si="13">IF(H139=INT(H139),"I","II")</f>
        <v>I</v>
      </c>
      <c r="C139" s="17">
        <f t="shared" ref="C139:C202" si="14">1*G139</f>
        <v>42047.26</v>
      </c>
      <c r="D139" s="19" t="str">
        <f t="shared" ref="D139:D202" si="15">VLOOKUP(F139,I$1:J$5,2,FALSE)</f>
        <v>vis</v>
      </c>
      <c r="E139" s="50">
        <f>VLOOKUP(C139,Active!C$21:E$967,3,FALSE)</f>
        <v>-1037.997868894822</v>
      </c>
      <c r="F139" s="11" t="s">
        <v>2299</v>
      </c>
      <c r="G139" s="19" t="str">
        <f t="shared" ref="G139:G202" si="16">MID(I139,3,LEN(I139)-3)</f>
        <v>42047.260</v>
      </c>
      <c r="H139" s="17">
        <f t="shared" ref="H139:H202" si="17">1*K139</f>
        <v>-1038</v>
      </c>
      <c r="I139" s="51" t="s">
        <v>425</v>
      </c>
      <c r="J139" s="52" t="s">
        <v>426</v>
      </c>
      <c r="K139" s="51">
        <v>-1038</v>
      </c>
      <c r="L139" s="51" t="s">
        <v>2403</v>
      </c>
      <c r="M139" s="52" t="s">
        <v>2388</v>
      </c>
      <c r="N139" s="52"/>
      <c r="O139" s="53" t="s">
        <v>2681</v>
      </c>
      <c r="P139" s="53" t="s">
        <v>422</v>
      </c>
    </row>
    <row r="140" spans="1:16" ht="12.75" customHeight="1" thickBot="1" x14ac:dyDescent="0.25">
      <c r="A140" s="17" t="str">
        <f t="shared" si="12"/>
        <v> BBS 14 </v>
      </c>
      <c r="B140" s="11" t="str">
        <f t="shared" si="13"/>
        <v>I</v>
      </c>
      <c r="C140" s="17">
        <f t="shared" si="14"/>
        <v>42090.404999999999</v>
      </c>
      <c r="D140" s="19" t="str">
        <f t="shared" si="15"/>
        <v>vis</v>
      </c>
      <c r="E140" s="50">
        <f>VLOOKUP(C140,Active!C$21:E$967,3,FALSE)</f>
        <v>-1002.0081503845562</v>
      </c>
      <c r="F140" s="11" t="s">
        <v>2299</v>
      </c>
      <c r="G140" s="19" t="str">
        <f t="shared" si="16"/>
        <v>42090.405</v>
      </c>
      <c r="H140" s="17">
        <f t="shared" si="17"/>
        <v>-1002</v>
      </c>
      <c r="I140" s="51" t="s">
        <v>427</v>
      </c>
      <c r="J140" s="52" t="s">
        <v>428</v>
      </c>
      <c r="K140" s="51">
        <v>-1002</v>
      </c>
      <c r="L140" s="51" t="s">
        <v>2473</v>
      </c>
      <c r="M140" s="52" t="s">
        <v>2388</v>
      </c>
      <c r="N140" s="52"/>
      <c r="O140" s="53" t="s">
        <v>2681</v>
      </c>
      <c r="P140" s="53" t="s">
        <v>429</v>
      </c>
    </row>
    <row r="141" spans="1:16" ht="12.75" customHeight="1" thickBot="1" x14ac:dyDescent="0.25">
      <c r="A141" s="17" t="str">
        <f t="shared" si="12"/>
        <v> BBS 14 </v>
      </c>
      <c r="B141" s="11" t="str">
        <f t="shared" si="13"/>
        <v>I</v>
      </c>
      <c r="C141" s="17">
        <f t="shared" si="14"/>
        <v>42132.375999999997</v>
      </c>
      <c r="D141" s="19" t="str">
        <f t="shared" si="15"/>
        <v>vis</v>
      </c>
      <c r="E141" s="50">
        <f>VLOOKUP(C141,Active!C$21:E$967,3,FALSE)</f>
        <v>-966.99773259351684</v>
      </c>
      <c r="F141" s="11" t="s">
        <v>2299</v>
      </c>
      <c r="G141" s="19" t="str">
        <f t="shared" si="16"/>
        <v>42132.376</v>
      </c>
      <c r="H141" s="17">
        <f t="shared" si="17"/>
        <v>-967</v>
      </c>
      <c r="I141" s="51" t="s">
        <v>430</v>
      </c>
      <c r="J141" s="52" t="s">
        <v>431</v>
      </c>
      <c r="K141" s="51">
        <v>-967</v>
      </c>
      <c r="L141" s="51" t="s">
        <v>2403</v>
      </c>
      <c r="M141" s="52" t="s">
        <v>2388</v>
      </c>
      <c r="N141" s="52"/>
      <c r="O141" s="53" t="s">
        <v>2681</v>
      </c>
      <c r="P141" s="53" t="s">
        <v>429</v>
      </c>
    </row>
    <row r="142" spans="1:16" ht="12.75" customHeight="1" thickBot="1" x14ac:dyDescent="0.25">
      <c r="A142" s="17" t="str">
        <f t="shared" si="12"/>
        <v> BBS 15 </v>
      </c>
      <c r="B142" s="11" t="str">
        <f t="shared" si="13"/>
        <v>I</v>
      </c>
      <c r="C142" s="17">
        <f t="shared" si="14"/>
        <v>42150.351000000002</v>
      </c>
      <c r="D142" s="19" t="str">
        <f t="shared" si="15"/>
        <v>vis</v>
      </c>
      <c r="E142" s="50">
        <f>VLOOKUP(C142,Active!C$21:E$967,3,FALSE)</f>
        <v>-952.00375437536218</v>
      </c>
      <c r="F142" s="11" t="s">
        <v>2299</v>
      </c>
      <c r="G142" s="19" t="str">
        <f t="shared" si="16"/>
        <v>42150.351</v>
      </c>
      <c r="H142" s="17">
        <f t="shared" si="17"/>
        <v>-952</v>
      </c>
      <c r="I142" s="51" t="s">
        <v>432</v>
      </c>
      <c r="J142" s="52" t="s">
        <v>433</v>
      </c>
      <c r="K142" s="51">
        <v>-952</v>
      </c>
      <c r="L142" s="51" t="s">
        <v>2318</v>
      </c>
      <c r="M142" s="52" t="s">
        <v>2388</v>
      </c>
      <c r="N142" s="52"/>
      <c r="O142" s="53" t="s">
        <v>2681</v>
      </c>
      <c r="P142" s="53" t="s">
        <v>434</v>
      </c>
    </row>
    <row r="143" spans="1:16" ht="12.75" customHeight="1" thickBot="1" x14ac:dyDescent="0.25">
      <c r="A143" s="17" t="str">
        <f t="shared" si="12"/>
        <v> BBS 15 </v>
      </c>
      <c r="B143" s="11" t="str">
        <f t="shared" si="13"/>
        <v>I</v>
      </c>
      <c r="C143" s="17">
        <f t="shared" si="14"/>
        <v>42156.351000000002</v>
      </c>
      <c r="D143" s="19" t="str">
        <f t="shared" si="15"/>
        <v>vis</v>
      </c>
      <c r="E143" s="50">
        <f>VLOOKUP(C143,Active!C$21:E$967,3,FALSE)</f>
        <v>-946.99881032479755</v>
      </c>
      <c r="F143" s="11" t="s">
        <v>2299</v>
      </c>
      <c r="G143" s="19" t="str">
        <f t="shared" si="16"/>
        <v>42156.351</v>
      </c>
      <c r="H143" s="17">
        <f t="shared" si="17"/>
        <v>-947</v>
      </c>
      <c r="I143" s="51" t="s">
        <v>435</v>
      </c>
      <c r="J143" s="52" t="s">
        <v>436</v>
      </c>
      <c r="K143" s="51">
        <v>-947</v>
      </c>
      <c r="L143" s="51" t="s">
        <v>2419</v>
      </c>
      <c r="M143" s="52" t="s">
        <v>2388</v>
      </c>
      <c r="N143" s="52"/>
      <c r="O143" s="53" t="s">
        <v>2681</v>
      </c>
      <c r="P143" s="53" t="s">
        <v>434</v>
      </c>
    </row>
    <row r="144" spans="1:16" ht="12.75" customHeight="1" thickBot="1" x14ac:dyDescent="0.25">
      <c r="A144" s="17" t="str">
        <f t="shared" si="12"/>
        <v>IBVS 1065 </v>
      </c>
      <c r="B144" s="11" t="str">
        <f t="shared" si="13"/>
        <v>I</v>
      </c>
      <c r="C144" s="17">
        <f t="shared" si="14"/>
        <v>42187.521800000002</v>
      </c>
      <c r="D144" s="19" t="str">
        <f t="shared" si="15"/>
        <v>vis</v>
      </c>
      <c r="E144" s="50">
        <f>VLOOKUP(C144,Active!C$21:E$967,3,FALSE)</f>
        <v>-920.99745865624107</v>
      </c>
      <c r="F144" s="11" t="s">
        <v>2299</v>
      </c>
      <c r="G144" s="19" t="str">
        <f t="shared" si="16"/>
        <v>42187.5218</v>
      </c>
      <c r="H144" s="17">
        <f t="shared" si="17"/>
        <v>-921</v>
      </c>
      <c r="I144" s="51" t="s">
        <v>437</v>
      </c>
      <c r="J144" s="52" t="s">
        <v>438</v>
      </c>
      <c r="K144" s="51">
        <v>-921</v>
      </c>
      <c r="L144" s="51" t="s">
        <v>439</v>
      </c>
      <c r="M144" s="52" t="s">
        <v>2428</v>
      </c>
      <c r="N144" s="52" t="s">
        <v>2429</v>
      </c>
      <c r="O144" s="53" t="s">
        <v>373</v>
      </c>
      <c r="P144" s="54" t="s">
        <v>374</v>
      </c>
    </row>
    <row r="145" spans="1:16" ht="12.75" customHeight="1" thickBot="1" x14ac:dyDescent="0.25">
      <c r="A145" s="17" t="str">
        <f t="shared" si="12"/>
        <v> BBS 16 </v>
      </c>
      <c r="B145" s="11" t="str">
        <f t="shared" si="13"/>
        <v>I</v>
      </c>
      <c r="C145" s="17">
        <f t="shared" si="14"/>
        <v>42223.476000000002</v>
      </c>
      <c r="D145" s="19" t="str">
        <f t="shared" si="15"/>
        <v>vis</v>
      </c>
      <c r="E145" s="50">
        <f>VLOOKUP(C145,Active!C$21:E$967,3,FALSE)</f>
        <v>-891.00599875910598</v>
      </c>
      <c r="F145" s="11" t="s">
        <v>2299</v>
      </c>
      <c r="G145" s="19" t="str">
        <f t="shared" si="16"/>
        <v>42223.476</v>
      </c>
      <c r="H145" s="17">
        <f t="shared" si="17"/>
        <v>-891</v>
      </c>
      <c r="I145" s="51" t="s">
        <v>440</v>
      </c>
      <c r="J145" s="52" t="s">
        <v>441</v>
      </c>
      <c r="K145" s="51">
        <v>-891</v>
      </c>
      <c r="L145" s="51" t="s">
        <v>2462</v>
      </c>
      <c r="M145" s="52" t="s">
        <v>2388</v>
      </c>
      <c r="N145" s="52"/>
      <c r="O145" s="53" t="s">
        <v>2691</v>
      </c>
      <c r="P145" s="53" t="s">
        <v>442</v>
      </c>
    </row>
    <row r="146" spans="1:16" ht="12.75" customHeight="1" thickBot="1" x14ac:dyDescent="0.25">
      <c r="A146" s="17" t="str">
        <f t="shared" si="12"/>
        <v> BBS 16 </v>
      </c>
      <c r="B146" s="11" t="str">
        <f t="shared" si="13"/>
        <v>I</v>
      </c>
      <c r="C146" s="17">
        <f t="shared" si="14"/>
        <v>42223.476999999999</v>
      </c>
      <c r="D146" s="19" t="str">
        <f t="shared" si="15"/>
        <v>vis</v>
      </c>
      <c r="E146" s="50">
        <f>VLOOKUP(C146,Active!C$21:E$967,3,FALSE)</f>
        <v>-891.00516460176698</v>
      </c>
      <c r="F146" s="11" t="s">
        <v>2299</v>
      </c>
      <c r="G146" s="19" t="str">
        <f t="shared" si="16"/>
        <v>42223.477</v>
      </c>
      <c r="H146" s="17">
        <f t="shared" si="17"/>
        <v>-891</v>
      </c>
      <c r="I146" s="51" t="s">
        <v>443</v>
      </c>
      <c r="J146" s="52" t="s">
        <v>444</v>
      </c>
      <c r="K146" s="51">
        <v>-891</v>
      </c>
      <c r="L146" s="51" t="s">
        <v>2493</v>
      </c>
      <c r="M146" s="52" t="s">
        <v>2388</v>
      </c>
      <c r="N146" s="52"/>
      <c r="O146" s="53" t="s">
        <v>2681</v>
      </c>
      <c r="P146" s="53" t="s">
        <v>442</v>
      </c>
    </row>
    <row r="147" spans="1:16" ht="12.75" customHeight="1" thickBot="1" x14ac:dyDescent="0.25">
      <c r="A147" s="17" t="str">
        <f t="shared" si="12"/>
        <v>IBVS 954 </v>
      </c>
      <c r="B147" s="11" t="str">
        <f t="shared" si="13"/>
        <v>I</v>
      </c>
      <c r="C147" s="17">
        <f t="shared" si="14"/>
        <v>42230.663</v>
      </c>
      <c r="D147" s="19" t="str">
        <f t="shared" si="15"/>
        <v>vis</v>
      </c>
      <c r="E147" s="50">
        <f>VLOOKUP(C147,Active!C$21:E$967,3,FALSE)</f>
        <v>-885.01090994387289</v>
      </c>
      <c r="F147" s="11" t="s">
        <v>2299</v>
      </c>
      <c r="G147" s="19" t="str">
        <f t="shared" si="16"/>
        <v>42230.663</v>
      </c>
      <c r="H147" s="17">
        <f t="shared" si="17"/>
        <v>-885</v>
      </c>
      <c r="I147" s="51" t="s">
        <v>445</v>
      </c>
      <c r="J147" s="52" t="s">
        <v>446</v>
      </c>
      <c r="K147" s="51">
        <v>-885</v>
      </c>
      <c r="L147" s="51" t="s">
        <v>2387</v>
      </c>
      <c r="M147" s="52" t="s">
        <v>2388</v>
      </c>
      <c r="N147" s="52"/>
      <c r="O147" s="53" t="s">
        <v>447</v>
      </c>
      <c r="P147" s="54" t="s">
        <v>448</v>
      </c>
    </row>
    <row r="148" spans="1:16" ht="12.75" customHeight="1" thickBot="1" x14ac:dyDescent="0.25">
      <c r="A148" s="17" t="str">
        <f t="shared" si="12"/>
        <v>IBVS 954 </v>
      </c>
      <c r="B148" s="11" t="str">
        <f t="shared" si="13"/>
        <v>I</v>
      </c>
      <c r="C148" s="17">
        <f t="shared" si="14"/>
        <v>42236.67</v>
      </c>
      <c r="D148" s="19" t="str">
        <f t="shared" si="15"/>
        <v>vis</v>
      </c>
      <c r="E148" s="50">
        <f>VLOOKUP(C148,Active!C$21:E$967,3,FALSE)</f>
        <v>-880.00012679191775</v>
      </c>
      <c r="F148" s="11" t="s">
        <v>2299</v>
      </c>
      <c r="G148" s="19" t="str">
        <f t="shared" si="16"/>
        <v>42236.670</v>
      </c>
      <c r="H148" s="17">
        <f t="shared" si="17"/>
        <v>-880</v>
      </c>
      <c r="I148" s="51" t="s">
        <v>449</v>
      </c>
      <c r="J148" s="52" t="s">
        <v>450</v>
      </c>
      <c r="K148" s="51">
        <v>-880</v>
      </c>
      <c r="L148" s="51" t="s">
        <v>2353</v>
      </c>
      <c r="M148" s="52" t="s">
        <v>2388</v>
      </c>
      <c r="N148" s="52"/>
      <c r="O148" s="53" t="s">
        <v>447</v>
      </c>
      <c r="P148" s="54" t="s">
        <v>448</v>
      </c>
    </row>
    <row r="149" spans="1:16" ht="12.75" customHeight="1" thickBot="1" x14ac:dyDescent="0.25">
      <c r="A149" s="17" t="str">
        <f t="shared" si="12"/>
        <v> BBS 16 </v>
      </c>
      <c r="B149" s="11" t="str">
        <f t="shared" si="13"/>
        <v>I</v>
      </c>
      <c r="C149" s="17">
        <f t="shared" si="14"/>
        <v>42241.453999999998</v>
      </c>
      <c r="D149" s="19" t="str">
        <f t="shared" si="15"/>
        <v>vis</v>
      </c>
      <c r="E149" s="50">
        <f>VLOOKUP(C149,Active!C$21:E$967,3,FALSE)</f>
        <v>-876.00951806893454</v>
      </c>
      <c r="F149" s="11" t="s">
        <v>2299</v>
      </c>
      <c r="G149" s="19" t="str">
        <f t="shared" si="16"/>
        <v>42241.454</v>
      </c>
      <c r="H149" s="17">
        <f t="shared" si="17"/>
        <v>-876</v>
      </c>
      <c r="I149" s="51" t="s">
        <v>451</v>
      </c>
      <c r="J149" s="52" t="s">
        <v>452</v>
      </c>
      <c r="K149" s="51">
        <v>-876</v>
      </c>
      <c r="L149" s="51" t="s">
        <v>2608</v>
      </c>
      <c r="M149" s="52" t="s">
        <v>2388</v>
      </c>
      <c r="N149" s="52"/>
      <c r="O149" s="53" t="s">
        <v>2691</v>
      </c>
      <c r="P149" s="53" t="s">
        <v>442</v>
      </c>
    </row>
    <row r="150" spans="1:16" ht="12.75" customHeight="1" thickBot="1" x14ac:dyDescent="0.25">
      <c r="A150" s="17" t="str">
        <f t="shared" si="12"/>
        <v> BBS 16 </v>
      </c>
      <c r="B150" s="11" t="str">
        <f t="shared" si="13"/>
        <v>I</v>
      </c>
      <c r="C150" s="17">
        <f t="shared" si="14"/>
        <v>42247.45</v>
      </c>
      <c r="D150" s="19" t="str">
        <f t="shared" si="15"/>
        <v>vis</v>
      </c>
      <c r="E150" s="50">
        <f>VLOOKUP(C150,Active!C$21:E$967,3,FALSE)</f>
        <v>-871.00791064773762</v>
      </c>
      <c r="F150" s="11" t="s">
        <v>2299</v>
      </c>
      <c r="G150" s="19" t="str">
        <f t="shared" si="16"/>
        <v>42247.450</v>
      </c>
      <c r="H150" s="17">
        <f t="shared" si="17"/>
        <v>-871</v>
      </c>
      <c r="I150" s="51" t="s">
        <v>453</v>
      </c>
      <c r="J150" s="52" t="s">
        <v>454</v>
      </c>
      <c r="K150" s="51">
        <v>-871</v>
      </c>
      <c r="L150" s="51" t="s">
        <v>2333</v>
      </c>
      <c r="M150" s="52" t="s">
        <v>2388</v>
      </c>
      <c r="N150" s="52"/>
      <c r="O150" s="53" t="s">
        <v>2681</v>
      </c>
      <c r="P150" s="53" t="s">
        <v>442</v>
      </c>
    </row>
    <row r="151" spans="1:16" ht="12.75" customHeight="1" thickBot="1" x14ac:dyDescent="0.25">
      <c r="A151" s="17" t="str">
        <f t="shared" si="12"/>
        <v>IBVS 931 </v>
      </c>
      <c r="B151" s="11" t="str">
        <f t="shared" si="13"/>
        <v>I</v>
      </c>
      <c r="C151" s="17">
        <f t="shared" si="14"/>
        <v>42253.448299999996</v>
      </c>
      <c r="D151" s="19" t="str">
        <f t="shared" si="15"/>
        <v>vis</v>
      </c>
      <c r="E151" s="50">
        <f>VLOOKUP(C151,Active!C$21:E$967,3,FALSE)</f>
        <v>-866.00438466465459</v>
      </c>
      <c r="F151" s="11" t="s">
        <v>2299</v>
      </c>
      <c r="G151" s="19" t="str">
        <f t="shared" si="16"/>
        <v>42253.4483</v>
      </c>
      <c r="H151" s="17">
        <f t="shared" si="17"/>
        <v>-866</v>
      </c>
      <c r="I151" s="51" t="s">
        <v>459</v>
      </c>
      <c r="J151" s="52" t="s">
        <v>460</v>
      </c>
      <c r="K151" s="51">
        <v>-866</v>
      </c>
      <c r="L151" s="51" t="s">
        <v>461</v>
      </c>
      <c r="M151" s="52" t="s">
        <v>2428</v>
      </c>
      <c r="N151" s="52" t="s">
        <v>2429</v>
      </c>
      <c r="O151" s="53" t="s">
        <v>89</v>
      </c>
      <c r="P151" s="54" t="s">
        <v>462</v>
      </c>
    </row>
    <row r="152" spans="1:16" ht="12.75" customHeight="1" thickBot="1" x14ac:dyDescent="0.25">
      <c r="A152" s="17" t="str">
        <f t="shared" si="12"/>
        <v> BBS 16 </v>
      </c>
      <c r="B152" s="11" t="str">
        <f t="shared" si="13"/>
        <v>I</v>
      </c>
      <c r="C152" s="17">
        <f t="shared" si="14"/>
        <v>42253.45</v>
      </c>
      <c r="D152" s="19" t="str">
        <f t="shared" si="15"/>
        <v>vis</v>
      </c>
      <c r="E152" s="50">
        <f>VLOOKUP(C152,Active!C$21:E$967,3,FALSE)</f>
        <v>-866.00296659717299</v>
      </c>
      <c r="F152" s="11" t="s">
        <v>2299</v>
      </c>
      <c r="G152" s="19" t="str">
        <f t="shared" si="16"/>
        <v>42253.450</v>
      </c>
      <c r="H152" s="17">
        <f t="shared" si="17"/>
        <v>-866</v>
      </c>
      <c r="I152" s="51" t="s">
        <v>463</v>
      </c>
      <c r="J152" s="52" t="s">
        <v>464</v>
      </c>
      <c r="K152" s="51">
        <v>-866</v>
      </c>
      <c r="L152" s="51" t="s">
        <v>2361</v>
      </c>
      <c r="M152" s="52" t="s">
        <v>2388</v>
      </c>
      <c r="N152" s="52"/>
      <c r="O152" s="53" t="s">
        <v>2681</v>
      </c>
      <c r="P152" s="53" t="s">
        <v>442</v>
      </c>
    </row>
    <row r="153" spans="1:16" ht="12.75" customHeight="1" thickBot="1" x14ac:dyDescent="0.25">
      <c r="A153" s="17" t="str">
        <f t="shared" si="12"/>
        <v>IBVS 1379 </v>
      </c>
      <c r="B153" s="11" t="str">
        <f t="shared" si="13"/>
        <v>I</v>
      </c>
      <c r="C153" s="17">
        <f t="shared" si="14"/>
        <v>42255.854299999999</v>
      </c>
      <c r="D153" s="19" t="str">
        <f t="shared" si="15"/>
        <v>vis</v>
      </c>
      <c r="E153" s="50">
        <f>VLOOKUP(C153,Active!C$21:E$967,3,FALSE)</f>
        <v>-863.99740210037601</v>
      </c>
      <c r="F153" s="11" t="s">
        <v>2299</v>
      </c>
      <c r="G153" s="19" t="str">
        <f t="shared" si="16"/>
        <v>42255.8543</v>
      </c>
      <c r="H153" s="17">
        <f t="shared" si="17"/>
        <v>-864</v>
      </c>
      <c r="I153" s="51" t="s">
        <v>465</v>
      </c>
      <c r="J153" s="52" t="s">
        <v>466</v>
      </c>
      <c r="K153" s="51">
        <v>-864</v>
      </c>
      <c r="L153" s="51" t="s">
        <v>353</v>
      </c>
      <c r="M153" s="52" t="s">
        <v>2428</v>
      </c>
      <c r="N153" s="52" t="s">
        <v>2429</v>
      </c>
      <c r="O153" s="53" t="s">
        <v>467</v>
      </c>
      <c r="P153" s="54" t="s">
        <v>386</v>
      </c>
    </row>
    <row r="154" spans="1:16" ht="12.75" customHeight="1" thickBot="1" x14ac:dyDescent="0.25">
      <c r="A154" s="17" t="str">
        <f t="shared" si="12"/>
        <v>IBVS 954 </v>
      </c>
      <c r="B154" s="11" t="str">
        <f t="shared" si="13"/>
        <v>I</v>
      </c>
      <c r="C154" s="17">
        <f t="shared" si="14"/>
        <v>42266.635000000002</v>
      </c>
      <c r="D154" s="19" t="str">
        <f t="shared" si="15"/>
        <v>vis</v>
      </c>
      <c r="E154" s="50">
        <f>VLOOKUP(C154,Active!C$21:E$967,3,FALSE)</f>
        <v>-855.00460204605315</v>
      </c>
      <c r="F154" s="11" t="s">
        <v>2299</v>
      </c>
      <c r="G154" s="19" t="str">
        <f t="shared" si="16"/>
        <v>42266.635</v>
      </c>
      <c r="H154" s="17">
        <f t="shared" si="17"/>
        <v>-855</v>
      </c>
      <c r="I154" s="51" t="s">
        <v>468</v>
      </c>
      <c r="J154" s="52" t="s">
        <v>469</v>
      </c>
      <c r="K154" s="51">
        <v>-855</v>
      </c>
      <c r="L154" s="51" t="s">
        <v>2493</v>
      </c>
      <c r="M154" s="52" t="s">
        <v>2388</v>
      </c>
      <c r="N154" s="52"/>
      <c r="O154" s="53" t="s">
        <v>447</v>
      </c>
      <c r="P154" s="54" t="s">
        <v>448</v>
      </c>
    </row>
    <row r="155" spans="1:16" ht="12.75" customHeight="1" thickBot="1" x14ac:dyDescent="0.25">
      <c r="A155" s="17" t="str">
        <f t="shared" si="12"/>
        <v>IBVS 1379 </v>
      </c>
      <c r="B155" s="11" t="str">
        <f t="shared" si="13"/>
        <v>II</v>
      </c>
      <c r="C155" s="17">
        <f t="shared" si="14"/>
        <v>42270.831400000003</v>
      </c>
      <c r="D155" s="19" t="str">
        <f t="shared" si="15"/>
        <v>vis</v>
      </c>
      <c r="E155" s="50">
        <f>VLOOKUP(C155,Active!C$21:E$967,3,FALSE)</f>
        <v>-851.50414417708771</v>
      </c>
      <c r="F155" s="11" t="s">
        <v>2299</v>
      </c>
      <c r="G155" s="19" t="str">
        <f t="shared" si="16"/>
        <v>42270.8314</v>
      </c>
      <c r="H155" s="17">
        <f t="shared" si="17"/>
        <v>-851.5</v>
      </c>
      <c r="I155" s="51" t="s">
        <v>470</v>
      </c>
      <c r="J155" s="52" t="s">
        <v>471</v>
      </c>
      <c r="K155" s="51">
        <v>-851.5</v>
      </c>
      <c r="L155" s="51" t="s">
        <v>472</v>
      </c>
      <c r="M155" s="52" t="s">
        <v>2428</v>
      </c>
      <c r="N155" s="52" t="s">
        <v>2429</v>
      </c>
      <c r="O155" s="53" t="s">
        <v>381</v>
      </c>
      <c r="P155" s="54" t="s">
        <v>386</v>
      </c>
    </row>
    <row r="156" spans="1:16" ht="12.75" customHeight="1" thickBot="1" x14ac:dyDescent="0.25">
      <c r="A156" s="17" t="str">
        <f t="shared" si="12"/>
        <v>IBVS 954 </v>
      </c>
      <c r="B156" s="11" t="str">
        <f t="shared" si="13"/>
        <v>I</v>
      </c>
      <c r="C156" s="17">
        <f t="shared" si="14"/>
        <v>42272.635999999999</v>
      </c>
      <c r="D156" s="19" t="str">
        <f t="shared" si="15"/>
        <v>vis</v>
      </c>
      <c r="E156" s="50">
        <f>VLOOKUP(C156,Active!C$21:E$967,3,FALSE)</f>
        <v>-849.99882383814963</v>
      </c>
      <c r="F156" s="11" t="s">
        <v>2299</v>
      </c>
      <c r="G156" s="19" t="str">
        <f t="shared" si="16"/>
        <v>42272.636</v>
      </c>
      <c r="H156" s="17">
        <f t="shared" si="17"/>
        <v>-850</v>
      </c>
      <c r="I156" s="51" t="s">
        <v>473</v>
      </c>
      <c r="J156" s="52" t="s">
        <v>474</v>
      </c>
      <c r="K156" s="51">
        <v>-850</v>
      </c>
      <c r="L156" s="51" t="s">
        <v>2419</v>
      </c>
      <c r="M156" s="52" t="s">
        <v>2388</v>
      </c>
      <c r="N156" s="52"/>
      <c r="O156" s="53" t="s">
        <v>447</v>
      </c>
      <c r="P156" s="54" t="s">
        <v>448</v>
      </c>
    </row>
    <row r="157" spans="1:16" ht="12.75" customHeight="1" thickBot="1" x14ac:dyDescent="0.25">
      <c r="A157" s="17" t="str">
        <f t="shared" si="12"/>
        <v>IBVS 1053 </v>
      </c>
      <c r="B157" s="11" t="str">
        <f t="shared" si="13"/>
        <v>I</v>
      </c>
      <c r="C157" s="17">
        <f t="shared" si="14"/>
        <v>42283.426899999999</v>
      </c>
      <c r="D157" s="19" t="str">
        <f t="shared" si="15"/>
        <v>vis</v>
      </c>
      <c r="E157" s="50">
        <f>VLOOKUP(C157,Active!C$21:E$967,3,FALSE)</f>
        <v>-840.99751537894338</v>
      </c>
      <c r="F157" s="11" t="s">
        <v>2299</v>
      </c>
      <c r="G157" s="19" t="str">
        <f t="shared" si="16"/>
        <v>42283.4269</v>
      </c>
      <c r="H157" s="17">
        <f t="shared" si="17"/>
        <v>-841</v>
      </c>
      <c r="I157" s="51" t="s">
        <v>479</v>
      </c>
      <c r="J157" s="52" t="s">
        <v>476</v>
      </c>
      <c r="K157" s="51">
        <v>-841</v>
      </c>
      <c r="L157" s="51" t="s">
        <v>439</v>
      </c>
      <c r="M157" s="52" t="s">
        <v>2428</v>
      </c>
      <c r="N157" s="52" t="s">
        <v>2429</v>
      </c>
      <c r="O157" s="53" t="s">
        <v>480</v>
      </c>
      <c r="P157" s="54" t="s">
        <v>478</v>
      </c>
    </row>
    <row r="158" spans="1:16" ht="12.75" customHeight="1" thickBot="1" x14ac:dyDescent="0.25">
      <c r="A158" s="17" t="str">
        <f t="shared" si="12"/>
        <v>IBVS 954 </v>
      </c>
      <c r="B158" s="11" t="str">
        <f t="shared" si="13"/>
        <v>I</v>
      </c>
      <c r="C158" s="17">
        <f t="shared" si="14"/>
        <v>42296.616000000002</v>
      </c>
      <c r="D158" s="19" t="str">
        <f t="shared" si="15"/>
        <v>vis</v>
      </c>
      <c r="E158" s="50">
        <f>VLOOKUP(C158,Active!C$21:E$967,3,FALSE)</f>
        <v>-829.99573078272374</v>
      </c>
      <c r="F158" s="11" t="s">
        <v>2299</v>
      </c>
      <c r="G158" s="19" t="str">
        <f t="shared" si="16"/>
        <v>42296.616</v>
      </c>
      <c r="H158" s="17">
        <f t="shared" si="17"/>
        <v>-830</v>
      </c>
      <c r="I158" s="51" t="s">
        <v>481</v>
      </c>
      <c r="J158" s="52" t="s">
        <v>482</v>
      </c>
      <c r="K158" s="51">
        <v>-830</v>
      </c>
      <c r="L158" s="51" t="s">
        <v>2448</v>
      </c>
      <c r="M158" s="52" t="s">
        <v>2388</v>
      </c>
      <c r="N158" s="52"/>
      <c r="O158" s="53" t="s">
        <v>447</v>
      </c>
      <c r="P158" s="54" t="s">
        <v>448</v>
      </c>
    </row>
    <row r="159" spans="1:16" ht="12.75" customHeight="1" thickBot="1" x14ac:dyDescent="0.25">
      <c r="A159" s="17" t="str">
        <f t="shared" si="12"/>
        <v> AVSJ 6.28 </v>
      </c>
      <c r="B159" s="11" t="str">
        <f t="shared" si="13"/>
        <v>I</v>
      </c>
      <c r="C159" s="17">
        <f t="shared" si="14"/>
        <v>42296.616000000002</v>
      </c>
      <c r="D159" s="19" t="str">
        <f t="shared" si="15"/>
        <v>vis</v>
      </c>
      <c r="E159" s="50">
        <f>VLOOKUP(C159,Active!C$21:E$967,3,FALSE)</f>
        <v>-829.99573078272374</v>
      </c>
      <c r="F159" s="11" t="s">
        <v>2299</v>
      </c>
      <c r="G159" s="19" t="str">
        <f t="shared" si="16"/>
        <v>42296.616</v>
      </c>
      <c r="H159" s="17">
        <f t="shared" si="17"/>
        <v>-830</v>
      </c>
      <c r="I159" s="51" t="s">
        <v>481</v>
      </c>
      <c r="J159" s="52" t="s">
        <v>482</v>
      </c>
      <c r="K159" s="51">
        <v>-830</v>
      </c>
      <c r="L159" s="51" t="s">
        <v>2448</v>
      </c>
      <c r="M159" s="52" t="s">
        <v>2388</v>
      </c>
      <c r="N159" s="52"/>
      <c r="O159" s="53" t="s">
        <v>483</v>
      </c>
      <c r="P159" s="53" t="s">
        <v>484</v>
      </c>
    </row>
    <row r="160" spans="1:16" ht="12.75" customHeight="1" thickBot="1" x14ac:dyDescent="0.25">
      <c r="A160" s="17" t="str">
        <f t="shared" si="12"/>
        <v> BBS 18 </v>
      </c>
      <c r="B160" s="11" t="str">
        <f t="shared" si="13"/>
        <v>I</v>
      </c>
      <c r="C160" s="17">
        <f t="shared" si="14"/>
        <v>42331.396000000001</v>
      </c>
      <c r="D160" s="19" t="str">
        <f t="shared" si="15"/>
        <v>vis</v>
      </c>
      <c r="E160" s="50">
        <f>VLOOKUP(C160,Active!C$21:E$967,3,FALSE)</f>
        <v>-800.98373843628519</v>
      </c>
      <c r="F160" s="11" t="s">
        <v>2299</v>
      </c>
      <c r="G160" s="19" t="str">
        <f t="shared" si="16"/>
        <v>42331.396</v>
      </c>
      <c r="H160" s="17">
        <f t="shared" si="17"/>
        <v>-801</v>
      </c>
      <c r="I160" s="51" t="s">
        <v>492</v>
      </c>
      <c r="J160" s="52" t="s">
        <v>493</v>
      </c>
      <c r="K160" s="51">
        <v>-801</v>
      </c>
      <c r="L160" s="51" t="s">
        <v>279</v>
      </c>
      <c r="M160" s="52" t="s">
        <v>2388</v>
      </c>
      <c r="N160" s="52"/>
      <c r="O160" s="53" t="s">
        <v>2681</v>
      </c>
      <c r="P160" s="53" t="s">
        <v>494</v>
      </c>
    </row>
    <row r="161" spans="1:16" ht="12.75" customHeight="1" thickBot="1" x14ac:dyDescent="0.25">
      <c r="A161" s="17" t="str">
        <f t="shared" si="12"/>
        <v> BBS 18 </v>
      </c>
      <c r="B161" s="11" t="str">
        <f t="shared" si="13"/>
        <v>I</v>
      </c>
      <c r="C161" s="17">
        <f t="shared" si="14"/>
        <v>42361.343999999997</v>
      </c>
      <c r="D161" s="19" t="str">
        <f t="shared" si="15"/>
        <v>vis</v>
      </c>
      <c r="E161" s="50">
        <f>VLOOKUP(C161,Active!C$21:E$967,3,FALSE)</f>
        <v>-776.00239436523634</v>
      </c>
      <c r="F161" s="11" t="s">
        <v>2299</v>
      </c>
      <c r="G161" s="19" t="str">
        <f t="shared" si="16"/>
        <v>42361.344</v>
      </c>
      <c r="H161" s="17">
        <f t="shared" si="17"/>
        <v>-776</v>
      </c>
      <c r="I161" s="51" t="s">
        <v>495</v>
      </c>
      <c r="J161" s="52" t="s">
        <v>496</v>
      </c>
      <c r="K161" s="51">
        <v>-776</v>
      </c>
      <c r="L161" s="51" t="s">
        <v>2300</v>
      </c>
      <c r="M161" s="52" t="s">
        <v>2388</v>
      </c>
      <c r="N161" s="52"/>
      <c r="O161" s="53" t="s">
        <v>2681</v>
      </c>
      <c r="P161" s="53" t="s">
        <v>494</v>
      </c>
    </row>
    <row r="162" spans="1:16" ht="12.75" customHeight="1" thickBot="1" x14ac:dyDescent="0.25">
      <c r="A162" s="17" t="str">
        <f t="shared" si="12"/>
        <v> BBS 20 </v>
      </c>
      <c r="B162" s="11" t="str">
        <f t="shared" si="13"/>
        <v>I</v>
      </c>
      <c r="C162" s="17">
        <f t="shared" si="14"/>
        <v>42415.283000000003</v>
      </c>
      <c r="D162" s="19" t="str">
        <f t="shared" si="15"/>
        <v>vis</v>
      </c>
      <c r="E162" s="50">
        <f>VLOOKUP(C162,Active!C$21:E$967,3,FALSE)</f>
        <v>-731.00878150799747</v>
      </c>
      <c r="F162" s="11" t="s">
        <v>2299</v>
      </c>
      <c r="G162" s="19" t="str">
        <f t="shared" si="16"/>
        <v>42415.283</v>
      </c>
      <c r="H162" s="17">
        <f t="shared" si="17"/>
        <v>-731</v>
      </c>
      <c r="I162" s="51" t="s">
        <v>499</v>
      </c>
      <c r="J162" s="52" t="s">
        <v>500</v>
      </c>
      <c r="K162" s="51">
        <v>-731</v>
      </c>
      <c r="L162" s="51" t="s">
        <v>2608</v>
      </c>
      <c r="M162" s="52" t="s">
        <v>2388</v>
      </c>
      <c r="N162" s="52"/>
      <c r="O162" s="53" t="s">
        <v>2681</v>
      </c>
      <c r="P162" s="53" t="s">
        <v>501</v>
      </c>
    </row>
    <row r="163" spans="1:16" ht="12.75" customHeight="1" thickBot="1" x14ac:dyDescent="0.25">
      <c r="A163" s="17" t="str">
        <f t="shared" si="12"/>
        <v> BBS 21 </v>
      </c>
      <c r="B163" s="11" t="str">
        <f t="shared" si="13"/>
        <v>I</v>
      </c>
      <c r="C163" s="17">
        <f t="shared" si="14"/>
        <v>42470.445</v>
      </c>
      <c r="D163" s="19" t="str">
        <f t="shared" si="15"/>
        <v>vis</v>
      </c>
      <c r="E163" s="50">
        <f>VLOOKUP(C163,Active!C$21:E$967,3,FALSE)</f>
        <v>-684.99499422179269</v>
      </c>
      <c r="F163" s="11" t="s">
        <v>2299</v>
      </c>
      <c r="G163" s="19" t="str">
        <f t="shared" si="16"/>
        <v>42470.445</v>
      </c>
      <c r="H163" s="17">
        <f t="shared" si="17"/>
        <v>-685</v>
      </c>
      <c r="I163" s="51" t="s">
        <v>506</v>
      </c>
      <c r="J163" s="52" t="s">
        <v>507</v>
      </c>
      <c r="K163" s="51">
        <v>-685</v>
      </c>
      <c r="L163" s="51" t="s">
        <v>2312</v>
      </c>
      <c r="M163" s="52" t="s">
        <v>2388</v>
      </c>
      <c r="N163" s="52"/>
      <c r="O163" s="53" t="s">
        <v>2681</v>
      </c>
      <c r="P163" s="53" t="s">
        <v>508</v>
      </c>
    </row>
    <row r="164" spans="1:16" ht="12.75" customHeight="1" thickBot="1" x14ac:dyDescent="0.25">
      <c r="A164" s="17" t="str">
        <f t="shared" si="12"/>
        <v> AOEB 1 </v>
      </c>
      <c r="B164" s="11" t="str">
        <f t="shared" si="13"/>
        <v>I</v>
      </c>
      <c r="C164" s="17">
        <f t="shared" si="14"/>
        <v>42574.722999999998</v>
      </c>
      <c r="D164" s="19" t="str">
        <f t="shared" si="15"/>
        <v>vis</v>
      </c>
      <c r="E164" s="50">
        <f>VLOOKUP(C164,Active!C$21:E$967,3,FALSE)</f>
        <v>-598.01073493766455</v>
      </c>
      <c r="F164" s="11" t="s">
        <v>2299</v>
      </c>
      <c r="G164" s="19" t="str">
        <f t="shared" si="16"/>
        <v>42574.723</v>
      </c>
      <c r="H164" s="17">
        <f t="shared" si="17"/>
        <v>-598</v>
      </c>
      <c r="I164" s="51" t="s">
        <v>517</v>
      </c>
      <c r="J164" s="52" t="s">
        <v>518</v>
      </c>
      <c r="K164" s="51">
        <v>-598</v>
      </c>
      <c r="L164" s="51" t="s">
        <v>2387</v>
      </c>
      <c r="M164" s="52" t="s">
        <v>2388</v>
      </c>
      <c r="N164" s="52"/>
      <c r="O164" s="53" t="s">
        <v>519</v>
      </c>
      <c r="P164" s="53" t="s">
        <v>520</v>
      </c>
    </row>
    <row r="165" spans="1:16" ht="12.75" customHeight="1" thickBot="1" x14ac:dyDescent="0.25">
      <c r="A165" s="17" t="str">
        <f t="shared" si="12"/>
        <v> BBS 23 </v>
      </c>
      <c r="B165" s="11" t="str">
        <f t="shared" si="13"/>
        <v>I</v>
      </c>
      <c r="C165" s="17">
        <f t="shared" si="14"/>
        <v>42603.512000000002</v>
      </c>
      <c r="D165" s="19" t="str">
        <f t="shared" si="15"/>
        <v>vis</v>
      </c>
      <c r="E165" s="50">
        <f>VLOOKUP(C165,Active!C$21:E$967,3,FALSE)</f>
        <v>-573.99617922571008</v>
      </c>
      <c r="F165" s="11" t="s">
        <v>2299</v>
      </c>
      <c r="G165" s="19" t="str">
        <f t="shared" si="16"/>
        <v>42603.512</v>
      </c>
      <c r="H165" s="17">
        <f t="shared" si="17"/>
        <v>-574</v>
      </c>
      <c r="I165" s="51" t="s">
        <v>528</v>
      </c>
      <c r="J165" s="52" t="s">
        <v>529</v>
      </c>
      <c r="K165" s="51">
        <v>-574</v>
      </c>
      <c r="L165" s="51" t="s">
        <v>2448</v>
      </c>
      <c r="M165" s="52" t="s">
        <v>2388</v>
      </c>
      <c r="N165" s="52"/>
      <c r="O165" s="53" t="s">
        <v>530</v>
      </c>
      <c r="P165" s="53" t="s">
        <v>531</v>
      </c>
    </row>
    <row r="166" spans="1:16" ht="12.75" customHeight="1" thickBot="1" x14ac:dyDescent="0.25">
      <c r="A166" s="17" t="str">
        <f t="shared" si="12"/>
        <v> BBS 23 </v>
      </c>
      <c r="B166" s="11" t="str">
        <f t="shared" si="13"/>
        <v>I</v>
      </c>
      <c r="C166" s="17">
        <f t="shared" si="14"/>
        <v>42621.482000000004</v>
      </c>
      <c r="D166" s="19" t="str">
        <f t="shared" si="15"/>
        <v>vis</v>
      </c>
      <c r="E166" s="50">
        <f>VLOOKUP(C166,Active!C$21:E$967,3,FALSE)</f>
        <v>-559.00637179426815</v>
      </c>
      <c r="F166" s="11" t="s">
        <v>2299</v>
      </c>
      <c r="G166" s="19" t="str">
        <f t="shared" si="16"/>
        <v>42621.482</v>
      </c>
      <c r="H166" s="17">
        <f t="shared" si="17"/>
        <v>-559</v>
      </c>
      <c r="I166" s="51" t="s">
        <v>535</v>
      </c>
      <c r="J166" s="52" t="s">
        <v>536</v>
      </c>
      <c r="K166" s="51">
        <v>-559</v>
      </c>
      <c r="L166" s="51" t="s">
        <v>2315</v>
      </c>
      <c r="M166" s="52" t="s">
        <v>2388</v>
      </c>
      <c r="N166" s="52"/>
      <c r="O166" s="53" t="s">
        <v>2681</v>
      </c>
      <c r="P166" s="53" t="s">
        <v>531</v>
      </c>
    </row>
    <row r="167" spans="1:16" ht="12.75" customHeight="1" thickBot="1" x14ac:dyDescent="0.25">
      <c r="A167" s="17" t="str">
        <f t="shared" si="12"/>
        <v>BAVM 29 </v>
      </c>
      <c r="B167" s="11" t="str">
        <f t="shared" si="13"/>
        <v>I</v>
      </c>
      <c r="C167" s="17">
        <f t="shared" si="14"/>
        <v>42621.482000000004</v>
      </c>
      <c r="D167" s="19" t="str">
        <f t="shared" si="15"/>
        <v>vis</v>
      </c>
      <c r="E167" s="50">
        <f>VLOOKUP(C167,Active!C$21:E$967,3,FALSE)</f>
        <v>-559.00637179426815</v>
      </c>
      <c r="F167" s="11" t="s">
        <v>2299</v>
      </c>
      <c r="G167" s="19" t="str">
        <f t="shared" si="16"/>
        <v>42621.482</v>
      </c>
      <c r="H167" s="17">
        <f t="shared" si="17"/>
        <v>-559</v>
      </c>
      <c r="I167" s="51" t="s">
        <v>535</v>
      </c>
      <c r="J167" s="52" t="s">
        <v>536</v>
      </c>
      <c r="K167" s="51">
        <v>-559</v>
      </c>
      <c r="L167" s="51" t="s">
        <v>2315</v>
      </c>
      <c r="M167" s="52" t="s">
        <v>2388</v>
      </c>
      <c r="N167" s="52"/>
      <c r="O167" s="53" t="s">
        <v>534</v>
      </c>
      <c r="P167" s="54" t="s">
        <v>505</v>
      </c>
    </row>
    <row r="168" spans="1:16" ht="12.75" customHeight="1" thickBot="1" x14ac:dyDescent="0.25">
      <c r="A168" s="17" t="str">
        <f t="shared" si="12"/>
        <v> BBS 23 </v>
      </c>
      <c r="B168" s="11" t="str">
        <f t="shared" si="13"/>
        <v>I</v>
      </c>
      <c r="C168" s="17">
        <f t="shared" si="14"/>
        <v>42627.476000000002</v>
      </c>
      <c r="D168" s="19" t="str">
        <f t="shared" si="15"/>
        <v>vis</v>
      </c>
      <c r="E168" s="50">
        <f>VLOOKUP(C168,Active!C$21:E$967,3,FALSE)</f>
        <v>-554.00643268775514</v>
      </c>
      <c r="F168" s="11" t="s">
        <v>2299</v>
      </c>
      <c r="G168" s="19" t="str">
        <f t="shared" si="16"/>
        <v>42627.476</v>
      </c>
      <c r="H168" s="17">
        <f t="shared" si="17"/>
        <v>-554</v>
      </c>
      <c r="I168" s="51" t="s">
        <v>537</v>
      </c>
      <c r="J168" s="52" t="s">
        <v>538</v>
      </c>
      <c r="K168" s="51">
        <v>-554</v>
      </c>
      <c r="L168" s="51" t="s">
        <v>2315</v>
      </c>
      <c r="M168" s="52" t="s">
        <v>2388</v>
      </c>
      <c r="N168" s="52"/>
      <c r="O168" s="53" t="s">
        <v>2681</v>
      </c>
      <c r="P168" s="53" t="s">
        <v>531</v>
      </c>
    </row>
    <row r="169" spans="1:16" ht="12.75" customHeight="1" thickBot="1" x14ac:dyDescent="0.25">
      <c r="A169" s="17" t="str">
        <f t="shared" si="12"/>
        <v> BBS 23 </v>
      </c>
      <c r="B169" s="11" t="str">
        <f t="shared" si="13"/>
        <v>I</v>
      </c>
      <c r="C169" s="17">
        <f t="shared" si="14"/>
        <v>42633.457999999999</v>
      </c>
      <c r="D169" s="19" t="str">
        <f t="shared" si="15"/>
        <v>vis</v>
      </c>
      <c r="E169" s="50">
        <f>VLOOKUP(C169,Active!C$21:E$967,3,FALSE)</f>
        <v>-549.01650346934525</v>
      </c>
      <c r="F169" s="11" t="s">
        <v>2299</v>
      </c>
      <c r="G169" s="19" t="str">
        <f t="shared" si="16"/>
        <v>42633.458</v>
      </c>
      <c r="H169" s="17">
        <f t="shared" si="17"/>
        <v>-549</v>
      </c>
      <c r="I169" s="51" t="s">
        <v>541</v>
      </c>
      <c r="J169" s="52" t="s">
        <v>542</v>
      </c>
      <c r="K169" s="51">
        <v>-549</v>
      </c>
      <c r="L169" s="51" t="s">
        <v>93</v>
      </c>
      <c r="M169" s="52" t="s">
        <v>2388</v>
      </c>
      <c r="N169" s="52"/>
      <c r="O169" s="53" t="s">
        <v>2691</v>
      </c>
      <c r="P169" s="53" t="s">
        <v>531</v>
      </c>
    </row>
    <row r="170" spans="1:16" ht="12.75" customHeight="1" thickBot="1" x14ac:dyDescent="0.25">
      <c r="A170" s="17" t="str">
        <f t="shared" si="12"/>
        <v> BBS 23 </v>
      </c>
      <c r="B170" s="11" t="str">
        <f t="shared" si="13"/>
        <v>I</v>
      </c>
      <c r="C170" s="17">
        <f t="shared" si="14"/>
        <v>42633.474000000002</v>
      </c>
      <c r="D170" s="19" t="str">
        <f t="shared" si="15"/>
        <v>vis</v>
      </c>
      <c r="E170" s="50">
        <f>VLOOKUP(C170,Active!C$21:E$967,3,FALSE)</f>
        <v>-549.0031569518743</v>
      </c>
      <c r="F170" s="11" t="s">
        <v>2299</v>
      </c>
      <c r="G170" s="19" t="str">
        <f t="shared" si="16"/>
        <v>42633.474</v>
      </c>
      <c r="H170" s="17">
        <f t="shared" si="17"/>
        <v>-549</v>
      </c>
      <c r="I170" s="51" t="s">
        <v>543</v>
      </c>
      <c r="J170" s="52" t="s">
        <v>544</v>
      </c>
      <c r="K170" s="51">
        <v>-549</v>
      </c>
      <c r="L170" s="51" t="s">
        <v>2361</v>
      </c>
      <c r="M170" s="52" t="s">
        <v>2388</v>
      </c>
      <c r="N170" s="52"/>
      <c r="O170" s="53" t="s">
        <v>49</v>
      </c>
      <c r="P170" s="53" t="s">
        <v>531</v>
      </c>
    </row>
    <row r="171" spans="1:16" ht="12.75" customHeight="1" thickBot="1" x14ac:dyDescent="0.25">
      <c r="A171" s="17" t="str">
        <f t="shared" si="12"/>
        <v> BBS 24 </v>
      </c>
      <c r="B171" s="11" t="str">
        <f t="shared" si="13"/>
        <v>I</v>
      </c>
      <c r="C171" s="17">
        <f t="shared" si="14"/>
        <v>42669.434999999998</v>
      </c>
      <c r="D171" s="19" t="str">
        <f t="shared" si="15"/>
        <v>vis</v>
      </c>
      <c r="E171" s="50">
        <f>VLOOKUP(C171,Active!C$21:E$967,3,FALSE)</f>
        <v>-519.00602478481892</v>
      </c>
      <c r="F171" s="11" t="s">
        <v>2299</v>
      </c>
      <c r="G171" s="19" t="str">
        <f t="shared" si="16"/>
        <v>42669.435</v>
      </c>
      <c r="H171" s="17">
        <f t="shared" si="17"/>
        <v>-519</v>
      </c>
      <c r="I171" s="51" t="s">
        <v>559</v>
      </c>
      <c r="J171" s="52" t="s">
        <v>560</v>
      </c>
      <c r="K171" s="51">
        <v>-519</v>
      </c>
      <c r="L171" s="51" t="s">
        <v>2462</v>
      </c>
      <c r="M171" s="52" t="s">
        <v>2388</v>
      </c>
      <c r="N171" s="52"/>
      <c r="O171" s="53" t="s">
        <v>49</v>
      </c>
      <c r="P171" s="53" t="s">
        <v>561</v>
      </c>
    </row>
    <row r="172" spans="1:16" ht="12.75" customHeight="1" thickBot="1" x14ac:dyDescent="0.25">
      <c r="A172" s="17" t="str">
        <f t="shared" si="12"/>
        <v> BBS 27 </v>
      </c>
      <c r="B172" s="11" t="str">
        <f t="shared" si="13"/>
        <v>I</v>
      </c>
      <c r="C172" s="17">
        <f t="shared" si="14"/>
        <v>42874.438999999998</v>
      </c>
      <c r="D172" s="19" t="str">
        <f t="shared" si="15"/>
        <v>vis</v>
      </c>
      <c r="E172" s="50">
        <f>VLOOKUP(C172,Active!C$21:E$967,3,FALSE)</f>
        <v>-348.00043309449347</v>
      </c>
      <c r="F172" s="11" t="s">
        <v>2299</v>
      </c>
      <c r="G172" s="19" t="str">
        <f t="shared" si="16"/>
        <v>42874.439</v>
      </c>
      <c r="H172" s="17">
        <f t="shared" si="17"/>
        <v>-348</v>
      </c>
      <c r="I172" s="51" t="s">
        <v>583</v>
      </c>
      <c r="J172" s="52" t="s">
        <v>584</v>
      </c>
      <c r="K172" s="51">
        <v>-348</v>
      </c>
      <c r="L172" s="51" t="s">
        <v>2367</v>
      </c>
      <c r="M172" s="52" t="s">
        <v>2388</v>
      </c>
      <c r="N172" s="52"/>
      <c r="O172" s="53" t="s">
        <v>2681</v>
      </c>
      <c r="P172" s="53" t="s">
        <v>585</v>
      </c>
    </row>
    <row r="173" spans="1:16" ht="12.75" customHeight="1" thickBot="1" x14ac:dyDescent="0.25">
      <c r="A173" s="17" t="str">
        <f t="shared" si="12"/>
        <v> BBS 27 </v>
      </c>
      <c r="B173" s="11" t="str">
        <f t="shared" si="13"/>
        <v>I</v>
      </c>
      <c r="C173" s="17">
        <f t="shared" si="14"/>
        <v>42880.42</v>
      </c>
      <c r="D173" s="19" t="str">
        <f t="shared" si="15"/>
        <v>vis</v>
      </c>
      <c r="E173" s="50">
        <f>VLOOKUP(C173,Active!C$21:E$967,3,FALSE)</f>
        <v>-343.01133803342248</v>
      </c>
      <c r="F173" s="11" t="s">
        <v>2299</v>
      </c>
      <c r="G173" s="19" t="str">
        <f t="shared" si="16"/>
        <v>42880.420</v>
      </c>
      <c r="H173" s="17">
        <f t="shared" si="17"/>
        <v>-343</v>
      </c>
      <c r="I173" s="51" t="s">
        <v>586</v>
      </c>
      <c r="J173" s="52" t="s">
        <v>587</v>
      </c>
      <c r="K173" s="51">
        <v>-343</v>
      </c>
      <c r="L173" s="51" t="s">
        <v>2522</v>
      </c>
      <c r="M173" s="52" t="s">
        <v>2388</v>
      </c>
      <c r="N173" s="52"/>
      <c r="O173" s="53" t="s">
        <v>49</v>
      </c>
      <c r="P173" s="53" t="s">
        <v>585</v>
      </c>
    </row>
    <row r="174" spans="1:16" ht="12.75" customHeight="1" thickBot="1" x14ac:dyDescent="0.25">
      <c r="A174" s="17" t="str">
        <f t="shared" si="12"/>
        <v>IBVS 1358 </v>
      </c>
      <c r="B174" s="11" t="str">
        <f t="shared" si="13"/>
        <v>I</v>
      </c>
      <c r="C174" s="17">
        <f t="shared" si="14"/>
        <v>42880.433499999999</v>
      </c>
      <c r="D174" s="19" t="str">
        <f t="shared" si="15"/>
        <v>vis</v>
      </c>
      <c r="E174" s="50">
        <f>VLOOKUP(C174,Active!C$21:E$967,3,FALSE)</f>
        <v>-343.00007690930795</v>
      </c>
      <c r="F174" s="11" t="s">
        <v>2299</v>
      </c>
      <c r="G174" s="19" t="str">
        <f t="shared" si="16"/>
        <v>42880.4335</v>
      </c>
      <c r="H174" s="17">
        <f t="shared" si="17"/>
        <v>-343</v>
      </c>
      <c r="I174" s="51" t="s">
        <v>588</v>
      </c>
      <c r="J174" s="52" t="s">
        <v>589</v>
      </c>
      <c r="K174" s="51">
        <v>-343</v>
      </c>
      <c r="L174" s="51" t="s">
        <v>2484</v>
      </c>
      <c r="M174" s="52" t="s">
        <v>2428</v>
      </c>
      <c r="N174" s="52" t="s">
        <v>2429</v>
      </c>
      <c r="O174" s="53" t="s">
        <v>354</v>
      </c>
      <c r="P174" s="54" t="s">
        <v>590</v>
      </c>
    </row>
    <row r="175" spans="1:16" ht="12.75" customHeight="1" thickBot="1" x14ac:dyDescent="0.25">
      <c r="A175" s="17" t="str">
        <f t="shared" si="12"/>
        <v> AOEB 1 </v>
      </c>
      <c r="B175" s="11" t="str">
        <f t="shared" si="13"/>
        <v>I</v>
      </c>
      <c r="C175" s="17">
        <f t="shared" si="14"/>
        <v>42881.631999999998</v>
      </c>
      <c r="D175" s="19" t="str">
        <f t="shared" si="15"/>
        <v>vis</v>
      </c>
      <c r="E175" s="50">
        <f>VLOOKUP(C175,Active!C$21:E$967,3,FALSE)</f>
        <v>-342.00033933520882</v>
      </c>
      <c r="F175" s="11" t="s">
        <v>2299</v>
      </c>
      <c r="G175" s="19" t="str">
        <f t="shared" si="16"/>
        <v>42881.632</v>
      </c>
      <c r="H175" s="17">
        <f t="shared" si="17"/>
        <v>-342</v>
      </c>
      <c r="I175" s="51" t="s">
        <v>593</v>
      </c>
      <c r="J175" s="52" t="s">
        <v>594</v>
      </c>
      <c r="K175" s="51">
        <v>-342</v>
      </c>
      <c r="L175" s="51" t="s">
        <v>2353</v>
      </c>
      <c r="M175" s="52" t="s">
        <v>2388</v>
      </c>
      <c r="N175" s="52"/>
      <c r="O175" s="53" t="s">
        <v>595</v>
      </c>
      <c r="P175" s="53" t="s">
        <v>520</v>
      </c>
    </row>
    <row r="176" spans="1:16" ht="12.75" customHeight="1" thickBot="1" x14ac:dyDescent="0.25">
      <c r="A176" s="17" t="str">
        <f t="shared" si="12"/>
        <v> BBS 27 </v>
      </c>
      <c r="B176" s="11" t="str">
        <f t="shared" si="13"/>
        <v>I</v>
      </c>
      <c r="C176" s="17">
        <f t="shared" si="14"/>
        <v>42886.421000000002</v>
      </c>
      <c r="D176" s="19" t="str">
        <f t="shared" si="15"/>
        <v>vis</v>
      </c>
      <c r="E176" s="50">
        <f>VLOOKUP(C176,Active!C$21:E$967,3,FALSE)</f>
        <v>-338.00555982551293</v>
      </c>
      <c r="F176" s="11" t="s">
        <v>2299</v>
      </c>
      <c r="G176" s="19" t="str">
        <f t="shared" si="16"/>
        <v>42886.421</v>
      </c>
      <c r="H176" s="17">
        <f t="shared" si="17"/>
        <v>-338</v>
      </c>
      <c r="I176" s="51" t="s">
        <v>598</v>
      </c>
      <c r="J176" s="52" t="s">
        <v>599</v>
      </c>
      <c r="K176" s="51">
        <v>-338</v>
      </c>
      <c r="L176" s="51" t="s">
        <v>2462</v>
      </c>
      <c r="M176" s="52" t="s">
        <v>2388</v>
      </c>
      <c r="N176" s="52"/>
      <c r="O176" s="53" t="s">
        <v>49</v>
      </c>
      <c r="P176" s="53" t="s">
        <v>585</v>
      </c>
    </row>
    <row r="177" spans="1:16" ht="12.75" customHeight="1" thickBot="1" x14ac:dyDescent="0.25">
      <c r="A177" s="17" t="str">
        <f t="shared" si="12"/>
        <v> BBS 28 </v>
      </c>
      <c r="B177" s="11" t="str">
        <f t="shared" si="13"/>
        <v>I</v>
      </c>
      <c r="C177" s="17">
        <f t="shared" si="14"/>
        <v>42904.396000000001</v>
      </c>
      <c r="D177" s="19" t="str">
        <f t="shared" si="15"/>
        <v>vis</v>
      </c>
      <c r="E177" s="50">
        <f>VLOOKUP(C177,Active!C$21:E$967,3,FALSE)</f>
        <v>-323.01158160736429</v>
      </c>
      <c r="F177" s="11" t="s">
        <v>2299</v>
      </c>
      <c r="G177" s="19" t="str">
        <f t="shared" si="16"/>
        <v>42904.396</v>
      </c>
      <c r="H177" s="17">
        <f t="shared" si="17"/>
        <v>-323</v>
      </c>
      <c r="I177" s="51" t="s">
        <v>600</v>
      </c>
      <c r="J177" s="52" t="s">
        <v>601</v>
      </c>
      <c r="K177" s="51">
        <v>-323</v>
      </c>
      <c r="L177" s="51" t="s">
        <v>2522</v>
      </c>
      <c r="M177" s="52" t="s">
        <v>2388</v>
      </c>
      <c r="N177" s="52"/>
      <c r="O177" s="53" t="s">
        <v>49</v>
      </c>
      <c r="P177" s="53" t="s">
        <v>602</v>
      </c>
    </row>
    <row r="178" spans="1:16" ht="12.75" customHeight="1" thickBot="1" x14ac:dyDescent="0.25">
      <c r="A178" s="17" t="str">
        <f t="shared" si="12"/>
        <v> BBS 28 </v>
      </c>
      <c r="B178" s="11" t="str">
        <f t="shared" si="13"/>
        <v>I</v>
      </c>
      <c r="C178" s="17">
        <f t="shared" si="14"/>
        <v>42916.377</v>
      </c>
      <c r="D178" s="19" t="str">
        <f t="shared" si="15"/>
        <v>vis</v>
      </c>
      <c r="E178" s="50">
        <f>VLOOKUP(C178,Active!C$21:E$967,3,FALSE)</f>
        <v>-313.01754249572872</v>
      </c>
      <c r="F178" s="11" t="s">
        <v>2299</v>
      </c>
      <c r="G178" s="19" t="str">
        <f t="shared" si="16"/>
        <v>42916.377</v>
      </c>
      <c r="H178" s="17">
        <f t="shared" si="17"/>
        <v>-313</v>
      </c>
      <c r="I178" s="51" t="s">
        <v>603</v>
      </c>
      <c r="J178" s="52" t="s">
        <v>604</v>
      </c>
      <c r="K178" s="51">
        <v>-313</v>
      </c>
      <c r="L178" s="51" t="s">
        <v>2393</v>
      </c>
      <c r="M178" s="52" t="s">
        <v>2388</v>
      </c>
      <c r="N178" s="52"/>
      <c r="O178" s="53" t="s">
        <v>49</v>
      </c>
      <c r="P178" s="53" t="s">
        <v>602</v>
      </c>
    </row>
    <row r="179" spans="1:16" ht="12.75" customHeight="1" thickBot="1" x14ac:dyDescent="0.25">
      <c r="A179" s="17" t="str">
        <f t="shared" si="12"/>
        <v> AOEB 1 </v>
      </c>
      <c r="B179" s="11" t="str">
        <f t="shared" si="13"/>
        <v>I</v>
      </c>
      <c r="C179" s="17">
        <f t="shared" si="14"/>
        <v>42948.764000000003</v>
      </c>
      <c r="D179" s="19" t="str">
        <f t="shared" si="15"/>
        <v>vis</v>
      </c>
      <c r="E179" s="50">
        <f>VLOOKUP(C179,Active!C$21:E$967,3,FALSE)</f>
        <v>-286.00168866812061</v>
      </c>
      <c r="F179" s="11" t="s">
        <v>2299</v>
      </c>
      <c r="G179" s="19" t="str">
        <f t="shared" si="16"/>
        <v>42948.764</v>
      </c>
      <c r="H179" s="17">
        <f t="shared" si="17"/>
        <v>-286</v>
      </c>
      <c r="I179" s="51" t="s">
        <v>605</v>
      </c>
      <c r="J179" s="52" t="s">
        <v>606</v>
      </c>
      <c r="K179" s="51">
        <v>-286</v>
      </c>
      <c r="L179" s="51" t="s">
        <v>2336</v>
      </c>
      <c r="M179" s="52" t="s">
        <v>2388</v>
      </c>
      <c r="N179" s="52"/>
      <c r="O179" s="53" t="s">
        <v>568</v>
      </c>
      <c r="P179" s="53" t="s">
        <v>520</v>
      </c>
    </row>
    <row r="180" spans="1:16" ht="12.75" customHeight="1" thickBot="1" x14ac:dyDescent="0.25">
      <c r="A180" s="17" t="str">
        <f t="shared" si="12"/>
        <v> AOEB 1 </v>
      </c>
      <c r="B180" s="11" t="str">
        <f t="shared" si="13"/>
        <v>I</v>
      </c>
      <c r="C180" s="17">
        <f t="shared" si="14"/>
        <v>42954.758999999998</v>
      </c>
      <c r="D180" s="19" t="str">
        <f t="shared" si="15"/>
        <v>vis</v>
      </c>
      <c r="E180" s="50">
        <f>VLOOKUP(C180,Active!C$21:E$967,3,FALSE)</f>
        <v>-281.00091540426871</v>
      </c>
      <c r="F180" s="11" t="s">
        <v>2299</v>
      </c>
      <c r="G180" s="19" t="str">
        <f t="shared" si="16"/>
        <v>42954.759</v>
      </c>
      <c r="H180" s="17">
        <f t="shared" si="17"/>
        <v>-281</v>
      </c>
      <c r="I180" s="51" t="s">
        <v>612</v>
      </c>
      <c r="J180" s="52" t="s">
        <v>613</v>
      </c>
      <c r="K180" s="51">
        <v>-281</v>
      </c>
      <c r="L180" s="51" t="s">
        <v>2367</v>
      </c>
      <c r="M180" s="52" t="s">
        <v>2428</v>
      </c>
      <c r="N180" s="52"/>
      <c r="O180" s="53" t="s">
        <v>614</v>
      </c>
      <c r="P180" s="53" t="s">
        <v>520</v>
      </c>
    </row>
    <row r="181" spans="1:16" ht="12.75" customHeight="1" thickBot="1" x14ac:dyDescent="0.25">
      <c r="A181" s="17" t="str">
        <f t="shared" si="12"/>
        <v> AOEB 1 </v>
      </c>
      <c r="B181" s="11" t="str">
        <f t="shared" si="13"/>
        <v>I</v>
      </c>
      <c r="C181" s="17">
        <f t="shared" si="14"/>
        <v>42960.760999999999</v>
      </c>
      <c r="D181" s="19" t="str">
        <f t="shared" si="15"/>
        <v>vis</v>
      </c>
      <c r="E181" s="50">
        <f>VLOOKUP(C181,Active!C$21:E$967,3,FALSE)</f>
        <v>-275.99430303902022</v>
      </c>
      <c r="F181" s="11" t="s">
        <v>2299</v>
      </c>
      <c r="G181" s="19" t="str">
        <f t="shared" si="16"/>
        <v>42960.761</v>
      </c>
      <c r="H181" s="17">
        <f t="shared" si="17"/>
        <v>-276</v>
      </c>
      <c r="I181" s="51" t="s">
        <v>615</v>
      </c>
      <c r="J181" s="52" t="s">
        <v>616</v>
      </c>
      <c r="K181" s="51">
        <v>-276</v>
      </c>
      <c r="L181" s="51" t="s">
        <v>2562</v>
      </c>
      <c r="M181" s="52" t="s">
        <v>2388</v>
      </c>
      <c r="N181" s="52"/>
      <c r="O181" s="53" t="s">
        <v>595</v>
      </c>
      <c r="P181" s="53" t="s">
        <v>520</v>
      </c>
    </row>
    <row r="182" spans="1:16" ht="12.75" customHeight="1" thickBot="1" x14ac:dyDescent="0.25">
      <c r="A182" s="17" t="str">
        <f t="shared" si="12"/>
        <v> AOEB 1 </v>
      </c>
      <c r="B182" s="11" t="str">
        <f t="shared" si="13"/>
        <v>I</v>
      </c>
      <c r="C182" s="17">
        <f t="shared" si="14"/>
        <v>42977.531999999999</v>
      </c>
      <c r="D182" s="19" t="str">
        <f t="shared" si="15"/>
        <v>vis</v>
      </c>
      <c r="E182" s="50">
        <f>VLOOKUP(C182,Active!C$21:E$967,3,FALSE)</f>
        <v>-262.00465026034982</v>
      </c>
      <c r="F182" s="11" t="s">
        <v>2299</v>
      </c>
      <c r="G182" s="19" t="str">
        <f t="shared" si="16"/>
        <v>42977.532</v>
      </c>
      <c r="H182" s="17">
        <f t="shared" si="17"/>
        <v>-262</v>
      </c>
      <c r="I182" s="51" t="s">
        <v>617</v>
      </c>
      <c r="J182" s="52" t="s">
        <v>618</v>
      </c>
      <c r="K182" s="51">
        <v>-262</v>
      </c>
      <c r="L182" s="51" t="s">
        <v>2493</v>
      </c>
      <c r="M182" s="52" t="s">
        <v>2388</v>
      </c>
      <c r="N182" s="52"/>
      <c r="O182" s="53" t="s">
        <v>619</v>
      </c>
      <c r="P182" s="53" t="s">
        <v>520</v>
      </c>
    </row>
    <row r="183" spans="1:16" ht="12.75" customHeight="1" thickBot="1" x14ac:dyDescent="0.25">
      <c r="A183" s="17" t="str">
        <f t="shared" si="12"/>
        <v> AOEB 1 </v>
      </c>
      <c r="B183" s="11" t="str">
        <f t="shared" si="13"/>
        <v>I</v>
      </c>
      <c r="C183" s="17">
        <f t="shared" si="14"/>
        <v>42984.724000000002</v>
      </c>
      <c r="D183" s="19" t="str">
        <f t="shared" si="15"/>
        <v>vis</v>
      </c>
      <c r="E183" s="50">
        <f>VLOOKUP(C183,Active!C$21:E$967,3,FALSE)</f>
        <v>-256.00539065840411</v>
      </c>
      <c r="F183" s="11" t="s">
        <v>2299</v>
      </c>
      <c r="G183" s="19" t="str">
        <f t="shared" si="16"/>
        <v>42984.724</v>
      </c>
      <c r="H183" s="17">
        <f t="shared" si="17"/>
        <v>-256</v>
      </c>
      <c r="I183" s="51" t="s">
        <v>626</v>
      </c>
      <c r="J183" s="52" t="s">
        <v>627</v>
      </c>
      <c r="K183" s="51">
        <v>-256</v>
      </c>
      <c r="L183" s="51" t="s">
        <v>2493</v>
      </c>
      <c r="M183" s="52" t="s">
        <v>2428</v>
      </c>
      <c r="N183" s="52"/>
      <c r="O183" s="53" t="s">
        <v>614</v>
      </c>
      <c r="P183" s="53" t="s">
        <v>520</v>
      </c>
    </row>
    <row r="184" spans="1:16" ht="12.75" customHeight="1" thickBot="1" x14ac:dyDescent="0.25">
      <c r="A184" s="17" t="str">
        <f t="shared" si="12"/>
        <v> AOEB 1 </v>
      </c>
      <c r="B184" s="11" t="str">
        <f t="shared" si="13"/>
        <v>I</v>
      </c>
      <c r="C184" s="17">
        <f t="shared" si="14"/>
        <v>42984.733</v>
      </c>
      <c r="D184" s="19" t="str">
        <f t="shared" si="15"/>
        <v>vis</v>
      </c>
      <c r="E184" s="50">
        <f>VLOOKUP(C184,Active!C$21:E$967,3,FALSE)</f>
        <v>-255.99788324232975</v>
      </c>
      <c r="F184" s="11" t="s">
        <v>2299</v>
      </c>
      <c r="G184" s="19" t="str">
        <f t="shared" si="16"/>
        <v>42984.733</v>
      </c>
      <c r="H184" s="17">
        <f t="shared" si="17"/>
        <v>-256</v>
      </c>
      <c r="I184" s="51" t="s">
        <v>628</v>
      </c>
      <c r="J184" s="52" t="s">
        <v>629</v>
      </c>
      <c r="K184" s="51">
        <v>-256</v>
      </c>
      <c r="L184" s="51" t="s">
        <v>2403</v>
      </c>
      <c r="M184" s="52" t="s">
        <v>2428</v>
      </c>
      <c r="N184" s="52" t="s">
        <v>2299</v>
      </c>
      <c r="O184" s="53" t="s">
        <v>630</v>
      </c>
      <c r="P184" s="53" t="s">
        <v>520</v>
      </c>
    </row>
    <row r="185" spans="1:16" ht="12.75" customHeight="1" thickBot="1" x14ac:dyDescent="0.25">
      <c r="A185" s="17" t="str">
        <f t="shared" si="12"/>
        <v> AOEB 1 </v>
      </c>
      <c r="B185" s="11" t="str">
        <f t="shared" si="13"/>
        <v>I</v>
      </c>
      <c r="C185" s="17">
        <f t="shared" si="14"/>
        <v>42984.739000000001</v>
      </c>
      <c r="D185" s="19" t="str">
        <f t="shared" si="15"/>
        <v>vis</v>
      </c>
      <c r="E185" s="50">
        <f>VLOOKUP(C185,Active!C$21:E$967,3,FALSE)</f>
        <v>-255.99287829827816</v>
      </c>
      <c r="F185" s="11" t="s">
        <v>2299</v>
      </c>
      <c r="G185" s="19" t="str">
        <f t="shared" si="16"/>
        <v>42984.739</v>
      </c>
      <c r="H185" s="17">
        <f t="shared" si="17"/>
        <v>-256</v>
      </c>
      <c r="I185" s="51" t="s">
        <v>631</v>
      </c>
      <c r="J185" s="52" t="s">
        <v>632</v>
      </c>
      <c r="K185" s="51">
        <v>-256</v>
      </c>
      <c r="L185" s="51" t="s">
        <v>2328</v>
      </c>
      <c r="M185" s="52" t="s">
        <v>2428</v>
      </c>
      <c r="N185" s="52" t="s">
        <v>2021</v>
      </c>
      <c r="O185" s="53" t="s">
        <v>630</v>
      </c>
      <c r="P185" s="53" t="s">
        <v>520</v>
      </c>
    </row>
    <row r="186" spans="1:16" ht="12.75" customHeight="1" thickBot="1" x14ac:dyDescent="0.25">
      <c r="A186" s="17" t="str">
        <f t="shared" si="12"/>
        <v> BBS 29 </v>
      </c>
      <c r="B186" s="11" t="str">
        <f t="shared" si="13"/>
        <v>I</v>
      </c>
      <c r="C186" s="17">
        <f t="shared" si="14"/>
        <v>42989.525000000001</v>
      </c>
      <c r="D186" s="19" t="str">
        <f t="shared" si="15"/>
        <v>vis</v>
      </c>
      <c r="E186" s="50">
        <f>VLOOKUP(C186,Active!C$21:E$967,3,FALSE)</f>
        <v>-252.00060126061106</v>
      </c>
      <c r="F186" s="11" t="s">
        <v>2299</v>
      </c>
      <c r="G186" s="19" t="str">
        <f t="shared" si="16"/>
        <v>42989.525</v>
      </c>
      <c r="H186" s="17">
        <f t="shared" si="17"/>
        <v>-252</v>
      </c>
      <c r="I186" s="51" t="s">
        <v>635</v>
      </c>
      <c r="J186" s="52" t="s">
        <v>636</v>
      </c>
      <c r="K186" s="51">
        <v>-252</v>
      </c>
      <c r="L186" s="51" t="s">
        <v>2367</v>
      </c>
      <c r="M186" s="52" t="s">
        <v>2388</v>
      </c>
      <c r="N186" s="52"/>
      <c r="O186" s="53" t="s">
        <v>2681</v>
      </c>
      <c r="P186" s="53" t="s">
        <v>637</v>
      </c>
    </row>
    <row r="187" spans="1:16" ht="12.75" customHeight="1" thickBot="1" x14ac:dyDescent="0.25">
      <c r="A187" s="17" t="str">
        <f t="shared" si="12"/>
        <v> BBS 30 </v>
      </c>
      <c r="B187" s="11" t="str">
        <f t="shared" si="13"/>
        <v>I</v>
      </c>
      <c r="C187" s="17">
        <f t="shared" si="14"/>
        <v>42989.527000000002</v>
      </c>
      <c r="D187" s="19" t="str">
        <f t="shared" si="15"/>
        <v>vis</v>
      </c>
      <c r="E187" s="50">
        <f>VLOOKUP(C187,Active!C$21:E$967,3,FALSE)</f>
        <v>-251.99893294592721</v>
      </c>
      <c r="F187" s="11" t="s">
        <v>2299</v>
      </c>
      <c r="G187" s="19" t="str">
        <f t="shared" si="16"/>
        <v>42989.527</v>
      </c>
      <c r="H187" s="17">
        <f t="shared" si="17"/>
        <v>-252</v>
      </c>
      <c r="I187" s="51" t="s">
        <v>638</v>
      </c>
      <c r="J187" s="52" t="s">
        <v>639</v>
      </c>
      <c r="K187" s="51">
        <v>-252</v>
      </c>
      <c r="L187" s="51" t="s">
        <v>2419</v>
      </c>
      <c r="M187" s="52" t="s">
        <v>2388</v>
      </c>
      <c r="N187" s="52"/>
      <c r="O187" s="53" t="s">
        <v>624</v>
      </c>
      <c r="P187" s="53" t="s">
        <v>625</v>
      </c>
    </row>
    <row r="188" spans="1:16" ht="12.75" customHeight="1" thickBot="1" x14ac:dyDescent="0.25">
      <c r="A188" s="17" t="str">
        <f t="shared" si="12"/>
        <v> AOEB 1 </v>
      </c>
      <c r="B188" s="11" t="str">
        <f t="shared" si="13"/>
        <v>I</v>
      </c>
      <c r="C188" s="17">
        <f t="shared" si="14"/>
        <v>42990.722999999998</v>
      </c>
      <c r="D188" s="19" t="str">
        <f t="shared" si="15"/>
        <v>vis</v>
      </c>
      <c r="E188" s="50">
        <f>VLOOKUP(C188,Active!C$21:E$967,3,FALSE)</f>
        <v>-251.00128076518445</v>
      </c>
      <c r="F188" s="11" t="s">
        <v>2299</v>
      </c>
      <c r="G188" s="19" t="str">
        <f t="shared" si="16"/>
        <v>42990.723</v>
      </c>
      <c r="H188" s="17">
        <f t="shared" si="17"/>
        <v>-251</v>
      </c>
      <c r="I188" s="51" t="s">
        <v>640</v>
      </c>
      <c r="J188" s="52" t="s">
        <v>641</v>
      </c>
      <c r="K188" s="51">
        <v>-251</v>
      </c>
      <c r="L188" s="51" t="s">
        <v>2336</v>
      </c>
      <c r="M188" s="52" t="s">
        <v>2428</v>
      </c>
      <c r="N188" s="52" t="s">
        <v>2299</v>
      </c>
      <c r="O188" s="53" t="s">
        <v>642</v>
      </c>
      <c r="P188" s="53" t="s">
        <v>520</v>
      </c>
    </row>
    <row r="189" spans="1:16" ht="13.5" thickBot="1" x14ac:dyDescent="0.25">
      <c r="A189" s="17" t="str">
        <f t="shared" si="12"/>
        <v> AOEB 1 </v>
      </c>
      <c r="B189" s="11" t="str">
        <f t="shared" si="13"/>
        <v>I</v>
      </c>
      <c r="C189" s="17">
        <f t="shared" si="14"/>
        <v>42990.724999999999</v>
      </c>
      <c r="D189" s="19" t="str">
        <f t="shared" si="15"/>
        <v>vis</v>
      </c>
      <c r="E189" s="50">
        <f>VLOOKUP(C189,Active!C$21:E$967,3,FALSE)</f>
        <v>-250.99961245050059</v>
      </c>
      <c r="F189" s="11" t="s">
        <v>2299</v>
      </c>
      <c r="G189" s="19" t="str">
        <f t="shared" si="16"/>
        <v>42990.725</v>
      </c>
      <c r="H189" s="17">
        <f t="shared" si="17"/>
        <v>-251</v>
      </c>
      <c r="I189" s="51" t="s">
        <v>644</v>
      </c>
      <c r="J189" s="52" t="s">
        <v>645</v>
      </c>
      <c r="K189" s="51">
        <v>-251</v>
      </c>
      <c r="L189" s="51" t="s">
        <v>2350</v>
      </c>
      <c r="M189" s="52" t="s">
        <v>2428</v>
      </c>
      <c r="N189" s="52"/>
      <c r="O189" s="53" t="s">
        <v>614</v>
      </c>
      <c r="P189" s="53" t="s">
        <v>520</v>
      </c>
    </row>
    <row r="190" spans="1:16" ht="13.5" thickBot="1" x14ac:dyDescent="0.25">
      <c r="A190" s="17" t="str">
        <f t="shared" si="12"/>
        <v> AOEB 1 </v>
      </c>
      <c r="B190" s="11" t="str">
        <f t="shared" si="13"/>
        <v>I</v>
      </c>
      <c r="C190" s="17">
        <f t="shared" si="14"/>
        <v>42990.726000000002</v>
      </c>
      <c r="D190" s="19" t="str">
        <f t="shared" si="15"/>
        <v>vis</v>
      </c>
      <c r="E190" s="50">
        <f>VLOOKUP(C190,Active!C$21:E$967,3,FALSE)</f>
        <v>-250.99877829315562</v>
      </c>
      <c r="F190" s="11" t="s">
        <v>2299</v>
      </c>
      <c r="G190" s="19" t="str">
        <f t="shared" si="16"/>
        <v>42990.726</v>
      </c>
      <c r="H190" s="17">
        <f t="shared" si="17"/>
        <v>-251</v>
      </c>
      <c r="I190" s="51" t="s">
        <v>646</v>
      </c>
      <c r="J190" s="52" t="s">
        <v>647</v>
      </c>
      <c r="K190" s="51">
        <v>-251</v>
      </c>
      <c r="L190" s="51" t="s">
        <v>2419</v>
      </c>
      <c r="M190" s="52" t="s">
        <v>2428</v>
      </c>
      <c r="N190" s="52" t="s">
        <v>2021</v>
      </c>
      <c r="O190" s="53" t="s">
        <v>642</v>
      </c>
      <c r="P190" s="53" t="s">
        <v>520</v>
      </c>
    </row>
    <row r="191" spans="1:16" ht="13.5" thickBot="1" x14ac:dyDescent="0.25">
      <c r="A191" s="17" t="str">
        <f t="shared" si="12"/>
        <v> BBS 30 </v>
      </c>
      <c r="B191" s="11" t="str">
        <f t="shared" si="13"/>
        <v>I</v>
      </c>
      <c r="C191" s="17">
        <f t="shared" si="14"/>
        <v>42995.516000000003</v>
      </c>
      <c r="D191" s="19" t="str">
        <f t="shared" si="15"/>
        <v>vis</v>
      </c>
      <c r="E191" s="50">
        <f>VLOOKUP(C191,Active!C$21:E$967,3,FALSE)</f>
        <v>-247.00316462612079</v>
      </c>
      <c r="F191" s="11" t="s">
        <v>2299</v>
      </c>
      <c r="G191" s="19" t="str">
        <f t="shared" si="16"/>
        <v>42995.516</v>
      </c>
      <c r="H191" s="17">
        <f t="shared" si="17"/>
        <v>-247</v>
      </c>
      <c r="I191" s="51" t="s">
        <v>648</v>
      </c>
      <c r="J191" s="52" t="s">
        <v>649</v>
      </c>
      <c r="K191" s="51">
        <v>-247</v>
      </c>
      <c r="L191" s="51" t="s">
        <v>2361</v>
      </c>
      <c r="M191" s="52" t="s">
        <v>2388</v>
      </c>
      <c r="N191" s="52"/>
      <c r="O191" s="53" t="s">
        <v>624</v>
      </c>
      <c r="P191" s="53" t="s">
        <v>625</v>
      </c>
    </row>
    <row r="192" spans="1:16" ht="13.5" thickBot="1" x14ac:dyDescent="0.25">
      <c r="A192" s="17" t="str">
        <f t="shared" si="12"/>
        <v> AOEB 1 </v>
      </c>
      <c r="B192" s="11" t="str">
        <f t="shared" si="13"/>
        <v>I</v>
      </c>
      <c r="C192" s="17">
        <f t="shared" si="14"/>
        <v>43050.67</v>
      </c>
      <c r="D192" s="19" t="str">
        <f t="shared" si="15"/>
        <v>vis</v>
      </c>
      <c r="E192" s="50">
        <f>VLOOKUP(C192,Active!C$21:E$967,3,FALSE)</f>
        <v>-200.99605059865149</v>
      </c>
      <c r="F192" s="11" t="s">
        <v>2299</v>
      </c>
      <c r="G192" s="19" t="str">
        <f t="shared" si="16"/>
        <v>43050.670</v>
      </c>
      <c r="H192" s="17">
        <f t="shared" si="17"/>
        <v>-201</v>
      </c>
      <c r="I192" s="51" t="s">
        <v>657</v>
      </c>
      <c r="J192" s="52" t="s">
        <v>658</v>
      </c>
      <c r="K192" s="51">
        <v>-201</v>
      </c>
      <c r="L192" s="51" t="s">
        <v>2448</v>
      </c>
      <c r="M192" s="52" t="s">
        <v>2388</v>
      </c>
      <c r="N192" s="52"/>
      <c r="O192" s="53" t="s">
        <v>595</v>
      </c>
      <c r="P192" s="53" t="s">
        <v>520</v>
      </c>
    </row>
    <row r="193" spans="1:16" ht="13.5" thickBot="1" x14ac:dyDescent="0.25">
      <c r="A193" s="17" t="str">
        <f t="shared" si="12"/>
        <v> BBS 30 </v>
      </c>
      <c r="B193" s="11" t="str">
        <f t="shared" si="13"/>
        <v>I</v>
      </c>
      <c r="C193" s="17">
        <f t="shared" si="14"/>
        <v>43061.434000000001</v>
      </c>
      <c r="D193" s="19" t="str">
        <f t="shared" si="15"/>
        <v>vis</v>
      </c>
      <c r="E193" s="50">
        <f>VLOOKUP(C193,Active!C$21:E$967,3,FALSE)</f>
        <v>-192.0171809719362</v>
      </c>
      <c r="F193" s="11" t="s">
        <v>2299</v>
      </c>
      <c r="G193" s="19" t="str">
        <f t="shared" si="16"/>
        <v>43061.434</v>
      </c>
      <c r="H193" s="17">
        <f t="shared" si="17"/>
        <v>-192</v>
      </c>
      <c r="I193" s="51" t="s">
        <v>659</v>
      </c>
      <c r="J193" s="52" t="s">
        <v>660</v>
      </c>
      <c r="K193" s="51">
        <v>-192</v>
      </c>
      <c r="L193" s="51" t="s">
        <v>2393</v>
      </c>
      <c r="M193" s="52" t="s">
        <v>2388</v>
      </c>
      <c r="N193" s="52"/>
      <c r="O193" s="53" t="s">
        <v>661</v>
      </c>
      <c r="P193" s="53" t="s">
        <v>625</v>
      </c>
    </row>
    <row r="194" spans="1:16" ht="13.5" thickBot="1" x14ac:dyDescent="0.25">
      <c r="A194" s="17" t="str">
        <f t="shared" si="12"/>
        <v> BBS 32 </v>
      </c>
      <c r="B194" s="11" t="str">
        <f t="shared" si="13"/>
        <v>I</v>
      </c>
      <c r="C194" s="17">
        <f t="shared" si="14"/>
        <v>43177.73</v>
      </c>
      <c r="D194" s="19" t="str">
        <f t="shared" si="15"/>
        <v>vis</v>
      </c>
      <c r="E194" s="50">
        <f>VLOOKUP(C194,Active!C$21:E$967,3,FALSE)</f>
        <v>-95.008018754524016</v>
      </c>
      <c r="F194" s="11" t="s">
        <v>2299</v>
      </c>
      <c r="G194" s="19" t="str">
        <f t="shared" si="16"/>
        <v>43177.730</v>
      </c>
      <c r="H194" s="17">
        <f t="shared" si="17"/>
        <v>-95</v>
      </c>
      <c r="I194" s="51" t="s">
        <v>662</v>
      </c>
      <c r="J194" s="52" t="s">
        <v>663</v>
      </c>
      <c r="K194" s="51">
        <v>-95</v>
      </c>
      <c r="L194" s="51" t="s">
        <v>2473</v>
      </c>
      <c r="M194" s="52" t="s">
        <v>2388</v>
      </c>
      <c r="N194" s="52"/>
      <c r="O194" s="53" t="s">
        <v>2681</v>
      </c>
      <c r="P194" s="53" t="s">
        <v>664</v>
      </c>
    </row>
    <row r="195" spans="1:16" ht="13.5" thickBot="1" x14ac:dyDescent="0.25">
      <c r="A195" s="17" t="str">
        <f t="shared" si="12"/>
        <v>IBVS 1449 </v>
      </c>
      <c r="B195" s="11" t="str">
        <f t="shared" si="13"/>
        <v>I</v>
      </c>
      <c r="C195" s="17">
        <f t="shared" si="14"/>
        <v>43242.474900000001</v>
      </c>
      <c r="D195" s="19" t="str">
        <f t="shared" si="15"/>
        <v>vis</v>
      </c>
      <c r="E195" s="50">
        <f>VLOOKUP(C195,Active!C$21:E$967,3,FALSE)</f>
        <v>-41.000585077958959</v>
      </c>
      <c r="F195" s="11" t="s">
        <v>2299</v>
      </c>
      <c r="G195" s="19" t="str">
        <f t="shared" si="16"/>
        <v>43242.4749</v>
      </c>
      <c r="H195" s="17">
        <f t="shared" si="17"/>
        <v>-41</v>
      </c>
      <c r="I195" s="51" t="s">
        <v>668</v>
      </c>
      <c r="J195" s="52" t="s">
        <v>669</v>
      </c>
      <c r="K195" s="51">
        <v>-41</v>
      </c>
      <c r="L195" s="51" t="s">
        <v>2511</v>
      </c>
      <c r="M195" s="52" t="s">
        <v>2428</v>
      </c>
      <c r="N195" s="52" t="s">
        <v>2429</v>
      </c>
      <c r="O195" s="53" t="s">
        <v>480</v>
      </c>
      <c r="P195" s="54" t="s">
        <v>670</v>
      </c>
    </row>
    <row r="196" spans="1:16" ht="13.5" thickBot="1" x14ac:dyDescent="0.25">
      <c r="A196" s="17" t="str">
        <f t="shared" si="12"/>
        <v> AOEB 1 </v>
      </c>
      <c r="B196" s="11" t="str">
        <f t="shared" si="13"/>
        <v>I</v>
      </c>
      <c r="C196" s="17">
        <f t="shared" si="14"/>
        <v>43243.684999999998</v>
      </c>
      <c r="D196" s="19" t="str">
        <f t="shared" si="15"/>
        <v>vis</v>
      </c>
      <c r="E196" s="50">
        <f>VLOOKUP(C196,Active!C$21:E$967,3,FALSE)</f>
        <v>-39.991171278697088</v>
      </c>
      <c r="F196" s="11" t="s">
        <v>2299</v>
      </c>
      <c r="G196" s="19" t="str">
        <f t="shared" si="16"/>
        <v>43243.685</v>
      </c>
      <c r="H196" s="17">
        <f t="shared" si="17"/>
        <v>-40</v>
      </c>
      <c r="I196" s="51" t="s">
        <v>671</v>
      </c>
      <c r="J196" s="52" t="s">
        <v>672</v>
      </c>
      <c r="K196" s="51">
        <v>-40</v>
      </c>
      <c r="L196" s="51" t="s">
        <v>2339</v>
      </c>
      <c r="M196" s="52" t="s">
        <v>2388</v>
      </c>
      <c r="N196" s="52"/>
      <c r="O196" s="53" t="s">
        <v>483</v>
      </c>
      <c r="P196" s="53" t="s">
        <v>520</v>
      </c>
    </row>
    <row r="197" spans="1:16" ht="13.5" thickBot="1" x14ac:dyDescent="0.25">
      <c r="A197" s="17" t="str">
        <f t="shared" si="12"/>
        <v> BBS 33 </v>
      </c>
      <c r="B197" s="11" t="str">
        <f t="shared" si="13"/>
        <v>I</v>
      </c>
      <c r="C197" s="17">
        <f t="shared" si="14"/>
        <v>43248.468999999997</v>
      </c>
      <c r="D197" s="19" t="str">
        <f t="shared" si="15"/>
        <v>vis</v>
      </c>
      <c r="E197" s="50">
        <f>VLOOKUP(C197,Active!C$21:E$967,3,FALSE)</f>
        <v>-36.000562555713856</v>
      </c>
      <c r="F197" s="11" t="s">
        <v>2299</v>
      </c>
      <c r="G197" s="19" t="str">
        <f t="shared" si="16"/>
        <v>43248.469</v>
      </c>
      <c r="H197" s="17">
        <f t="shared" si="17"/>
        <v>-36</v>
      </c>
      <c r="I197" s="51" t="s">
        <v>673</v>
      </c>
      <c r="J197" s="52" t="s">
        <v>674</v>
      </c>
      <c r="K197" s="51">
        <v>-36</v>
      </c>
      <c r="L197" s="51" t="s">
        <v>2367</v>
      </c>
      <c r="M197" s="52" t="s">
        <v>2388</v>
      </c>
      <c r="N197" s="52"/>
      <c r="O197" s="53" t="s">
        <v>667</v>
      </c>
      <c r="P197" s="53" t="s">
        <v>675</v>
      </c>
    </row>
    <row r="198" spans="1:16" ht="13.5" thickBot="1" x14ac:dyDescent="0.25">
      <c r="A198" s="17" t="str">
        <f t="shared" si="12"/>
        <v> BBS 34 </v>
      </c>
      <c r="B198" s="11" t="str">
        <f t="shared" si="13"/>
        <v>I</v>
      </c>
      <c r="C198" s="17">
        <f t="shared" si="14"/>
        <v>43248.474000000002</v>
      </c>
      <c r="D198" s="19" t="str">
        <f t="shared" si="15"/>
        <v>vis</v>
      </c>
      <c r="E198" s="50">
        <f>VLOOKUP(C198,Active!C$21:E$967,3,FALSE)</f>
        <v>-35.996391769001171</v>
      </c>
      <c r="F198" s="11" t="s">
        <v>2299</v>
      </c>
      <c r="G198" s="19" t="str">
        <f t="shared" si="16"/>
        <v>43248.474</v>
      </c>
      <c r="H198" s="17">
        <f t="shared" si="17"/>
        <v>-36</v>
      </c>
      <c r="I198" s="51" t="s">
        <v>676</v>
      </c>
      <c r="J198" s="52" t="s">
        <v>677</v>
      </c>
      <c r="K198" s="51">
        <v>-36</v>
      </c>
      <c r="L198" s="51" t="s">
        <v>2373</v>
      </c>
      <c r="M198" s="52" t="s">
        <v>2388</v>
      </c>
      <c r="N198" s="52"/>
      <c r="O198" s="53" t="s">
        <v>678</v>
      </c>
      <c r="P198" s="53" t="s">
        <v>679</v>
      </c>
    </row>
    <row r="199" spans="1:16" ht="13.5" thickBot="1" x14ac:dyDescent="0.25">
      <c r="A199" s="17" t="str">
        <f t="shared" si="12"/>
        <v>IBVS 1502 </v>
      </c>
      <c r="B199" s="11" t="str">
        <f t="shared" si="13"/>
        <v>I</v>
      </c>
      <c r="C199" s="17">
        <f t="shared" si="14"/>
        <v>43273.642999999996</v>
      </c>
      <c r="D199" s="19" t="str">
        <f t="shared" si="15"/>
        <v>vis</v>
      </c>
      <c r="E199" s="50">
        <f>VLOOKUP(C199,Active!C$21:E$967,3,FALSE)</f>
        <v>-15.001485634229027</v>
      </c>
      <c r="F199" s="11" t="s">
        <v>2299</v>
      </c>
      <c r="G199" s="19" t="str">
        <f t="shared" si="16"/>
        <v>43273.643</v>
      </c>
      <c r="H199" s="17">
        <f t="shared" si="17"/>
        <v>-15</v>
      </c>
      <c r="I199" s="51" t="s">
        <v>680</v>
      </c>
      <c r="J199" s="52" t="s">
        <v>681</v>
      </c>
      <c r="K199" s="51">
        <v>-15</v>
      </c>
      <c r="L199" s="51" t="s">
        <v>2336</v>
      </c>
      <c r="M199" s="52" t="s">
        <v>2388</v>
      </c>
      <c r="N199" s="52"/>
      <c r="O199" s="53" t="s">
        <v>523</v>
      </c>
      <c r="P199" s="54" t="s">
        <v>682</v>
      </c>
    </row>
    <row r="200" spans="1:16" ht="13.5" thickBot="1" x14ac:dyDescent="0.25">
      <c r="A200" s="17" t="str">
        <f t="shared" si="12"/>
        <v> AOEB 1 </v>
      </c>
      <c r="B200" s="11" t="str">
        <f t="shared" si="13"/>
        <v>I</v>
      </c>
      <c r="C200" s="17">
        <f t="shared" si="14"/>
        <v>43273.642999999996</v>
      </c>
      <c r="D200" s="19" t="str">
        <f t="shared" si="15"/>
        <v>vis</v>
      </c>
      <c r="E200" s="50">
        <f>VLOOKUP(C200,Active!C$21:E$967,3,FALSE)</f>
        <v>-15.001485634229027</v>
      </c>
      <c r="F200" s="11" t="s">
        <v>2299</v>
      </c>
      <c r="G200" s="19" t="str">
        <f t="shared" si="16"/>
        <v>43273.643</v>
      </c>
      <c r="H200" s="17">
        <f t="shared" si="17"/>
        <v>-15</v>
      </c>
      <c r="I200" s="51" t="s">
        <v>680</v>
      </c>
      <c r="J200" s="52" t="s">
        <v>681</v>
      </c>
      <c r="K200" s="51">
        <v>-15</v>
      </c>
      <c r="L200" s="51" t="s">
        <v>2336</v>
      </c>
      <c r="M200" s="52" t="s">
        <v>2388</v>
      </c>
      <c r="N200" s="52"/>
      <c r="O200" s="53" t="s">
        <v>519</v>
      </c>
      <c r="P200" s="53" t="s">
        <v>520</v>
      </c>
    </row>
    <row r="201" spans="1:16" ht="13.5" thickBot="1" x14ac:dyDescent="0.25">
      <c r="A201" s="17" t="str">
        <f t="shared" si="12"/>
        <v>IBVS 1502 </v>
      </c>
      <c r="B201" s="11" t="str">
        <f t="shared" si="13"/>
        <v>I</v>
      </c>
      <c r="C201" s="17">
        <f t="shared" si="14"/>
        <v>43291.625</v>
      </c>
      <c r="D201" s="19" t="str">
        <f t="shared" si="15"/>
        <v>vis</v>
      </c>
      <c r="E201" s="50">
        <f>VLOOKUP(C201,Active!C$21:E$967,3,FALSE)</f>
        <v>-1.6683146838614193E-3</v>
      </c>
      <c r="F201" s="11" t="s">
        <v>2299</v>
      </c>
      <c r="G201" s="19" t="str">
        <f t="shared" si="16"/>
        <v>43291.625</v>
      </c>
      <c r="H201" s="17">
        <f t="shared" si="17"/>
        <v>0</v>
      </c>
      <c r="I201" s="51" t="s">
        <v>688</v>
      </c>
      <c r="J201" s="52" t="s">
        <v>689</v>
      </c>
      <c r="K201" s="51">
        <v>0</v>
      </c>
      <c r="L201" s="51" t="s">
        <v>2336</v>
      </c>
      <c r="M201" s="52" t="s">
        <v>2388</v>
      </c>
      <c r="N201" s="52"/>
      <c r="O201" s="53" t="s">
        <v>523</v>
      </c>
      <c r="P201" s="54" t="s">
        <v>682</v>
      </c>
    </row>
    <row r="202" spans="1:16" ht="13.5" thickBot="1" x14ac:dyDescent="0.25">
      <c r="A202" s="17" t="str">
        <f t="shared" si="12"/>
        <v>IBVS 1682 </v>
      </c>
      <c r="B202" s="11" t="str">
        <f t="shared" si="13"/>
        <v>I</v>
      </c>
      <c r="C202" s="17">
        <f t="shared" si="14"/>
        <v>43291.6253</v>
      </c>
      <c r="D202" s="19" t="str">
        <f t="shared" si="15"/>
        <v>vis</v>
      </c>
      <c r="E202" s="50">
        <f>VLOOKUP(C202,Active!C$21:E$967,3,FALSE)</f>
        <v>-1.4180674815856709E-3</v>
      </c>
      <c r="F202" s="11" t="s">
        <v>2299</v>
      </c>
      <c r="G202" s="19" t="str">
        <f t="shared" si="16"/>
        <v>43291.6253</v>
      </c>
      <c r="H202" s="17">
        <f t="shared" si="17"/>
        <v>0</v>
      </c>
      <c r="I202" s="51" t="s">
        <v>690</v>
      </c>
      <c r="J202" s="52" t="s">
        <v>689</v>
      </c>
      <c r="K202" s="51">
        <v>0</v>
      </c>
      <c r="L202" s="51" t="s">
        <v>691</v>
      </c>
      <c r="M202" s="52" t="s">
        <v>2428</v>
      </c>
      <c r="N202" s="52" t="s">
        <v>2429</v>
      </c>
      <c r="O202" s="53" t="s">
        <v>554</v>
      </c>
      <c r="P202" s="54" t="s">
        <v>692</v>
      </c>
    </row>
    <row r="203" spans="1:16" ht="13.5" thickBot="1" x14ac:dyDescent="0.25">
      <c r="A203" s="17" t="str">
        <f t="shared" ref="A203:A266" si="18">P203</f>
        <v> AOEB 1 </v>
      </c>
      <c r="B203" s="11" t="str">
        <f t="shared" ref="B203:B266" si="19">IF(H203=INT(H203),"I","II")</f>
        <v>I</v>
      </c>
      <c r="C203" s="17">
        <f t="shared" ref="C203:C266" si="20">1*G203</f>
        <v>43304.809000000001</v>
      </c>
      <c r="D203" s="19" t="str">
        <f t="shared" ref="D203:D266" si="21">VLOOKUP(F203,I$1:J$5,2,FALSE)</f>
        <v>vis</v>
      </c>
      <c r="E203" s="50">
        <f>VLOOKUP(C203,Active!C$21:E$967,3,FALSE)</f>
        <v>10.995862079091044</v>
      </c>
      <c r="F203" s="11" t="s">
        <v>2299</v>
      </c>
      <c r="G203" s="19" t="str">
        <f t="shared" ref="G203:G266" si="22">MID(I203,3,LEN(I203)-3)</f>
        <v>43304.809</v>
      </c>
      <c r="H203" s="17">
        <f t="shared" ref="H203:H266" si="23">1*K203</f>
        <v>11</v>
      </c>
      <c r="I203" s="51" t="s">
        <v>693</v>
      </c>
      <c r="J203" s="52" t="s">
        <v>694</v>
      </c>
      <c r="K203" s="51">
        <v>11</v>
      </c>
      <c r="L203" s="51" t="s">
        <v>2318</v>
      </c>
      <c r="M203" s="52" t="s">
        <v>2388</v>
      </c>
      <c r="N203" s="52"/>
      <c r="O203" s="53" t="s">
        <v>595</v>
      </c>
      <c r="P203" s="53" t="s">
        <v>520</v>
      </c>
    </row>
    <row r="204" spans="1:16" ht="13.5" thickBot="1" x14ac:dyDescent="0.25">
      <c r="A204" s="17" t="str">
        <f t="shared" si="18"/>
        <v> BBS 35 </v>
      </c>
      <c r="B204" s="11" t="str">
        <f t="shared" si="19"/>
        <v>I</v>
      </c>
      <c r="C204" s="17">
        <f t="shared" si="20"/>
        <v>43308.41</v>
      </c>
      <c r="D204" s="19" t="str">
        <f t="shared" si="21"/>
        <v>vis</v>
      </c>
      <c r="E204" s="50">
        <f>VLOOKUP(C204,Active!C$21:E$967,3,FALSE)</f>
        <v>13.999662666773565</v>
      </c>
      <c r="F204" s="11" t="s">
        <v>2299</v>
      </c>
      <c r="G204" s="19" t="str">
        <f t="shared" si="22"/>
        <v>43308.410</v>
      </c>
      <c r="H204" s="17">
        <f t="shared" si="23"/>
        <v>14</v>
      </c>
      <c r="I204" s="51" t="s">
        <v>695</v>
      </c>
      <c r="J204" s="52" t="s">
        <v>696</v>
      </c>
      <c r="K204" s="51">
        <v>14</v>
      </c>
      <c r="L204" s="51" t="s">
        <v>2353</v>
      </c>
      <c r="M204" s="52" t="s">
        <v>2388</v>
      </c>
      <c r="N204" s="52"/>
      <c r="O204" s="53" t="s">
        <v>678</v>
      </c>
      <c r="P204" s="53" t="s">
        <v>697</v>
      </c>
    </row>
    <row r="205" spans="1:16" ht="13.5" thickBot="1" x14ac:dyDescent="0.25">
      <c r="A205" s="17" t="str">
        <f t="shared" si="18"/>
        <v> BBS 33 </v>
      </c>
      <c r="B205" s="11" t="str">
        <f t="shared" si="19"/>
        <v>I</v>
      </c>
      <c r="C205" s="17">
        <f t="shared" si="20"/>
        <v>43308.411999999997</v>
      </c>
      <c r="D205" s="19" t="str">
        <f t="shared" si="21"/>
        <v>vis</v>
      </c>
      <c r="E205" s="50">
        <f>VLOOKUP(C205,Active!C$21:E$967,3,FALSE)</f>
        <v>14.001330981451359</v>
      </c>
      <c r="F205" s="11" t="s">
        <v>2299</v>
      </c>
      <c r="G205" s="19" t="str">
        <f t="shared" si="22"/>
        <v>43308.412</v>
      </c>
      <c r="H205" s="17">
        <f t="shared" si="23"/>
        <v>14</v>
      </c>
      <c r="I205" s="51" t="s">
        <v>698</v>
      </c>
      <c r="J205" s="52" t="s">
        <v>699</v>
      </c>
      <c r="K205" s="51">
        <v>14</v>
      </c>
      <c r="L205" s="51" t="s">
        <v>2309</v>
      </c>
      <c r="M205" s="52" t="s">
        <v>2388</v>
      </c>
      <c r="N205" s="52"/>
      <c r="O205" s="53" t="s">
        <v>667</v>
      </c>
      <c r="P205" s="53" t="s">
        <v>675</v>
      </c>
    </row>
    <row r="206" spans="1:16" ht="13.5" thickBot="1" x14ac:dyDescent="0.25">
      <c r="A206" s="17" t="str">
        <f t="shared" si="18"/>
        <v> BBS 33 </v>
      </c>
      <c r="B206" s="11" t="str">
        <f t="shared" si="19"/>
        <v>I</v>
      </c>
      <c r="C206" s="17">
        <f t="shared" si="20"/>
        <v>43314.406000000003</v>
      </c>
      <c r="D206" s="19" t="str">
        <f t="shared" si="21"/>
        <v>vis</v>
      </c>
      <c r="E206" s="50">
        <f>VLOOKUP(C206,Active!C$21:E$967,3,FALSE)</f>
        <v>19.001270087970461</v>
      </c>
      <c r="F206" s="11" t="s">
        <v>2299</v>
      </c>
      <c r="G206" s="19" t="str">
        <f t="shared" si="22"/>
        <v>43314.406</v>
      </c>
      <c r="H206" s="17">
        <f t="shared" si="23"/>
        <v>19</v>
      </c>
      <c r="I206" s="51" t="s">
        <v>700</v>
      </c>
      <c r="J206" s="52" t="s">
        <v>701</v>
      </c>
      <c r="K206" s="51">
        <v>19</v>
      </c>
      <c r="L206" s="51" t="s">
        <v>2309</v>
      </c>
      <c r="M206" s="52" t="s">
        <v>2388</v>
      </c>
      <c r="N206" s="52"/>
      <c r="O206" s="53" t="s">
        <v>667</v>
      </c>
      <c r="P206" s="53" t="s">
        <v>675</v>
      </c>
    </row>
    <row r="207" spans="1:16" ht="13.5" thickBot="1" x14ac:dyDescent="0.25">
      <c r="A207" s="17" t="str">
        <f t="shared" si="18"/>
        <v> BBS 35 </v>
      </c>
      <c r="B207" s="11" t="str">
        <f t="shared" si="19"/>
        <v>I</v>
      </c>
      <c r="C207" s="17">
        <f t="shared" si="20"/>
        <v>43314.408000000003</v>
      </c>
      <c r="D207" s="19" t="str">
        <f t="shared" si="21"/>
        <v>vis</v>
      </c>
      <c r="E207" s="50">
        <f>VLOOKUP(C207,Active!C$21:E$967,3,FALSE)</f>
        <v>19.002938402654319</v>
      </c>
      <c r="F207" s="11" t="s">
        <v>2299</v>
      </c>
      <c r="G207" s="19" t="str">
        <f t="shared" si="22"/>
        <v>43314.408</v>
      </c>
      <c r="H207" s="17">
        <f t="shared" si="23"/>
        <v>19</v>
      </c>
      <c r="I207" s="51" t="s">
        <v>702</v>
      </c>
      <c r="J207" s="52" t="s">
        <v>703</v>
      </c>
      <c r="K207" s="51">
        <v>19</v>
      </c>
      <c r="L207" s="51" t="s">
        <v>2373</v>
      </c>
      <c r="M207" s="52" t="s">
        <v>2388</v>
      </c>
      <c r="N207" s="52"/>
      <c r="O207" s="53" t="s">
        <v>678</v>
      </c>
      <c r="P207" s="53" t="s">
        <v>697</v>
      </c>
    </row>
    <row r="208" spans="1:16" ht="13.5" thickBot="1" x14ac:dyDescent="0.25">
      <c r="A208" s="17" t="str">
        <f t="shared" si="18"/>
        <v> BBS 34 </v>
      </c>
      <c r="B208" s="11" t="str">
        <f t="shared" si="19"/>
        <v>I</v>
      </c>
      <c r="C208" s="17">
        <f t="shared" si="20"/>
        <v>43326.387999999999</v>
      </c>
      <c r="D208" s="19" t="str">
        <f t="shared" si="21"/>
        <v>vis</v>
      </c>
      <c r="E208" s="50">
        <f>VLOOKUP(C208,Active!C$21:E$967,3,FALSE)</f>
        <v>28.996143356944938</v>
      </c>
      <c r="F208" s="11" t="s">
        <v>2299</v>
      </c>
      <c r="G208" s="19" t="str">
        <f t="shared" si="22"/>
        <v>43326.388</v>
      </c>
      <c r="H208" s="17">
        <f t="shared" si="23"/>
        <v>29</v>
      </c>
      <c r="I208" s="51" t="s">
        <v>704</v>
      </c>
      <c r="J208" s="52" t="s">
        <v>705</v>
      </c>
      <c r="K208" s="51">
        <v>29</v>
      </c>
      <c r="L208" s="51" t="s">
        <v>2318</v>
      </c>
      <c r="M208" s="52" t="s">
        <v>2388</v>
      </c>
      <c r="N208" s="52"/>
      <c r="O208" s="53" t="s">
        <v>49</v>
      </c>
      <c r="P208" s="53" t="s">
        <v>679</v>
      </c>
    </row>
    <row r="209" spans="1:16" ht="13.5" thickBot="1" x14ac:dyDescent="0.25">
      <c r="A209" s="17" t="str">
        <f t="shared" si="18"/>
        <v> BBS 34 </v>
      </c>
      <c r="B209" s="11" t="str">
        <f t="shared" si="19"/>
        <v>I</v>
      </c>
      <c r="C209" s="17">
        <f t="shared" si="20"/>
        <v>43344.375</v>
      </c>
      <c r="D209" s="19" t="str">
        <f t="shared" si="21"/>
        <v>vis</v>
      </c>
      <c r="E209" s="50">
        <f>VLOOKUP(C209,Active!C$21:E$967,3,FALSE)</f>
        <v>44.000131463196723</v>
      </c>
      <c r="F209" s="11" t="s">
        <v>2299</v>
      </c>
      <c r="G209" s="19" t="str">
        <f t="shared" si="22"/>
        <v>43344.375</v>
      </c>
      <c r="H209" s="17">
        <f t="shared" si="23"/>
        <v>44</v>
      </c>
      <c r="I209" s="51" t="s">
        <v>706</v>
      </c>
      <c r="J209" s="52" t="s">
        <v>707</v>
      </c>
      <c r="K209" s="51">
        <v>44</v>
      </c>
      <c r="L209" s="51" t="s">
        <v>2350</v>
      </c>
      <c r="M209" s="52" t="s">
        <v>2388</v>
      </c>
      <c r="N209" s="52"/>
      <c r="O209" s="53" t="s">
        <v>667</v>
      </c>
      <c r="P209" s="53" t="s">
        <v>679</v>
      </c>
    </row>
    <row r="210" spans="1:16" ht="13.5" thickBot="1" x14ac:dyDescent="0.25">
      <c r="A210" s="17" t="str">
        <f t="shared" si="18"/>
        <v> BBS 35 </v>
      </c>
      <c r="B210" s="11" t="str">
        <f t="shared" si="19"/>
        <v>I</v>
      </c>
      <c r="C210" s="17">
        <f t="shared" si="20"/>
        <v>43344.377</v>
      </c>
      <c r="D210" s="19" t="str">
        <f t="shared" si="21"/>
        <v>vis</v>
      </c>
      <c r="E210" s="50">
        <f>VLOOKUP(C210,Active!C$21:E$967,3,FALSE)</f>
        <v>44.001799777880585</v>
      </c>
      <c r="F210" s="11" t="s">
        <v>2299</v>
      </c>
      <c r="G210" s="19" t="str">
        <f t="shared" si="22"/>
        <v>43344.377</v>
      </c>
      <c r="H210" s="17">
        <f t="shared" si="23"/>
        <v>44</v>
      </c>
      <c r="I210" s="51" t="s">
        <v>708</v>
      </c>
      <c r="J210" s="52" t="s">
        <v>709</v>
      </c>
      <c r="K210" s="51">
        <v>44</v>
      </c>
      <c r="L210" s="51" t="s">
        <v>2309</v>
      </c>
      <c r="M210" s="52" t="s">
        <v>2388</v>
      </c>
      <c r="N210" s="52"/>
      <c r="O210" s="53" t="s">
        <v>678</v>
      </c>
      <c r="P210" s="53" t="s">
        <v>697</v>
      </c>
    </row>
    <row r="211" spans="1:16" ht="13.5" thickBot="1" x14ac:dyDescent="0.25">
      <c r="A211" s="17" t="str">
        <f t="shared" si="18"/>
        <v> BBS 34 </v>
      </c>
      <c r="B211" s="11" t="str">
        <f t="shared" si="19"/>
        <v>I</v>
      </c>
      <c r="C211" s="17">
        <f t="shared" si="20"/>
        <v>43357.546999999999</v>
      </c>
      <c r="D211" s="19" t="str">
        <f t="shared" si="21"/>
        <v>vis</v>
      </c>
      <c r="E211" s="50">
        <f>VLOOKUP(C211,Active!C$21:E$967,3,FALSE)</f>
        <v>54.987651968868462</v>
      </c>
      <c r="F211" s="11" t="s">
        <v>2299</v>
      </c>
      <c r="G211" s="19" t="str">
        <f t="shared" si="22"/>
        <v>43357.547</v>
      </c>
      <c r="H211" s="17">
        <f t="shared" si="23"/>
        <v>55</v>
      </c>
      <c r="I211" s="51" t="s">
        <v>710</v>
      </c>
      <c r="J211" s="52" t="s">
        <v>711</v>
      </c>
      <c r="K211" s="51">
        <v>55</v>
      </c>
      <c r="L211" s="51" t="s">
        <v>2347</v>
      </c>
      <c r="M211" s="52" t="s">
        <v>2388</v>
      </c>
      <c r="N211" s="52"/>
      <c r="O211" s="53" t="s">
        <v>712</v>
      </c>
      <c r="P211" s="53" t="s">
        <v>679</v>
      </c>
    </row>
    <row r="212" spans="1:16" ht="13.5" thickBot="1" x14ac:dyDescent="0.25">
      <c r="A212" s="17" t="str">
        <f t="shared" si="18"/>
        <v> BBS 35 </v>
      </c>
      <c r="B212" s="11" t="str">
        <f t="shared" si="19"/>
        <v>I</v>
      </c>
      <c r="C212" s="17">
        <f t="shared" si="20"/>
        <v>43363.552000000003</v>
      </c>
      <c r="D212" s="19" t="str">
        <f t="shared" si="21"/>
        <v>vis</v>
      </c>
      <c r="E212" s="50">
        <f>VLOOKUP(C212,Active!C$21:E$967,3,FALSE)</f>
        <v>59.996766806145764</v>
      </c>
      <c r="F212" s="11" t="s">
        <v>2299</v>
      </c>
      <c r="G212" s="19" t="str">
        <f t="shared" si="22"/>
        <v>43363.552</v>
      </c>
      <c r="H212" s="17">
        <f t="shared" si="23"/>
        <v>60</v>
      </c>
      <c r="I212" s="51" t="s">
        <v>713</v>
      </c>
      <c r="J212" s="52" t="s">
        <v>714</v>
      </c>
      <c r="K212" s="51">
        <v>60</v>
      </c>
      <c r="L212" s="51" t="s">
        <v>2361</v>
      </c>
      <c r="M212" s="52" t="s">
        <v>2388</v>
      </c>
      <c r="N212" s="52"/>
      <c r="O212" s="53" t="s">
        <v>624</v>
      </c>
      <c r="P212" s="53" t="s">
        <v>697</v>
      </c>
    </row>
    <row r="213" spans="1:16" ht="13.5" thickBot="1" x14ac:dyDescent="0.25">
      <c r="A213" s="17" t="str">
        <f t="shared" si="18"/>
        <v> BBS 34 </v>
      </c>
      <c r="B213" s="11" t="str">
        <f t="shared" si="19"/>
        <v>I</v>
      </c>
      <c r="C213" s="17">
        <f t="shared" si="20"/>
        <v>43369.536</v>
      </c>
      <c r="D213" s="19" t="str">
        <f t="shared" si="21"/>
        <v>vis</v>
      </c>
      <c r="E213" s="50">
        <f>VLOOKUP(C213,Active!C$21:E$967,3,FALSE)</f>
        <v>64.988364339239496</v>
      </c>
      <c r="F213" s="11" t="s">
        <v>2299</v>
      </c>
      <c r="G213" s="19" t="str">
        <f t="shared" si="22"/>
        <v>43369.536</v>
      </c>
      <c r="H213" s="17">
        <f t="shared" si="23"/>
        <v>65</v>
      </c>
      <c r="I213" s="51" t="s">
        <v>715</v>
      </c>
      <c r="J213" s="52" t="s">
        <v>716</v>
      </c>
      <c r="K213" s="51">
        <v>65</v>
      </c>
      <c r="L213" s="51" t="s">
        <v>2522</v>
      </c>
      <c r="M213" s="52" t="s">
        <v>2388</v>
      </c>
      <c r="N213" s="52"/>
      <c r="O213" s="53" t="s">
        <v>685</v>
      </c>
      <c r="P213" s="53" t="s">
        <v>679</v>
      </c>
    </row>
    <row r="214" spans="1:16" ht="13.5" thickBot="1" x14ac:dyDescent="0.25">
      <c r="A214" s="17" t="str">
        <f t="shared" si="18"/>
        <v> BBS 34 </v>
      </c>
      <c r="B214" s="11" t="str">
        <f t="shared" si="19"/>
        <v>I</v>
      </c>
      <c r="C214" s="17">
        <f t="shared" si="20"/>
        <v>43369.544999999998</v>
      </c>
      <c r="D214" s="19" t="str">
        <f t="shared" si="21"/>
        <v>vis</v>
      </c>
      <c r="E214" s="50">
        <f>VLOOKUP(C214,Active!C$21:E$967,3,FALSE)</f>
        <v>64.995871755313829</v>
      </c>
      <c r="F214" s="11" t="s">
        <v>2299</v>
      </c>
      <c r="G214" s="19" t="str">
        <f t="shared" si="22"/>
        <v>43369.545</v>
      </c>
      <c r="H214" s="17">
        <f t="shared" si="23"/>
        <v>65</v>
      </c>
      <c r="I214" s="51" t="s">
        <v>717</v>
      </c>
      <c r="J214" s="52" t="s">
        <v>718</v>
      </c>
      <c r="K214" s="51">
        <v>65</v>
      </c>
      <c r="L214" s="51" t="s">
        <v>2318</v>
      </c>
      <c r="M214" s="52" t="s">
        <v>2388</v>
      </c>
      <c r="N214" s="52"/>
      <c r="O214" s="53" t="s">
        <v>719</v>
      </c>
      <c r="P214" s="53" t="s">
        <v>679</v>
      </c>
    </row>
    <row r="215" spans="1:16" ht="13.5" thickBot="1" x14ac:dyDescent="0.25">
      <c r="A215" s="17" t="str">
        <f t="shared" si="18"/>
        <v> BBS 35 </v>
      </c>
      <c r="B215" s="11" t="str">
        <f t="shared" si="19"/>
        <v>I</v>
      </c>
      <c r="C215" s="17">
        <f t="shared" si="20"/>
        <v>43369.552000000003</v>
      </c>
      <c r="D215" s="19" t="str">
        <f t="shared" si="21"/>
        <v>vis</v>
      </c>
      <c r="E215" s="50">
        <f>VLOOKUP(C215,Active!C$21:E$967,3,FALSE)</f>
        <v>65.001710856710375</v>
      </c>
      <c r="F215" s="11" t="s">
        <v>2299</v>
      </c>
      <c r="G215" s="19" t="str">
        <f t="shared" si="22"/>
        <v>43369.552</v>
      </c>
      <c r="H215" s="17">
        <f t="shared" si="23"/>
        <v>65</v>
      </c>
      <c r="I215" s="51" t="s">
        <v>720</v>
      </c>
      <c r="J215" s="52" t="s">
        <v>721</v>
      </c>
      <c r="K215" s="51">
        <v>65</v>
      </c>
      <c r="L215" s="51" t="s">
        <v>2309</v>
      </c>
      <c r="M215" s="52" t="s">
        <v>2388</v>
      </c>
      <c r="N215" s="52"/>
      <c r="O215" s="53" t="s">
        <v>678</v>
      </c>
      <c r="P215" s="53" t="s">
        <v>697</v>
      </c>
    </row>
    <row r="216" spans="1:16" ht="13.5" thickBot="1" x14ac:dyDescent="0.25">
      <c r="A216" s="17" t="str">
        <f t="shared" si="18"/>
        <v> BBS 34 </v>
      </c>
      <c r="B216" s="11" t="str">
        <f t="shared" si="19"/>
        <v>I</v>
      </c>
      <c r="C216" s="17">
        <f t="shared" si="20"/>
        <v>43369.552000000003</v>
      </c>
      <c r="D216" s="19" t="str">
        <f t="shared" si="21"/>
        <v>vis</v>
      </c>
      <c r="E216" s="50">
        <f>VLOOKUP(C216,Active!C$21:E$967,3,FALSE)</f>
        <v>65.001710856710375</v>
      </c>
      <c r="F216" s="11" t="s">
        <v>2299</v>
      </c>
      <c r="G216" s="19" t="str">
        <f t="shared" si="22"/>
        <v>43369.552</v>
      </c>
      <c r="H216" s="17">
        <f t="shared" si="23"/>
        <v>65</v>
      </c>
      <c r="I216" s="51" t="s">
        <v>720</v>
      </c>
      <c r="J216" s="52" t="s">
        <v>721</v>
      </c>
      <c r="K216" s="51">
        <v>65</v>
      </c>
      <c r="L216" s="51" t="s">
        <v>2309</v>
      </c>
      <c r="M216" s="52" t="s">
        <v>2388</v>
      </c>
      <c r="N216" s="52"/>
      <c r="O216" s="53" t="s">
        <v>661</v>
      </c>
      <c r="P216" s="53" t="s">
        <v>679</v>
      </c>
    </row>
    <row r="217" spans="1:16" ht="13.5" thickBot="1" x14ac:dyDescent="0.25">
      <c r="A217" s="17" t="str">
        <f t="shared" si="18"/>
        <v> BBS 35 </v>
      </c>
      <c r="B217" s="11" t="str">
        <f t="shared" si="19"/>
        <v>I</v>
      </c>
      <c r="C217" s="17">
        <f t="shared" si="20"/>
        <v>43369.553999999996</v>
      </c>
      <c r="D217" s="19" t="str">
        <f t="shared" si="21"/>
        <v>vis</v>
      </c>
      <c r="E217" s="50">
        <f>VLOOKUP(C217,Active!C$21:E$967,3,FALSE)</f>
        <v>65.003379171388175</v>
      </c>
      <c r="F217" s="11" t="s">
        <v>2299</v>
      </c>
      <c r="G217" s="19" t="str">
        <f t="shared" si="22"/>
        <v>43369.554</v>
      </c>
      <c r="H217" s="17">
        <f t="shared" si="23"/>
        <v>65</v>
      </c>
      <c r="I217" s="51" t="s">
        <v>722</v>
      </c>
      <c r="J217" s="52" t="s">
        <v>723</v>
      </c>
      <c r="K217" s="51">
        <v>65</v>
      </c>
      <c r="L217" s="51" t="s">
        <v>2373</v>
      </c>
      <c r="M217" s="52" t="s">
        <v>2388</v>
      </c>
      <c r="N217" s="52"/>
      <c r="O217" s="53" t="s">
        <v>624</v>
      </c>
      <c r="P217" s="53" t="s">
        <v>697</v>
      </c>
    </row>
    <row r="218" spans="1:16" ht="13.5" thickBot="1" x14ac:dyDescent="0.25">
      <c r="A218" s="17" t="str">
        <f t="shared" si="18"/>
        <v> BBS 35 </v>
      </c>
      <c r="B218" s="11" t="str">
        <f t="shared" si="19"/>
        <v>I</v>
      </c>
      <c r="C218" s="17">
        <f t="shared" si="20"/>
        <v>43369.555</v>
      </c>
      <c r="D218" s="19" t="str">
        <f t="shared" si="21"/>
        <v>vis</v>
      </c>
      <c r="E218" s="50">
        <f>VLOOKUP(C218,Active!C$21:E$967,3,FALSE)</f>
        <v>65.004213328733144</v>
      </c>
      <c r="F218" s="11" t="s">
        <v>2299</v>
      </c>
      <c r="G218" s="19" t="str">
        <f t="shared" si="22"/>
        <v>43369.555</v>
      </c>
      <c r="H218" s="17">
        <f t="shared" si="23"/>
        <v>65</v>
      </c>
      <c r="I218" s="51" t="s">
        <v>724</v>
      </c>
      <c r="J218" s="52" t="s">
        <v>725</v>
      </c>
      <c r="K218" s="51">
        <v>65</v>
      </c>
      <c r="L218" s="51" t="s">
        <v>2448</v>
      </c>
      <c r="M218" s="52" t="s">
        <v>2388</v>
      </c>
      <c r="N218" s="52"/>
      <c r="O218" s="53" t="s">
        <v>726</v>
      </c>
      <c r="P218" s="53" t="s">
        <v>697</v>
      </c>
    </row>
    <row r="219" spans="1:16" ht="13.5" thickBot="1" x14ac:dyDescent="0.25">
      <c r="A219" s="17" t="str">
        <f t="shared" si="18"/>
        <v> BBS 34 </v>
      </c>
      <c r="B219" s="11" t="str">
        <f t="shared" si="19"/>
        <v>II</v>
      </c>
      <c r="C219" s="17">
        <f t="shared" si="20"/>
        <v>43377.334999999999</v>
      </c>
      <c r="D219" s="19" t="str">
        <f t="shared" si="21"/>
        <v>vis</v>
      </c>
      <c r="E219" s="50">
        <f>VLOOKUP(C219,Active!C$21:E$967,3,FALSE)</f>
        <v>71.493957447630947</v>
      </c>
      <c r="F219" s="11" t="s">
        <v>2299</v>
      </c>
      <c r="G219" s="19" t="str">
        <f t="shared" si="22"/>
        <v>43377.335</v>
      </c>
      <c r="H219" s="17">
        <f t="shared" si="23"/>
        <v>71.5</v>
      </c>
      <c r="I219" s="51" t="s">
        <v>727</v>
      </c>
      <c r="J219" s="52" t="s">
        <v>728</v>
      </c>
      <c r="K219" s="51">
        <v>71.5</v>
      </c>
      <c r="L219" s="51" t="s">
        <v>2462</v>
      </c>
      <c r="M219" s="52" t="s">
        <v>2388</v>
      </c>
      <c r="N219" s="52"/>
      <c r="O219" s="53" t="s">
        <v>667</v>
      </c>
      <c r="P219" s="53" t="s">
        <v>679</v>
      </c>
    </row>
    <row r="220" spans="1:16" ht="13.5" thickBot="1" x14ac:dyDescent="0.25">
      <c r="A220" s="17" t="str">
        <f t="shared" si="18"/>
        <v>IBVS 1449 </v>
      </c>
      <c r="B220" s="11" t="str">
        <f t="shared" si="19"/>
        <v>I</v>
      </c>
      <c r="C220" s="17">
        <f t="shared" si="20"/>
        <v>43386.333500000001</v>
      </c>
      <c r="D220" s="19" t="str">
        <f t="shared" si="21"/>
        <v>vis</v>
      </c>
      <c r="E220" s="50">
        <f>VLOOKUP(C220,Active!C$21:E$967,3,FALSE)</f>
        <v>79.000122287466496</v>
      </c>
      <c r="F220" s="11" t="s">
        <v>2299</v>
      </c>
      <c r="G220" s="19" t="str">
        <f t="shared" si="22"/>
        <v>43386.3335</v>
      </c>
      <c r="H220" s="17">
        <f t="shared" si="23"/>
        <v>79</v>
      </c>
      <c r="I220" s="51" t="s">
        <v>729</v>
      </c>
      <c r="J220" s="52" t="s">
        <v>730</v>
      </c>
      <c r="K220" s="51">
        <v>79</v>
      </c>
      <c r="L220" s="51" t="s">
        <v>731</v>
      </c>
      <c r="M220" s="52" t="s">
        <v>2428</v>
      </c>
      <c r="N220" s="52" t="s">
        <v>2429</v>
      </c>
      <c r="O220" s="53" t="s">
        <v>480</v>
      </c>
      <c r="P220" s="54" t="s">
        <v>670</v>
      </c>
    </row>
    <row r="221" spans="1:16" ht="13.5" thickBot="1" x14ac:dyDescent="0.25">
      <c r="A221" s="17" t="str">
        <f t="shared" si="18"/>
        <v> BBS 35 </v>
      </c>
      <c r="B221" s="11" t="str">
        <f t="shared" si="19"/>
        <v>I</v>
      </c>
      <c r="C221" s="17">
        <f t="shared" si="20"/>
        <v>43392.315000000002</v>
      </c>
      <c r="D221" s="19" t="str">
        <f t="shared" si="21"/>
        <v>vis</v>
      </c>
      <c r="E221" s="50">
        <f>VLOOKUP(C221,Active!C$21:E$967,3,FALSE)</f>
        <v>83.98963442720995</v>
      </c>
      <c r="F221" s="11" t="s">
        <v>2299</v>
      </c>
      <c r="G221" s="19" t="str">
        <f t="shared" si="22"/>
        <v>43392.315</v>
      </c>
      <c r="H221" s="17">
        <f t="shared" si="23"/>
        <v>84</v>
      </c>
      <c r="I221" s="51" t="s">
        <v>732</v>
      </c>
      <c r="J221" s="52" t="s">
        <v>733</v>
      </c>
      <c r="K221" s="51">
        <v>84</v>
      </c>
      <c r="L221" s="51" t="s">
        <v>2526</v>
      </c>
      <c r="M221" s="52" t="s">
        <v>2388</v>
      </c>
      <c r="N221" s="52"/>
      <c r="O221" s="53" t="s">
        <v>49</v>
      </c>
      <c r="P221" s="53" t="s">
        <v>697</v>
      </c>
    </row>
    <row r="222" spans="1:16" ht="13.5" thickBot="1" x14ac:dyDescent="0.25">
      <c r="A222" s="17" t="str">
        <f t="shared" si="18"/>
        <v> BBS 35 </v>
      </c>
      <c r="B222" s="11" t="str">
        <f t="shared" si="19"/>
        <v>I</v>
      </c>
      <c r="C222" s="17">
        <f t="shared" si="20"/>
        <v>43392.328000000001</v>
      </c>
      <c r="D222" s="19" t="str">
        <f t="shared" si="21"/>
        <v>vis</v>
      </c>
      <c r="E222" s="50">
        <f>VLOOKUP(C222,Active!C$21:E$967,3,FALSE)</f>
        <v>84.00047847265202</v>
      </c>
      <c r="F222" s="11" t="s">
        <v>2299</v>
      </c>
      <c r="G222" s="19" t="str">
        <f t="shared" si="22"/>
        <v>43392.328</v>
      </c>
      <c r="H222" s="17">
        <f t="shared" si="23"/>
        <v>84</v>
      </c>
      <c r="I222" s="51" t="s">
        <v>734</v>
      </c>
      <c r="J222" s="52" t="s">
        <v>735</v>
      </c>
      <c r="K222" s="51">
        <v>84</v>
      </c>
      <c r="L222" s="51" t="s">
        <v>2419</v>
      </c>
      <c r="M222" s="52" t="s">
        <v>2388</v>
      </c>
      <c r="N222" s="52"/>
      <c r="O222" s="53" t="s">
        <v>667</v>
      </c>
      <c r="P222" s="53" t="s">
        <v>697</v>
      </c>
    </row>
    <row r="223" spans="1:16" ht="13.5" thickBot="1" x14ac:dyDescent="0.25">
      <c r="A223" s="17" t="str">
        <f t="shared" si="18"/>
        <v> BBS 35 </v>
      </c>
      <c r="B223" s="11" t="str">
        <f t="shared" si="19"/>
        <v>I</v>
      </c>
      <c r="C223" s="17">
        <f t="shared" si="20"/>
        <v>43392.334000000003</v>
      </c>
      <c r="D223" s="19" t="str">
        <f t="shared" si="21"/>
        <v>vis</v>
      </c>
      <c r="E223" s="50">
        <f>VLOOKUP(C223,Active!C$21:E$967,3,FALSE)</f>
        <v>84.005483416703598</v>
      </c>
      <c r="F223" s="11" t="s">
        <v>2299</v>
      </c>
      <c r="G223" s="19" t="str">
        <f t="shared" si="22"/>
        <v>43392.334</v>
      </c>
      <c r="H223" s="17">
        <f t="shared" si="23"/>
        <v>84</v>
      </c>
      <c r="I223" s="51" t="s">
        <v>736</v>
      </c>
      <c r="J223" s="52" t="s">
        <v>737</v>
      </c>
      <c r="K223" s="51">
        <v>84</v>
      </c>
      <c r="L223" s="51" t="s">
        <v>2562</v>
      </c>
      <c r="M223" s="52" t="s">
        <v>2388</v>
      </c>
      <c r="N223" s="52"/>
      <c r="O223" s="53" t="s">
        <v>726</v>
      </c>
      <c r="P223" s="53" t="s">
        <v>697</v>
      </c>
    </row>
    <row r="224" spans="1:16" ht="13.5" thickBot="1" x14ac:dyDescent="0.25">
      <c r="A224" s="17" t="str">
        <f t="shared" si="18"/>
        <v> BBS 37 </v>
      </c>
      <c r="B224" s="11" t="str">
        <f t="shared" si="19"/>
        <v>I</v>
      </c>
      <c r="C224" s="17">
        <f t="shared" si="20"/>
        <v>43392.337</v>
      </c>
      <c r="D224" s="19" t="str">
        <f t="shared" si="21"/>
        <v>vis</v>
      </c>
      <c r="E224" s="50">
        <f>VLOOKUP(C224,Active!C$21:E$967,3,FALSE)</f>
        <v>84.007985888726353</v>
      </c>
      <c r="F224" s="11" t="s">
        <v>2299</v>
      </c>
      <c r="G224" s="19" t="str">
        <f t="shared" si="22"/>
        <v>43392.337</v>
      </c>
      <c r="H224" s="17">
        <f t="shared" si="23"/>
        <v>84</v>
      </c>
      <c r="I224" s="51" t="s">
        <v>738</v>
      </c>
      <c r="J224" s="52" t="s">
        <v>739</v>
      </c>
      <c r="K224" s="51">
        <v>84</v>
      </c>
      <c r="L224" s="51" t="s">
        <v>2356</v>
      </c>
      <c r="M224" s="52" t="s">
        <v>2388</v>
      </c>
      <c r="N224" s="52"/>
      <c r="O224" s="53" t="s">
        <v>678</v>
      </c>
      <c r="P224" s="53" t="s">
        <v>740</v>
      </c>
    </row>
    <row r="225" spans="1:16" ht="13.5" thickBot="1" x14ac:dyDescent="0.25">
      <c r="A225" s="17" t="str">
        <f t="shared" si="18"/>
        <v> BBS 35 </v>
      </c>
      <c r="B225" s="11" t="str">
        <f t="shared" si="19"/>
        <v>I</v>
      </c>
      <c r="C225" s="17">
        <f t="shared" si="20"/>
        <v>43398.307999999997</v>
      </c>
      <c r="D225" s="19" t="str">
        <f t="shared" si="21"/>
        <v>vis</v>
      </c>
      <c r="E225" s="50">
        <f>VLOOKUP(C225,Active!C$21:E$967,3,FALSE)</f>
        <v>88.988739376378021</v>
      </c>
      <c r="F225" s="11" t="s">
        <v>2299</v>
      </c>
      <c r="G225" s="19" t="str">
        <f t="shared" si="22"/>
        <v>43398.308</v>
      </c>
      <c r="H225" s="17">
        <f t="shared" si="23"/>
        <v>89</v>
      </c>
      <c r="I225" s="51" t="s">
        <v>741</v>
      </c>
      <c r="J225" s="52" t="s">
        <v>742</v>
      </c>
      <c r="K225" s="51">
        <v>89</v>
      </c>
      <c r="L225" s="51" t="s">
        <v>2387</v>
      </c>
      <c r="M225" s="52" t="s">
        <v>2388</v>
      </c>
      <c r="N225" s="52"/>
      <c r="O225" s="53" t="s">
        <v>49</v>
      </c>
      <c r="P225" s="53" t="s">
        <v>697</v>
      </c>
    </row>
    <row r="226" spans="1:16" ht="13.5" thickBot="1" x14ac:dyDescent="0.25">
      <c r="A226" s="17" t="str">
        <f t="shared" si="18"/>
        <v> BBS 35 </v>
      </c>
      <c r="B226" s="11" t="str">
        <f t="shared" si="19"/>
        <v>I</v>
      </c>
      <c r="C226" s="17">
        <f t="shared" si="20"/>
        <v>43398.322</v>
      </c>
      <c r="D226" s="19" t="str">
        <f t="shared" si="21"/>
        <v>vis</v>
      </c>
      <c r="E226" s="50">
        <f>VLOOKUP(C226,Active!C$21:E$967,3,FALSE)</f>
        <v>89.000417579165045</v>
      </c>
      <c r="F226" s="11" t="s">
        <v>2299</v>
      </c>
      <c r="G226" s="19" t="str">
        <f t="shared" si="22"/>
        <v>43398.322</v>
      </c>
      <c r="H226" s="17">
        <f t="shared" si="23"/>
        <v>89</v>
      </c>
      <c r="I226" s="51" t="s">
        <v>743</v>
      </c>
      <c r="J226" s="52" t="s">
        <v>744</v>
      </c>
      <c r="K226" s="51">
        <v>89</v>
      </c>
      <c r="L226" s="51" t="s">
        <v>2419</v>
      </c>
      <c r="M226" s="52" t="s">
        <v>2388</v>
      </c>
      <c r="N226" s="52"/>
      <c r="O226" s="53" t="s">
        <v>685</v>
      </c>
      <c r="P226" s="53" t="s">
        <v>697</v>
      </c>
    </row>
    <row r="227" spans="1:16" ht="13.5" thickBot="1" x14ac:dyDescent="0.25">
      <c r="A227" s="17" t="str">
        <f t="shared" si="18"/>
        <v> BBS 37 </v>
      </c>
      <c r="B227" s="11" t="str">
        <f t="shared" si="19"/>
        <v>I</v>
      </c>
      <c r="C227" s="17">
        <f t="shared" si="20"/>
        <v>43398.322999999997</v>
      </c>
      <c r="D227" s="19" t="str">
        <f t="shared" si="21"/>
        <v>vis</v>
      </c>
      <c r="E227" s="50">
        <f>VLOOKUP(C227,Active!C$21:E$967,3,FALSE)</f>
        <v>89.001251736503946</v>
      </c>
      <c r="F227" s="11" t="s">
        <v>2299</v>
      </c>
      <c r="G227" s="19" t="str">
        <f t="shared" si="22"/>
        <v>43398.323</v>
      </c>
      <c r="H227" s="17">
        <f t="shared" si="23"/>
        <v>89</v>
      </c>
      <c r="I227" s="51" t="s">
        <v>745</v>
      </c>
      <c r="J227" s="52" t="s">
        <v>746</v>
      </c>
      <c r="K227" s="51">
        <v>89</v>
      </c>
      <c r="L227" s="51" t="s">
        <v>2309</v>
      </c>
      <c r="M227" s="52" t="s">
        <v>2388</v>
      </c>
      <c r="N227" s="52"/>
      <c r="O227" s="53" t="s">
        <v>678</v>
      </c>
      <c r="P227" s="53" t="s">
        <v>740</v>
      </c>
    </row>
    <row r="228" spans="1:16" ht="13.5" thickBot="1" x14ac:dyDescent="0.25">
      <c r="A228" s="17" t="str">
        <f t="shared" si="18"/>
        <v> BBS 35 </v>
      </c>
      <c r="B228" s="11" t="str">
        <f t="shared" si="19"/>
        <v>I</v>
      </c>
      <c r="C228" s="17">
        <f t="shared" si="20"/>
        <v>43398.322999999997</v>
      </c>
      <c r="D228" s="19" t="str">
        <f t="shared" si="21"/>
        <v>vis</v>
      </c>
      <c r="E228" s="50">
        <f>VLOOKUP(C228,Active!C$21:E$967,3,FALSE)</f>
        <v>89.001251736503946</v>
      </c>
      <c r="F228" s="11" t="s">
        <v>2299</v>
      </c>
      <c r="G228" s="19" t="str">
        <f t="shared" si="22"/>
        <v>43398.323</v>
      </c>
      <c r="H228" s="17">
        <f t="shared" si="23"/>
        <v>89</v>
      </c>
      <c r="I228" s="51" t="s">
        <v>745</v>
      </c>
      <c r="J228" s="52" t="s">
        <v>746</v>
      </c>
      <c r="K228" s="51">
        <v>89</v>
      </c>
      <c r="L228" s="51" t="s">
        <v>2309</v>
      </c>
      <c r="M228" s="52" t="s">
        <v>2388</v>
      </c>
      <c r="N228" s="52"/>
      <c r="O228" s="53" t="s">
        <v>667</v>
      </c>
      <c r="P228" s="53" t="s">
        <v>697</v>
      </c>
    </row>
    <row r="229" spans="1:16" ht="13.5" thickBot="1" x14ac:dyDescent="0.25">
      <c r="A229" s="17" t="str">
        <f t="shared" si="18"/>
        <v> BBS 35 </v>
      </c>
      <c r="B229" s="11" t="str">
        <f t="shared" si="19"/>
        <v>I</v>
      </c>
      <c r="C229" s="17">
        <f t="shared" si="20"/>
        <v>43404.321000000004</v>
      </c>
      <c r="D229" s="19" t="str">
        <f t="shared" si="21"/>
        <v>vis</v>
      </c>
      <c r="E229" s="50">
        <f>VLOOKUP(C229,Active!C$21:E$967,3,FALSE)</f>
        <v>94.004527472390762</v>
      </c>
      <c r="F229" s="11" t="s">
        <v>2299</v>
      </c>
      <c r="G229" s="19" t="str">
        <f t="shared" si="22"/>
        <v>43404.321</v>
      </c>
      <c r="H229" s="17">
        <f t="shared" si="23"/>
        <v>94</v>
      </c>
      <c r="I229" s="51" t="s">
        <v>749</v>
      </c>
      <c r="J229" s="52" t="s">
        <v>750</v>
      </c>
      <c r="K229" s="51">
        <v>94</v>
      </c>
      <c r="L229" s="51" t="s">
        <v>2448</v>
      </c>
      <c r="M229" s="52" t="s">
        <v>2388</v>
      </c>
      <c r="N229" s="52"/>
      <c r="O229" s="53" t="s">
        <v>661</v>
      </c>
      <c r="P229" s="53" t="s">
        <v>697</v>
      </c>
    </row>
    <row r="230" spans="1:16" ht="13.5" thickBot="1" x14ac:dyDescent="0.25">
      <c r="A230" s="17" t="str">
        <f t="shared" si="18"/>
        <v> BBS 35 </v>
      </c>
      <c r="B230" s="11" t="str">
        <f t="shared" si="19"/>
        <v>I</v>
      </c>
      <c r="C230" s="17">
        <f t="shared" si="20"/>
        <v>43410.309000000001</v>
      </c>
      <c r="D230" s="19" t="str">
        <f t="shared" si="21"/>
        <v>vis</v>
      </c>
      <c r="E230" s="50">
        <f>VLOOKUP(C230,Active!C$21:E$967,3,FALSE)</f>
        <v>98.99946163485221</v>
      </c>
      <c r="F230" s="11" t="s">
        <v>2299</v>
      </c>
      <c r="G230" s="19" t="str">
        <f t="shared" si="22"/>
        <v>43410.309</v>
      </c>
      <c r="H230" s="17">
        <f t="shared" si="23"/>
        <v>99</v>
      </c>
      <c r="I230" s="51" t="s">
        <v>751</v>
      </c>
      <c r="J230" s="52" t="s">
        <v>752</v>
      </c>
      <c r="K230" s="51">
        <v>99</v>
      </c>
      <c r="L230" s="51" t="s">
        <v>2367</v>
      </c>
      <c r="M230" s="52" t="s">
        <v>2388</v>
      </c>
      <c r="N230" s="52"/>
      <c r="O230" s="53" t="s">
        <v>667</v>
      </c>
      <c r="P230" s="53" t="s">
        <v>697</v>
      </c>
    </row>
    <row r="231" spans="1:16" ht="13.5" thickBot="1" x14ac:dyDescent="0.25">
      <c r="A231" s="17" t="str">
        <f t="shared" si="18"/>
        <v> BBS 35 </v>
      </c>
      <c r="B231" s="11" t="str">
        <f t="shared" si="19"/>
        <v>I</v>
      </c>
      <c r="C231" s="17">
        <f t="shared" si="20"/>
        <v>43410.309000000001</v>
      </c>
      <c r="D231" s="19" t="str">
        <f t="shared" si="21"/>
        <v>vis</v>
      </c>
      <c r="E231" s="50">
        <f>VLOOKUP(C231,Active!C$21:E$967,3,FALSE)</f>
        <v>98.99946163485221</v>
      </c>
      <c r="F231" s="11" t="s">
        <v>2299</v>
      </c>
      <c r="G231" s="19" t="str">
        <f t="shared" si="22"/>
        <v>43410.309</v>
      </c>
      <c r="H231" s="17">
        <f t="shared" si="23"/>
        <v>99</v>
      </c>
      <c r="I231" s="51" t="s">
        <v>751</v>
      </c>
      <c r="J231" s="52" t="s">
        <v>752</v>
      </c>
      <c r="K231" s="51">
        <v>99</v>
      </c>
      <c r="L231" s="51" t="s">
        <v>2367</v>
      </c>
      <c r="M231" s="52" t="s">
        <v>2388</v>
      </c>
      <c r="N231" s="52"/>
      <c r="O231" s="53" t="s">
        <v>661</v>
      </c>
      <c r="P231" s="53" t="s">
        <v>697</v>
      </c>
    </row>
    <row r="232" spans="1:16" ht="13.5" thickBot="1" x14ac:dyDescent="0.25">
      <c r="A232" s="17" t="str">
        <f t="shared" si="18"/>
        <v> BBS 36 </v>
      </c>
      <c r="B232" s="11" t="str">
        <f t="shared" si="19"/>
        <v>I</v>
      </c>
      <c r="C232" s="17">
        <f t="shared" si="20"/>
        <v>43416.322</v>
      </c>
      <c r="D232" s="19" t="str">
        <f t="shared" si="21"/>
        <v>vis</v>
      </c>
      <c r="E232" s="50">
        <f>VLOOKUP(C232,Active!C$21:E$967,3,FALSE)</f>
        <v>104.0152497308589</v>
      </c>
      <c r="F232" s="11" t="s">
        <v>2299</v>
      </c>
      <c r="G232" s="19" t="str">
        <f t="shared" si="22"/>
        <v>43416.322</v>
      </c>
      <c r="H232" s="17">
        <f t="shared" si="23"/>
        <v>104</v>
      </c>
      <c r="I232" s="51" t="s">
        <v>753</v>
      </c>
      <c r="J232" s="52" t="s">
        <v>754</v>
      </c>
      <c r="K232" s="51">
        <v>104</v>
      </c>
      <c r="L232" s="51" t="s">
        <v>2325</v>
      </c>
      <c r="M232" s="52" t="s">
        <v>2388</v>
      </c>
      <c r="N232" s="52"/>
      <c r="O232" s="53" t="s">
        <v>624</v>
      </c>
      <c r="P232" s="53" t="s">
        <v>755</v>
      </c>
    </row>
    <row r="233" spans="1:16" ht="13.5" thickBot="1" x14ac:dyDescent="0.25">
      <c r="A233" s="17" t="str">
        <f t="shared" si="18"/>
        <v> BBS 35 </v>
      </c>
      <c r="B233" s="11" t="str">
        <f t="shared" si="19"/>
        <v>I</v>
      </c>
      <c r="C233" s="17">
        <f t="shared" si="20"/>
        <v>43428.285000000003</v>
      </c>
      <c r="D233" s="19" t="str">
        <f t="shared" si="21"/>
        <v>vis</v>
      </c>
      <c r="E233" s="50">
        <f>VLOOKUP(C233,Active!C$21:E$967,3,FALSE)</f>
        <v>113.99427401034579</v>
      </c>
      <c r="F233" s="11" t="s">
        <v>2299</v>
      </c>
      <c r="G233" s="19" t="str">
        <f t="shared" si="22"/>
        <v>43428.285</v>
      </c>
      <c r="H233" s="17">
        <f t="shared" si="23"/>
        <v>114</v>
      </c>
      <c r="I233" s="51" t="s">
        <v>756</v>
      </c>
      <c r="J233" s="52" t="s">
        <v>757</v>
      </c>
      <c r="K233" s="51">
        <v>114</v>
      </c>
      <c r="L233" s="51" t="s">
        <v>2462</v>
      </c>
      <c r="M233" s="52" t="s">
        <v>2388</v>
      </c>
      <c r="N233" s="52"/>
      <c r="O233" s="53" t="s">
        <v>685</v>
      </c>
      <c r="P233" s="53" t="s">
        <v>697</v>
      </c>
    </row>
    <row r="234" spans="1:16" ht="13.5" thickBot="1" x14ac:dyDescent="0.25">
      <c r="A234" s="17" t="str">
        <f t="shared" si="18"/>
        <v> BBS 35 </v>
      </c>
      <c r="B234" s="11" t="str">
        <f t="shared" si="19"/>
        <v>I</v>
      </c>
      <c r="C234" s="17">
        <f t="shared" si="20"/>
        <v>43434.296000000002</v>
      </c>
      <c r="D234" s="19" t="str">
        <f t="shared" si="21"/>
        <v>vis</v>
      </c>
      <c r="E234" s="50">
        <f>VLOOKUP(C234,Active!C$21:E$967,3,FALSE)</f>
        <v>119.00839379166861</v>
      </c>
      <c r="F234" s="11" t="s">
        <v>2299</v>
      </c>
      <c r="G234" s="19" t="str">
        <f t="shared" si="22"/>
        <v>43434.296</v>
      </c>
      <c r="H234" s="17">
        <f t="shared" si="23"/>
        <v>119</v>
      </c>
      <c r="I234" s="51" t="s">
        <v>758</v>
      </c>
      <c r="J234" s="52" t="s">
        <v>759</v>
      </c>
      <c r="K234" s="51">
        <v>119</v>
      </c>
      <c r="L234" s="51" t="s">
        <v>2356</v>
      </c>
      <c r="M234" s="52" t="s">
        <v>2388</v>
      </c>
      <c r="N234" s="52"/>
      <c r="O234" s="53" t="s">
        <v>685</v>
      </c>
      <c r="P234" s="53" t="s">
        <v>697</v>
      </c>
    </row>
    <row r="235" spans="1:16" ht="13.5" thickBot="1" x14ac:dyDescent="0.25">
      <c r="A235" s="17" t="str">
        <f t="shared" si="18"/>
        <v> AOEB 1 </v>
      </c>
      <c r="B235" s="11" t="str">
        <f t="shared" si="19"/>
        <v>I</v>
      </c>
      <c r="C235" s="17">
        <f t="shared" si="20"/>
        <v>43436.671999999999</v>
      </c>
      <c r="D235" s="19" t="str">
        <f t="shared" si="21"/>
        <v>vis</v>
      </c>
      <c r="E235" s="50">
        <f>VLOOKUP(C235,Active!C$21:E$967,3,FALSE)</f>
        <v>120.99035163568934</v>
      </c>
      <c r="F235" s="11" t="s">
        <v>2299</v>
      </c>
      <c r="G235" s="19" t="str">
        <f t="shared" si="22"/>
        <v>43436.672</v>
      </c>
      <c r="H235" s="17">
        <f t="shared" si="23"/>
        <v>121</v>
      </c>
      <c r="I235" s="51" t="s">
        <v>760</v>
      </c>
      <c r="J235" s="52" t="s">
        <v>761</v>
      </c>
      <c r="K235" s="51">
        <v>121</v>
      </c>
      <c r="L235" s="51" t="s">
        <v>2526</v>
      </c>
      <c r="M235" s="52" t="s">
        <v>2388</v>
      </c>
      <c r="N235" s="52"/>
      <c r="O235" s="53" t="s">
        <v>595</v>
      </c>
      <c r="P235" s="53" t="s">
        <v>520</v>
      </c>
    </row>
    <row r="236" spans="1:16" ht="13.5" thickBot="1" x14ac:dyDescent="0.25">
      <c r="A236" s="17" t="str">
        <f t="shared" si="18"/>
        <v> BBS 36 </v>
      </c>
      <c r="B236" s="11" t="str">
        <f t="shared" si="19"/>
        <v>I</v>
      </c>
      <c r="C236" s="17">
        <f t="shared" si="20"/>
        <v>43446.273999999998</v>
      </c>
      <c r="D236" s="19" t="str">
        <f t="shared" si="21"/>
        <v>vis</v>
      </c>
      <c r="E236" s="50">
        <f>VLOOKUP(C236,Active!C$21:E$967,3,FALSE)</f>
        <v>128.99993043127537</v>
      </c>
      <c r="F236" s="11" t="s">
        <v>2299</v>
      </c>
      <c r="G236" s="19" t="str">
        <f t="shared" si="22"/>
        <v>43446.274</v>
      </c>
      <c r="H236" s="17">
        <f t="shared" si="23"/>
        <v>129</v>
      </c>
      <c r="I236" s="51" t="s">
        <v>762</v>
      </c>
      <c r="J236" s="52" t="s">
        <v>763</v>
      </c>
      <c r="K236" s="51">
        <v>129</v>
      </c>
      <c r="L236" s="51" t="s">
        <v>2353</v>
      </c>
      <c r="M236" s="52" t="s">
        <v>2388</v>
      </c>
      <c r="N236" s="52"/>
      <c r="O236" s="53" t="s">
        <v>661</v>
      </c>
      <c r="P236" s="53" t="s">
        <v>755</v>
      </c>
    </row>
    <row r="237" spans="1:16" ht="13.5" thickBot="1" x14ac:dyDescent="0.25">
      <c r="A237" s="17" t="str">
        <f t="shared" si="18"/>
        <v> BBS 35 </v>
      </c>
      <c r="B237" s="11" t="str">
        <f t="shared" si="19"/>
        <v>I</v>
      </c>
      <c r="C237" s="17">
        <f t="shared" si="20"/>
        <v>43452.271000000001</v>
      </c>
      <c r="D237" s="19" t="str">
        <f t="shared" si="21"/>
        <v>vis</v>
      </c>
      <c r="E237" s="50">
        <f>VLOOKUP(C237,Active!C$21:E$967,3,FALSE)</f>
        <v>134.00237200981724</v>
      </c>
      <c r="F237" s="11" t="s">
        <v>2299</v>
      </c>
      <c r="G237" s="19" t="str">
        <f t="shared" si="22"/>
        <v>43452.271</v>
      </c>
      <c r="H237" s="17">
        <f t="shared" si="23"/>
        <v>134</v>
      </c>
      <c r="I237" s="51" t="s">
        <v>764</v>
      </c>
      <c r="J237" s="52" t="s">
        <v>765</v>
      </c>
      <c r="K237" s="51">
        <v>134</v>
      </c>
      <c r="L237" s="51" t="s">
        <v>2403</v>
      </c>
      <c r="M237" s="52" t="s">
        <v>2388</v>
      </c>
      <c r="N237" s="52"/>
      <c r="O237" s="53" t="s">
        <v>766</v>
      </c>
      <c r="P237" s="53" t="s">
        <v>697</v>
      </c>
    </row>
    <row r="238" spans="1:16" ht="13.5" thickBot="1" x14ac:dyDescent="0.25">
      <c r="A238" s="17" t="str">
        <f t="shared" si="18"/>
        <v> BBS 35 </v>
      </c>
      <c r="B238" s="11" t="str">
        <f t="shared" si="19"/>
        <v>I</v>
      </c>
      <c r="C238" s="17">
        <f t="shared" si="20"/>
        <v>43458.256000000001</v>
      </c>
      <c r="D238" s="19" t="str">
        <f t="shared" si="21"/>
        <v>vis</v>
      </c>
      <c r="E238" s="50">
        <f>VLOOKUP(C238,Active!C$21:E$967,3,FALSE)</f>
        <v>138.99480370025591</v>
      </c>
      <c r="F238" s="11" t="s">
        <v>2299</v>
      </c>
      <c r="G238" s="19" t="str">
        <f t="shared" si="22"/>
        <v>43458.256</v>
      </c>
      <c r="H238" s="17">
        <f t="shared" si="23"/>
        <v>139</v>
      </c>
      <c r="I238" s="51" t="s">
        <v>767</v>
      </c>
      <c r="J238" s="52" t="s">
        <v>768</v>
      </c>
      <c r="K238" s="51">
        <v>139</v>
      </c>
      <c r="L238" s="51" t="s">
        <v>2493</v>
      </c>
      <c r="M238" s="52" t="s">
        <v>2388</v>
      </c>
      <c r="N238" s="52"/>
      <c r="O238" s="53" t="s">
        <v>766</v>
      </c>
      <c r="P238" s="53" t="s">
        <v>697</v>
      </c>
    </row>
    <row r="239" spans="1:16" ht="13.5" thickBot="1" x14ac:dyDescent="0.25">
      <c r="A239" s="17" t="str">
        <f t="shared" si="18"/>
        <v> BBS 36 </v>
      </c>
      <c r="B239" s="11" t="str">
        <f t="shared" si="19"/>
        <v>I</v>
      </c>
      <c r="C239" s="17">
        <f t="shared" si="20"/>
        <v>43458.266000000003</v>
      </c>
      <c r="D239" s="19" t="str">
        <f t="shared" si="21"/>
        <v>vis</v>
      </c>
      <c r="E239" s="50">
        <f>VLOOKUP(C239,Active!C$21:E$967,3,FALSE)</f>
        <v>139.00314527367522</v>
      </c>
      <c r="F239" s="11" t="s">
        <v>2299</v>
      </c>
      <c r="G239" s="19" t="str">
        <f t="shared" si="22"/>
        <v>43458.266</v>
      </c>
      <c r="H239" s="17">
        <f t="shared" si="23"/>
        <v>139</v>
      </c>
      <c r="I239" s="51" t="s">
        <v>769</v>
      </c>
      <c r="J239" s="52" t="s">
        <v>770</v>
      </c>
      <c r="K239" s="51">
        <v>139</v>
      </c>
      <c r="L239" s="51" t="s">
        <v>2373</v>
      </c>
      <c r="M239" s="52" t="s">
        <v>2388</v>
      </c>
      <c r="N239" s="52"/>
      <c r="O239" s="53" t="s">
        <v>661</v>
      </c>
      <c r="P239" s="53" t="s">
        <v>755</v>
      </c>
    </row>
    <row r="240" spans="1:16" ht="13.5" thickBot="1" x14ac:dyDescent="0.25">
      <c r="A240" s="17" t="str">
        <f t="shared" si="18"/>
        <v> BBS 36 </v>
      </c>
      <c r="B240" s="11" t="str">
        <f t="shared" si="19"/>
        <v>I</v>
      </c>
      <c r="C240" s="17">
        <f t="shared" si="20"/>
        <v>43482.239999999998</v>
      </c>
      <c r="D240" s="19" t="str">
        <f t="shared" si="21"/>
        <v>vis</v>
      </c>
      <c r="E240" s="50">
        <f>VLOOKUP(C240,Active!C$21:E$967,3,FALSE)</f>
        <v>159.00123338504349</v>
      </c>
      <c r="F240" s="11" t="s">
        <v>2299</v>
      </c>
      <c r="G240" s="19" t="str">
        <f t="shared" si="22"/>
        <v>43482.240</v>
      </c>
      <c r="H240" s="17">
        <f t="shared" si="23"/>
        <v>159</v>
      </c>
      <c r="I240" s="51" t="s">
        <v>771</v>
      </c>
      <c r="J240" s="52" t="s">
        <v>772</v>
      </c>
      <c r="K240" s="51">
        <v>159</v>
      </c>
      <c r="L240" s="51" t="s">
        <v>2419</v>
      </c>
      <c r="M240" s="52" t="s">
        <v>2388</v>
      </c>
      <c r="N240" s="52"/>
      <c r="O240" s="53" t="s">
        <v>712</v>
      </c>
      <c r="P240" s="53" t="s">
        <v>755</v>
      </c>
    </row>
    <row r="241" spans="1:16" ht="13.5" thickBot="1" x14ac:dyDescent="0.25">
      <c r="A241" s="17" t="str">
        <f t="shared" si="18"/>
        <v> BBS 36 </v>
      </c>
      <c r="B241" s="11" t="str">
        <f t="shared" si="19"/>
        <v>I</v>
      </c>
      <c r="C241" s="17">
        <f t="shared" si="20"/>
        <v>43482.25</v>
      </c>
      <c r="D241" s="19" t="str">
        <f t="shared" si="21"/>
        <v>vis</v>
      </c>
      <c r="E241" s="50">
        <f>VLOOKUP(C241,Active!C$21:E$967,3,FALSE)</f>
        <v>159.00957495846279</v>
      </c>
      <c r="F241" s="11" t="s">
        <v>2299</v>
      </c>
      <c r="G241" s="19" t="str">
        <f t="shared" si="22"/>
        <v>43482.250</v>
      </c>
      <c r="H241" s="17">
        <f t="shared" si="23"/>
        <v>159</v>
      </c>
      <c r="I241" s="51" t="s">
        <v>773</v>
      </c>
      <c r="J241" s="52" t="s">
        <v>774</v>
      </c>
      <c r="K241" s="51">
        <v>159</v>
      </c>
      <c r="L241" s="51" t="s">
        <v>2339</v>
      </c>
      <c r="M241" s="52" t="s">
        <v>2388</v>
      </c>
      <c r="N241" s="52"/>
      <c r="O241" s="53" t="s">
        <v>685</v>
      </c>
      <c r="P241" s="53" t="s">
        <v>755</v>
      </c>
    </row>
    <row r="242" spans="1:16" ht="13.5" thickBot="1" x14ac:dyDescent="0.25">
      <c r="A242" s="17" t="str">
        <f t="shared" si="18"/>
        <v> BBS 36 </v>
      </c>
      <c r="B242" s="11" t="str">
        <f t="shared" si="19"/>
        <v>I</v>
      </c>
      <c r="C242" s="17">
        <f t="shared" si="20"/>
        <v>43500.224000000002</v>
      </c>
      <c r="D242" s="19" t="str">
        <f t="shared" si="21"/>
        <v>vis</v>
      </c>
      <c r="E242" s="50">
        <f>VLOOKUP(C242,Active!C$21:E$967,3,FALSE)</f>
        <v>174.00271901927252</v>
      </c>
      <c r="F242" s="11" t="s">
        <v>2299</v>
      </c>
      <c r="G242" s="19" t="str">
        <f t="shared" si="22"/>
        <v>43500.224</v>
      </c>
      <c r="H242" s="17">
        <f t="shared" si="23"/>
        <v>174</v>
      </c>
      <c r="I242" s="51" t="s">
        <v>775</v>
      </c>
      <c r="J242" s="52" t="s">
        <v>776</v>
      </c>
      <c r="K242" s="51">
        <v>174</v>
      </c>
      <c r="L242" s="51" t="s">
        <v>2403</v>
      </c>
      <c r="M242" s="52" t="s">
        <v>2388</v>
      </c>
      <c r="N242" s="52"/>
      <c r="O242" s="53" t="s">
        <v>2681</v>
      </c>
      <c r="P242" s="53" t="s">
        <v>755</v>
      </c>
    </row>
    <row r="243" spans="1:16" ht="13.5" thickBot="1" x14ac:dyDescent="0.25">
      <c r="A243" s="17" t="str">
        <f t="shared" si="18"/>
        <v> BBS 38 </v>
      </c>
      <c r="B243" s="11" t="str">
        <f t="shared" si="19"/>
        <v>I</v>
      </c>
      <c r="C243" s="17">
        <f t="shared" si="20"/>
        <v>43658.466999999997</v>
      </c>
      <c r="D243" s="19" t="str">
        <f t="shared" si="21"/>
        <v>vis</v>
      </c>
      <c r="E243" s="50">
        <f>VLOOKUP(C243,Active!C$21:E$967,3,FALSE)</f>
        <v>306.00227925151773</v>
      </c>
      <c r="F243" s="11" t="s">
        <v>2299</v>
      </c>
      <c r="G243" s="19" t="str">
        <f t="shared" si="22"/>
        <v>43658.467</v>
      </c>
      <c r="H243" s="17">
        <f t="shared" si="23"/>
        <v>306</v>
      </c>
      <c r="I243" s="51" t="s">
        <v>777</v>
      </c>
      <c r="J243" s="52" t="s">
        <v>778</v>
      </c>
      <c r="K243" s="51">
        <v>306</v>
      </c>
      <c r="L243" s="51" t="s">
        <v>2403</v>
      </c>
      <c r="M243" s="52" t="s">
        <v>2388</v>
      </c>
      <c r="N243" s="52"/>
      <c r="O243" s="53" t="s">
        <v>624</v>
      </c>
      <c r="P243" s="53" t="s">
        <v>779</v>
      </c>
    </row>
    <row r="244" spans="1:16" ht="13.5" thickBot="1" x14ac:dyDescent="0.25">
      <c r="A244" s="17" t="str">
        <f t="shared" si="18"/>
        <v>IBVS 1840 </v>
      </c>
      <c r="B244" s="11" t="str">
        <f t="shared" si="19"/>
        <v>I</v>
      </c>
      <c r="C244" s="17">
        <f t="shared" si="20"/>
        <v>43659.660600000003</v>
      </c>
      <c r="D244" s="19" t="str">
        <f t="shared" si="21"/>
        <v>vis</v>
      </c>
      <c r="E244" s="50">
        <f>VLOOKUP(C244,Active!C$21:E$967,3,FALSE)</f>
        <v>306.99792945464839</v>
      </c>
      <c r="F244" s="11" t="s">
        <v>2299</v>
      </c>
      <c r="G244" s="19" t="str">
        <f t="shared" si="22"/>
        <v>43659.6606</v>
      </c>
      <c r="H244" s="17">
        <f t="shared" si="23"/>
        <v>307</v>
      </c>
      <c r="I244" s="51" t="s">
        <v>780</v>
      </c>
      <c r="J244" s="52" t="s">
        <v>781</v>
      </c>
      <c r="K244" s="51">
        <v>307</v>
      </c>
      <c r="L244" s="51" t="s">
        <v>782</v>
      </c>
      <c r="M244" s="52" t="s">
        <v>2428</v>
      </c>
      <c r="N244" s="52" t="s">
        <v>2429</v>
      </c>
      <c r="O244" s="53" t="s">
        <v>783</v>
      </c>
      <c r="P244" s="54" t="s">
        <v>784</v>
      </c>
    </row>
    <row r="245" spans="1:16" ht="13.5" thickBot="1" x14ac:dyDescent="0.25">
      <c r="A245" s="17" t="str">
        <f t="shared" si="18"/>
        <v> BBS 37 </v>
      </c>
      <c r="B245" s="11" t="str">
        <f t="shared" si="19"/>
        <v>I</v>
      </c>
      <c r="C245" s="17">
        <f t="shared" si="20"/>
        <v>43664.463000000003</v>
      </c>
      <c r="D245" s="19" t="str">
        <f t="shared" si="21"/>
        <v>vis</v>
      </c>
      <c r="E245" s="50">
        <f>VLOOKUP(C245,Active!C$21:E$967,3,FALSE)</f>
        <v>311.00388667272068</v>
      </c>
      <c r="F245" s="11" t="s">
        <v>2299</v>
      </c>
      <c r="G245" s="19" t="str">
        <f t="shared" si="22"/>
        <v>43664.463</v>
      </c>
      <c r="H245" s="17">
        <f t="shared" si="23"/>
        <v>311</v>
      </c>
      <c r="I245" s="51" t="s">
        <v>785</v>
      </c>
      <c r="J245" s="52" t="s">
        <v>786</v>
      </c>
      <c r="K245" s="51">
        <v>311</v>
      </c>
      <c r="L245" s="51" t="s">
        <v>2448</v>
      </c>
      <c r="M245" s="52" t="s">
        <v>2388</v>
      </c>
      <c r="N245" s="52"/>
      <c r="O245" s="53" t="s">
        <v>667</v>
      </c>
      <c r="P245" s="53" t="s">
        <v>740</v>
      </c>
    </row>
    <row r="246" spans="1:16" ht="13.5" thickBot="1" x14ac:dyDescent="0.25">
      <c r="A246" s="17" t="str">
        <f t="shared" si="18"/>
        <v> BBS 38 </v>
      </c>
      <c r="B246" s="11" t="str">
        <f t="shared" si="19"/>
        <v>I</v>
      </c>
      <c r="C246" s="17">
        <f t="shared" si="20"/>
        <v>43688.436000000002</v>
      </c>
      <c r="D246" s="19" t="str">
        <f t="shared" si="21"/>
        <v>vis</v>
      </c>
      <c r="E246" s="50">
        <f>VLOOKUP(C246,Active!C$21:E$967,3,FALSE)</f>
        <v>331.00114062675004</v>
      </c>
      <c r="F246" s="11" t="s">
        <v>2299</v>
      </c>
      <c r="G246" s="19" t="str">
        <f t="shared" si="22"/>
        <v>43688.436</v>
      </c>
      <c r="H246" s="17">
        <f t="shared" si="23"/>
        <v>331</v>
      </c>
      <c r="I246" s="51" t="s">
        <v>787</v>
      </c>
      <c r="J246" s="52" t="s">
        <v>788</v>
      </c>
      <c r="K246" s="51">
        <v>331</v>
      </c>
      <c r="L246" s="51" t="s">
        <v>2419</v>
      </c>
      <c r="M246" s="52" t="s">
        <v>2388</v>
      </c>
      <c r="N246" s="52"/>
      <c r="O246" s="53" t="s">
        <v>624</v>
      </c>
      <c r="P246" s="53" t="s">
        <v>779</v>
      </c>
    </row>
    <row r="247" spans="1:16" ht="13.5" thickBot="1" x14ac:dyDescent="0.25">
      <c r="A247" s="17" t="str">
        <f t="shared" si="18"/>
        <v> AOEB 1 </v>
      </c>
      <c r="B247" s="11" t="str">
        <f t="shared" si="19"/>
        <v>I</v>
      </c>
      <c r="C247" s="17">
        <f t="shared" si="20"/>
        <v>43689.625999999997</v>
      </c>
      <c r="D247" s="19" t="str">
        <f t="shared" si="21"/>
        <v>vis</v>
      </c>
      <c r="E247" s="50">
        <f>VLOOKUP(C247,Active!C$21:E$967,3,FALSE)</f>
        <v>331.99378786344124</v>
      </c>
      <c r="F247" s="11" t="s">
        <v>2299</v>
      </c>
      <c r="G247" s="19" t="str">
        <f t="shared" si="22"/>
        <v>43689.626</v>
      </c>
      <c r="H247" s="17">
        <f t="shared" si="23"/>
        <v>332</v>
      </c>
      <c r="I247" s="51" t="s">
        <v>789</v>
      </c>
      <c r="J247" s="52" t="s">
        <v>790</v>
      </c>
      <c r="K247" s="51">
        <v>332</v>
      </c>
      <c r="L247" s="51" t="s">
        <v>2462</v>
      </c>
      <c r="M247" s="52" t="s">
        <v>2388</v>
      </c>
      <c r="N247" s="52"/>
      <c r="O247" s="53" t="s">
        <v>483</v>
      </c>
      <c r="P247" s="53" t="s">
        <v>520</v>
      </c>
    </row>
    <row r="248" spans="1:16" ht="13.5" thickBot="1" x14ac:dyDescent="0.25">
      <c r="A248" s="17" t="str">
        <f t="shared" si="18"/>
        <v>IBVS 1502 </v>
      </c>
      <c r="B248" s="11" t="str">
        <f t="shared" si="19"/>
        <v>I</v>
      </c>
      <c r="C248" s="17">
        <f t="shared" si="20"/>
        <v>43701.614999999998</v>
      </c>
      <c r="D248" s="19" t="str">
        <f t="shared" si="21"/>
        <v>vis</v>
      </c>
      <c r="E248" s="50">
        <f>VLOOKUP(C248,Active!C$21:E$967,3,FALSE)</f>
        <v>341.99450023381229</v>
      </c>
      <c r="F248" s="11" t="s">
        <v>2299</v>
      </c>
      <c r="G248" s="19" t="str">
        <f t="shared" si="22"/>
        <v>43701.615</v>
      </c>
      <c r="H248" s="17">
        <f t="shared" si="23"/>
        <v>342</v>
      </c>
      <c r="I248" s="51" t="s">
        <v>791</v>
      </c>
      <c r="J248" s="52" t="s">
        <v>792</v>
      </c>
      <c r="K248" s="51">
        <v>342</v>
      </c>
      <c r="L248" s="51" t="s">
        <v>2462</v>
      </c>
      <c r="M248" s="52" t="s">
        <v>2388</v>
      </c>
      <c r="N248" s="52"/>
      <c r="O248" s="53" t="s">
        <v>523</v>
      </c>
      <c r="P248" s="54" t="s">
        <v>682</v>
      </c>
    </row>
    <row r="249" spans="1:16" ht="13.5" thickBot="1" x14ac:dyDescent="0.25">
      <c r="A249" s="17" t="str">
        <f t="shared" si="18"/>
        <v> BBS 38 </v>
      </c>
      <c r="B249" s="11" t="str">
        <f t="shared" si="19"/>
        <v>I</v>
      </c>
      <c r="C249" s="17">
        <f t="shared" si="20"/>
        <v>43706.417999999998</v>
      </c>
      <c r="D249" s="19" t="str">
        <f t="shared" si="21"/>
        <v>vis</v>
      </c>
      <c r="E249" s="50">
        <f>VLOOKUP(C249,Active!C$21:E$967,3,FALSE)</f>
        <v>346.00095794628913</v>
      </c>
      <c r="F249" s="11" t="s">
        <v>2299</v>
      </c>
      <c r="G249" s="19" t="str">
        <f t="shared" si="22"/>
        <v>43706.418</v>
      </c>
      <c r="H249" s="17">
        <f t="shared" si="23"/>
        <v>346</v>
      </c>
      <c r="I249" s="51" t="s">
        <v>793</v>
      </c>
      <c r="J249" s="52" t="s">
        <v>794</v>
      </c>
      <c r="K249" s="51">
        <v>346</v>
      </c>
      <c r="L249" s="51" t="s">
        <v>2419</v>
      </c>
      <c r="M249" s="52" t="s">
        <v>2388</v>
      </c>
      <c r="N249" s="52"/>
      <c r="O249" s="53" t="s">
        <v>667</v>
      </c>
      <c r="P249" s="53" t="s">
        <v>779</v>
      </c>
    </row>
    <row r="250" spans="1:16" ht="13.5" thickBot="1" x14ac:dyDescent="0.25">
      <c r="A250" s="17" t="str">
        <f t="shared" si="18"/>
        <v> BBS 38 </v>
      </c>
      <c r="B250" s="11" t="str">
        <f t="shared" si="19"/>
        <v>I</v>
      </c>
      <c r="C250" s="17">
        <f t="shared" si="20"/>
        <v>43712.41</v>
      </c>
      <c r="D250" s="19" t="str">
        <f t="shared" si="21"/>
        <v>vis</v>
      </c>
      <c r="E250" s="50">
        <f>VLOOKUP(C250,Active!C$21:E$967,3,FALSE)</f>
        <v>350.99922873812437</v>
      </c>
      <c r="F250" s="11" t="s">
        <v>2299</v>
      </c>
      <c r="G250" s="19" t="str">
        <f t="shared" si="22"/>
        <v>43712.410</v>
      </c>
      <c r="H250" s="17">
        <f t="shared" si="23"/>
        <v>351</v>
      </c>
      <c r="I250" s="51" t="s">
        <v>795</v>
      </c>
      <c r="J250" s="52" t="s">
        <v>796</v>
      </c>
      <c r="K250" s="51">
        <v>351</v>
      </c>
      <c r="L250" s="51" t="s">
        <v>2367</v>
      </c>
      <c r="M250" s="52" t="s">
        <v>2388</v>
      </c>
      <c r="N250" s="52"/>
      <c r="O250" s="53" t="s">
        <v>667</v>
      </c>
      <c r="P250" s="53" t="s">
        <v>779</v>
      </c>
    </row>
    <row r="251" spans="1:16" ht="13.5" thickBot="1" x14ac:dyDescent="0.25">
      <c r="A251" s="17" t="str">
        <f t="shared" si="18"/>
        <v> BBS 39 </v>
      </c>
      <c r="B251" s="11" t="str">
        <f t="shared" si="19"/>
        <v>I</v>
      </c>
      <c r="C251" s="17">
        <f t="shared" si="20"/>
        <v>43718.402999999998</v>
      </c>
      <c r="D251" s="19" t="str">
        <f t="shared" si="21"/>
        <v>vis</v>
      </c>
      <c r="E251" s="50">
        <f>VLOOKUP(C251,Active!C$21:E$967,3,FALSE)</f>
        <v>355.99833368729247</v>
      </c>
      <c r="F251" s="11" t="s">
        <v>2299</v>
      </c>
      <c r="G251" s="19" t="str">
        <f t="shared" si="22"/>
        <v>43718.403</v>
      </c>
      <c r="H251" s="17">
        <f t="shared" si="23"/>
        <v>356</v>
      </c>
      <c r="I251" s="51" t="s">
        <v>797</v>
      </c>
      <c r="J251" s="52" t="s">
        <v>798</v>
      </c>
      <c r="K251" s="51">
        <v>356</v>
      </c>
      <c r="L251" s="51" t="s">
        <v>2336</v>
      </c>
      <c r="M251" s="52" t="s">
        <v>2388</v>
      </c>
      <c r="N251" s="52"/>
      <c r="O251" s="53" t="s">
        <v>661</v>
      </c>
      <c r="P251" s="53" t="s">
        <v>799</v>
      </c>
    </row>
    <row r="252" spans="1:16" ht="13.5" thickBot="1" x14ac:dyDescent="0.25">
      <c r="A252" s="17" t="str">
        <f t="shared" si="18"/>
        <v> BBS 38 </v>
      </c>
      <c r="B252" s="11" t="str">
        <f t="shared" si="19"/>
        <v>I</v>
      </c>
      <c r="C252" s="17">
        <f t="shared" si="20"/>
        <v>43718.404999999999</v>
      </c>
      <c r="D252" s="19" t="str">
        <f t="shared" si="21"/>
        <v>vis</v>
      </c>
      <c r="E252" s="50">
        <f>VLOOKUP(C252,Active!C$21:E$967,3,FALSE)</f>
        <v>356.00000200197633</v>
      </c>
      <c r="F252" s="11" t="s">
        <v>2299</v>
      </c>
      <c r="G252" s="19" t="str">
        <f t="shared" si="22"/>
        <v>43718.405</v>
      </c>
      <c r="H252" s="17">
        <f t="shared" si="23"/>
        <v>356</v>
      </c>
      <c r="I252" s="51" t="s">
        <v>800</v>
      </c>
      <c r="J252" s="52" t="s">
        <v>801</v>
      </c>
      <c r="K252" s="51">
        <v>356</v>
      </c>
      <c r="L252" s="51" t="s">
        <v>2350</v>
      </c>
      <c r="M252" s="52" t="s">
        <v>2388</v>
      </c>
      <c r="N252" s="52"/>
      <c r="O252" s="53" t="s">
        <v>2681</v>
      </c>
      <c r="P252" s="53" t="s">
        <v>779</v>
      </c>
    </row>
    <row r="253" spans="1:16" ht="13.5" thickBot="1" x14ac:dyDescent="0.25">
      <c r="A253" s="17" t="str">
        <f t="shared" si="18"/>
        <v> BBS 38 </v>
      </c>
      <c r="B253" s="11" t="str">
        <f t="shared" si="19"/>
        <v>I</v>
      </c>
      <c r="C253" s="17">
        <f t="shared" si="20"/>
        <v>43718.409</v>
      </c>
      <c r="D253" s="19" t="str">
        <f t="shared" si="21"/>
        <v>vis</v>
      </c>
      <c r="E253" s="50">
        <f>VLOOKUP(C253,Active!C$21:E$967,3,FALSE)</f>
        <v>356.00333863134404</v>
      </c>
      <c r="F253" s="11" t="s">
        <v>2299</v>
      </c>
      <c r="G253" s="19" t="str">
        <f t="shared" si="22"/>
        <v>43718.409</v>
      </c>
      <c r="H253" s="17">
        <f t="shared" si="23"/>
        <v>356</v>
      </c>
      <c r="I253" s="51" t="s">
        <v>802</v>
      </c>
      <c r="J253" s="52" t="s">
        <v>803</v>
      </c>
      <c r="K253" s="51">
        <v>356</v>
      </c>
      <c r="L253" s="51" t="s">
        <v>2373</v>
      </c>
      <c r="M253" s="52" t="s">
        <v>2388</v>
      </c>
      <c r="N253" s="52"/>
      <c r="O253" s="53" t="s">
        <v>667</v>
      </c>
      <c r="P253" s="53" t="s">
        <v>779</v>
      </c>
    </row>
    <row r="254" spans="1:16" ht="13.5" thickBot="1" x14ac:dyDescent="0.25">
      <c r="A254" s="17" t="str">
        <f t="shared" si="18"/>
        <v> BBS 39 </v>
      </c>
      <c r="B254" s="11" t="str">
        <f t="shared" si="19"/>
        <v>I</v>
      </c>
      <c r="C254" s="17">
        <f t="shared" si="20"/>
        <v>43718.41</v>
      </c>
      <c r="D254" s="19" t="str">
        <f t="shared" si="21"/>
        <v>vis</v>
      </c>
      <c r="E254" s="50">
        <f>VLOOKUP(C254,Active!C$21:E$967,3,FALSE)</f>
        <v>356.004172788689</v>
      </c>
      <c r="F254" s="11" t="s">
        <v>2299</v>
      </c>
      <c r="G254" s="19" t="str">
        <f t="shared" si="22"/>
        <v>43718.410</v>
      </c>
      <c r="H254" s="17">
        <f t="shared" si="23"/>
        <v>356</v>
      </c>
      <c r="I254" s="51" t="s">
        <v>804</v>
      </c>
      <c r="J254" s="52" t="s">
        <v>805</v>
      </c>
      <c r="K254" s="51">
        <v>356</v>
      </c>
      <c r="L254" s="51" t="s">
        <v>2448</v>
      </c>
      <c r="M254" s="52" t="s">
        <v>2388</v>
      </c>
      <c r="N254" s="52"/>
      <c r="O254" s="53" t="s">
        <v>624</v>
      </c>
      <c r="P254" s="53" t="s">
        <v>799</v>
      </c>
    </row>
    <row r="255" spans="1:16" ht="13.5" thickBot="1" x14ac:dyDescent="0.25">
      <c r="A255" s="17" t="str">
        <f t="shared" si="18"/>
        <v> BBS 38 </v>
      </c>
      <c r="B255" s="11" t="str">
        <f t="shared" si="19"/>
        <v>I</v>
      </c>
      <c r="C255" s="17">
        <f t="shared" si="20"/>
        <v>43718.411</v>
      </c>
      <c r="D255" s="19" t="str">
        <f t="shared" si="21"/>
        <v>vis</v>
      </c>
      <c r="E255" s="50">
        <f>VLOOKUP(C255,Active!C$21:E$967,3,FALSE)</f>
        <v>356.00500694602789</v>
      </c>
      <c r="F255" s="11" t="s">
        <v>2299</v>
      </c>
      <c r="G255" s="19" t="str">
        <f t="shared" si="22"/>
        <v>43718.411</v>
      </c>
      <c r="H255" s="17">
        <f t="shared" si="23"/>
        <v>356</v>
      </c>
      <c r="I255" s="51" t="s">
        <v>806</v>
      </c>
      <c r="J255" s="52" t="s">
        <v>807</v>
      </c>
      <c r="K255" s="51">
        <v>356</v>
      </c>
      <c r="L255" s="51" t="s">
        <v>2312</v>
      </c>
      <c r="M255" s="52" t="s">
        <v>2388</v>
      </c>
      <c r="N255" s="52"/>
      <c r="O255" s="53" t="s">
        <v>678</v>
      </c>
      <c r="P255" s="53" t="s">
        <v>779</v>
      </c>
    </row>
    <row r="256" spans="1:16" ht="13.5" thickBot="1" x14ac:dyDescent="0.25">
      <c r="A256" s="17" t="str">
        <f t="shared" si="18"/>
        <v> BBS 39 </v>
      </c>
      <c r="B256" s="11" t="str">
        <f t="shared" si="19"/>
        <v>I</v>
      </c>
      <c r="C256" s="17">
        <f t="shared" si="20"/>
        <v>43725.586000000003</v>
      </c>
      <c r="D256" s="19" t="str">
        <f t="shared" si="21"/>
        <v>vis</v>
      </c>
      <c r="E256" s="50">
        <f>VLOOKUP(C256,Active!C$21:E$967,3,FALSE)</f>
        <v>361.99008587316388</v>
      </c>
      <c r="F256" s="11" t="s">
        <v>2299</v>
      </c>
      <c r="G256" s="19" t="str">
        <f t="shared" si="22"/>
        <v>43725.586</v>
      </c>
      <c r="H256" s="17">
        <f t="shared" si="23"/>
        <v>362</v>
      </c>
      <c r="I256" s="51" t="s">
        <v>808</v>
      </c>
      <c r="J256" s="52" t="s">
        <v>809</v>
      </c>
      <c r="K256" s="51">
        <v>362</v>
      </c>
      <c r="L256" s="51" t="s">
        <v>2526</v>
      </c>
      <c r="M256" s="52" t="s">
        <v>2388</v>
      </c>
      <c r="N256" s="52"/>
      <c r="O256" s="53" t="s">
        <v>661</v>
      </c>
      <c r="P256" s="53" t="s">
        <v>799</v>
      </c>
    </row>
    <row r="257" spans="1:16" ht="13.5" thickBot="1" x14ac:dyDescent="0.25">
      <c r="A257" s="17" t="str">
        <f t="shared" si="18"/>
        <v> BBS 38 </v>
      </c>
      <c r="B257" s="11" t="str">
        <f t="shared" si="19"/>
        <v>I</v>
      </c>
      <c r="C257" s="17">
        <f t="shared" si="20"/>
        <v>43730.396999999997</v>
      </c>
      <c r="D257" s="19" t="str">
        <f t="shared" si="21"/>
        <v>vis</v>
      </c>
      <c r="E257" s="50">
        <f>VLOOKUP(C257,Active!C$21:E$967,3,FALSE)</f>
        <v>366.00321684437012</v>
      </c>
      <c r="F257" s="11" t="s">
        <v>2299</v>
      </c>
      <c r="G257" s="19" t="str">
        <f t="shared" si="22"/>
        <v>43730.397</v>
      </c>
      <c r="H257" s="17">
        <f t="shared" si="23"/>
        <v>366</v>
      </c>
      <c r="I257" s="51" t="s">
        <v>810</v>
      </c>
      <c r="J257" s="52" t="s">
        <v>811</v>
      </c>
      <c r="K257" s="51">
        <v>366</v>
      </c>
      <c r="L257" s="51" t="s">
        <v>2373</v>
      </c>
      <c r="M257" s="52" t="s">
        <v>2388</v>
      </c>
      <c r="N257" s="52"/>
      <c r="O257" s="53" t="s">
        <v>678</v>
      </c>
      <c r="P257" s="53" t="s">
        <v>779</v>
      </c>
    </row>
    <row r="258" spans="1:16" ht="13.5" thickBot="1" x14ac:dyDescent="0.25">
      <c r="A258" s="17" t="str">
        <f t="shared" si="18"/>
        <v> BBS 38 </v>
      </c>
      <c r="B258" s="11" t="str">
        <f t="shared" si="19"/>
        <v>I</v>
      </c>
      <c r="C258" s="17">
        <f t="shared" si="20"/>
        <v>43742.377999999997</v>
      </c>
      <c r="D258" s="19" t="str">
        <f t="shared" si="21"/>
        <v>vis</v>
      </c>
      <c r="E258" s="50">
        <f>VLOOKUP(C258,Active!C$21:E$967,3,FALSE)</f>
        <v>375.99725595600569</v>
      </c>
      <c r="F258" s="11" t="s">
        <v>2299</v>
      </c>
      <c r="G258" s="19" t="str">
        <f t="shared" si="22"/>
        <v>43742.378</v>
      </c>
      <c r="H258" s="17">
        <f t="shared" si="23"/>
        <v>376</v>
      </c>
      <c r="I258" s="51" t="s">
        <v>812</v>
      </c>
      <c r="J258" s="52" t="s">
        <v>813</v>
      </c>
      <c r="K258" s="51">
        <v>376</v>
      </c>
      <c r="L258" s="51" t="s">
        <v>2300</v>
      </c>
      <c r="M258" s="52" t="s">
        <v>2388</v>
      </c>
      <c r="N258" s="52"/>
      <c r="O258" s="53" t="s">
        <v>49</v>
      </c>
      <c r="P258" s="53" t="s">
        <v>779</v>
      </c>
    </row>
    <row r="259" spans="1:16" ht="13.5" thickBot="1" x14ac:dyDescent="0.25">
      <c r="A259" s="17" t="str">
        <f t="shared" si="18"/>
        <v> BBS 39 </v>
      </c>
      <c r="B259" s="11" t="str">
        <f t="shared" si="19"/>
        <v>I</v>
      </c>
      <c r="C259" s="17">
        <f t="shared" si="20"/>
        <v>43754.364000000001</v>
      </c>
      <c r="D259" s="19" t="str">
        <f t="shared" si="21"/>
        <v>vis</v>
      </c>
      <c r="E259" s="50">
        <f>VLOOKUP(C259,Active!C$21:E$967,3,FALSE)</f>
        <v>385.99546585435394</v>
      </c>
      <c r="F259" s="11" t="s">
        <v>2299</v>
      </c>
      <c r="G259" s="19" t="str">
        <f t="shared" si="22"/>
        <v>43754.364</v>
      </c>
      <c r="H259" s="17">
        <f t="shared" si="23"/>
        <v>386</v>
      </c>
      <c r="I259" s="51" t="s">
        <v>820</v>
      </c>
      <c r="J259" s="52" t="s">
        <v>821</v>
      </c>
      <c r="K259" s="51">
        <v>386</v>
      </c>
      <c r="L259" s="51" t="s">
        <v>2318</v>
      </c>
      <c r="M259" s="52" t="s">
        <v>2388</v>
      </c>
      <c r="N259" s="52"/>
      <c r="O259" s="53" t="s">
        <v>661</v>
      </c>
      <c r="P259" s="53" t="s">
        <v>799</v>
      </c>
    </row>
    <row r="260" spans="1:16" ht="13.5" thickBot="1" x14ac:dyDescent="0.25">
      <c r="A260" s="17" t="str">
        <f t="shared" si="18"/>
        <v> BBS 40 </v>
      </c>
      <c r="B260" s="11" t="str">
        <f t="shared" si="19"/>
        <v>I</v>
      </c>
      <c r="C260" s="17">
        <f t="shared" si="20"/>
        <v>43754.368000000002</v>
      </c>
      <c r="D260" s="19" t="str">
        <f t="shared" si="21"/>
        <v>vis</v>
      </c>
      <c r="E260" s="50">
        <f>VLOOKUP(C260,Active!C$21:E$967,3,FALSE)</f>
        <v>385.9988024837217</v>
      </c>
      <c r="F260" s="11" t="s">
        <v>2299</v>
      </c>
      <c r="G260" s="19" t="str">
        <f t="shared" si="22"/>
        <v>43754.368</v>
      </c>
      <c r="H260" s="17">
        <f t="shared" si="23"/>
        <v>386</v>
      </c>
      <c r="I260" s="51" t="s">
        <v>822</v>
      </c>
      <c r="J260" s="52" t="s">
        <v>823</v>
      </c>
      <c r="K260" s="51">
        <v>386</v>
      </c>
      <c r="L260" s="51" t="s">
        <v>2367</v>
      </c>
      <c r="M260" s="52" t="s">
        <v>2388</v>
      </c>
      <c r="N260" s="52"/>
      <c r="O260" s="53" t="s">
        <v>824</v>
      </c>
      <c r="P260" s="53" t="s">
        <v>825</v>
      </c>
    </row>
    <row r="261" spans="1:16" ht="13.5" thickBot="1" x14ac:dyDescent="0.25">
      <c r="A261" s="17" t="str">
        <f t="shared" si="18"/>
        <v> BBS 40 </v>
      </c>
      <c r="B261" s="11" t="str">
        <f t="shared" si="19"/>
        <v>I</v>
      </c>
      <c r="C261" s="17">
        <f t="shared" si="20"/>
        <v>43754.368000000002</v>
      </c>
      <c r="D261" s="19" t="str">
        <f t="shared" si="21"/>
        <v>vis</v>
      </c>
      <c r="E261" s="50">
        <f>VLOOKUP(C261,Active!C$21:E$967,3,FALSE)</f>
        <v>385.9988024837217</v>
      </c>
      <c r="F261" s="11" t="s">
        <v>2299</v>
      </c>
      <c r="G261" s="19" t="str">
        <f t="shared" si="22"/>
        <v>43754.368</v>
      </c>
      <c r="H261" s="17">
        <f t="shared" si="23"/>
        <v>386</v>
      </c>
      <c r="I261" s="51" t="s">
        <v>822</v>
      </c>
      <c r="J261" s="52" t="s">
        <v>823</v>
      </c>
      <c r="K261" s="51">
        <v>386</v>
      </c>
      <c r="L261" s="51" t="s">
        <v>2367</v>
      </c>
      <c r="M261" s="52" t="s">
        <v>2388</v>
      </c>
      <c r="N261" s="52"/>
      <c r="O261" s="53" t="s">
        <v>667</v>
      </c>
      <c r="P261" s="53" t="s">
        <v>825</v>
      </c>
    </row>
    <row r="262" spans="1:16" ht="13.5" thickBot="1" x14ac:dyDescent="0.25">
      <c r="A262" s="17" t="str">
        <f t="shared" si="18"/>
        <v> BBS 40 </v>
      </c>
      <c r="B262" s="11" t="str">
        <f t="shared" si="19"/>
        <v>I</v>
      </c>
      <c r="C262" s="17">
        <f t="shared" si="20"/>
        <v>43772.349000000002</v>
      </c>
      <c r="D262" s="19" t="str">
        <f t="shared" si="21"/>
        <v>vis</v>
      </c>
      <c r="E262" s="50">
        <f>VLOOKUP(C262,Active!C$21:E$967,3,FALSE)</f>
        <v>400.99778564592191</v>
      </c>
      <c r="F262" s="11" t="s">
        <v>2299</v>
      </c>
      <c r="G262" s="19" t="str">
        <f t="shared" si="22"/>
        <v>43772.349</v>
      </c>
      <c r="H262" s="17">
        <f t="shared" si="23"/>
        <v>401</v>
      </c>
      <c r="I262" s="51" t="s">
        <v>826</v>
      </c>
      <c r="J262" s="52" t="s">
        <v>827</v>
      </c>
      <c r="K262" s="51">
        <v>401</v>
      </c>
      <c r="L262" s="51" t="s">
        <v>2300</v>
      </c>
      <c r="M262" s="52" t="s">
        <v>2388</v>
      </c>
      <c r="N262" s="52"/>
      <c r="O262" s="53" t="s">
        <v>667</v>
      </c>
      <c r="P262" s="53" t="s">
        <v>825</v>
      </c>
    </row>
    <row r="263" spans="1:16" ht="13.5" thickBot="1" x14ac:dyDescent="0.25">
      <c r="A263" s="17" t="str">
        <f t="shared" si="18"/>
        <v> BBS 39 </v>
      </c>
      <c r="B263" s="11" t="str">
        <f t="shared" si="19"/>
        <v>I</v>
      </c>
      <c r="C263" s="17">
        <f t="shared" si="20"/>
        <v>43790.326999999997</v>
      </c>
      <c r="D263" s="19" t="str">
        <f t="shared" si="21"/>
        <v>vis</v>
      </c>
      <c r="E263" s="50">
        <f>VLOOKUP(C263,Active!C$21:E$967,3,FALSE)</f>
        <v>415.99426633609329</v>
      </c>
      <c r="F263" s="11" t="s">
        <v>2299</v>
      </c>
      <c r="G263" s="19" t="str">
        <f t="shared" si="22"/>
        <v>43790.327</v>
      </c>
      <c r="H263" s="17">
        <f t="shared" si="23"/>
        <v>416</v>
      </c>
      <c r="I263" s="51" t="s">
        <v>830</v>
      </c>
      <c r="J263" s="52" t="s">
        <v>831</v>
      </c>
      <c r="K263" s="51">
        <v>416</v>
      </c>
      <c r="L263" s="51" t="s">
        <v>2462</v>
      </c>
      <c r="M263" s="52" t="s">
        <v>2388</v>
      </c>
      <c r="N263" s="52"/>
      <c r="O263" s="53" t="s">
        <v>667</v>
      </c>
      <c r="P263" s="53" t="s">
        <v>799</v>
      </c>
    </row>
    <row r="264" spans="1:16" ht="13.5" thickBot="1" x14ac:dyDescent="0.25">
      <c r="A264" s="17" t="str">
        <f t="shared" si="18"/>
        <v> BBS 40 </v>
      </c>
      <c r="B264" s="11" t="str">
        <f t="shared" si="19"/>
        <v>I</v>
      </c>
      <c r="C264" s="17">
        <f t="shared" si="20"/>
        <v>43790.330999999998</v>
      </c>
      <c r="D264" s="19" t="str">
        <f t="shared" si="21"/>
        <v>vis</v>
      </c>
      <c r="E264" s="50">
        <f>VLOOKUP(C264,Active!C$21:E$967,3,FALSE)</f>
        <v>415.997602965461</v>
      </c>
      <c r="F264" s="11" t="s">
        <v>2299</v>
      </c>
      <c r="G264" s="19" t="str">
        <f t="shared" si="22"/>
        <v>43790.331</v>
      </c>
      <c r="H264" s="17">
        <f t="shared" si="23"/>
        <v>416</v>
      </c>
      <c r="I264" s="51" t="s">
        <v>832</v>
      </c>
      <c r="J264" s="52" t="s">
        <v>833</v>
      </c>
      <c r="K264" s="51">
        <v>416</v>
      </c>
      <c r="L264" s="51" t="s">
        <v>2300</v>
      </c>
      <c r="M264" s="52" t="s">
        <v>2388</v>
      </c>
      <c r="N264" s="52"/>
      <c r="O264" s="53" t="s">
        <v>678</v>
      </c>
      <c r="P264" s="53" t="s">
        <v>825</v>
      </c>
    </row>
    <row r="265" spans="1:16" ht="13.5" thickBot="1" x14ac:dyDescent="0.25">
      <c r="A265" s="17" t="str">
        <f t="shared" si="18"/>
        <v> BBS 39 </v>
      </c>
      <c r="B265" s="11" t="str">
        <f t="shared" si="19"/>
        <v>I</v>
      </c>
      <c r="C265" s="17">
        <f t="shared" si="20"/>
        <v>43796.322</v>
      </c>
      <c r="D265" s="19" t="str">
        <f t="shared" si="21"/>
        <v>vis</v>
      </c>
      <c r="E265" s="50">
        <f>VLOOKUP(C265,Active!C$21:E$967,3,FALSE)</f>
        <v>420.99503959995127</v>
      </c>
      <c r="F265" s="11" t="s">
        <v>2299</v>
      </c>
      <c r="G265" s="19" t="str">
        <f t="shared" si="22"/>
        <v>43796.322</v>
      </c>
      <c r="H265" s="17">
        <f t="shared" si="23"/>
        <v>421</v>
      </c>
      <c r="I265" s="51" t="s">
        <v>834</v>
      </c>
      <c r="J265" s="52" t="s">
        <v>835</v>
      </c>
      <c r="K265" s="51">
        <v>421</v>
      </c>
      <c r="L265" s="51" t="s">
        <v>2493</v>
      </c>
      <c r="M265" s="52" t="s">
        <v>2388</v>
      </c>
      <c r="N265" s="52"/>
      <c r="O265" s="53" t="s">
        <v>49</v>
      </c>
      <c r="P265" s="53" t="s">
        <v>799</v>
      </c>
    </row>
    <row r="266" spans="1:16" ht="13.5" thickBot="1" x14ac:dyDescent="0.25">
      <c r="A266" s="17" t="str">
        <f t="shared" si="18"/>
        <v> BBS 39 </v>
      </c>
      <c r="B266" s="11" t="str">
        <f t="shared" si="19"/>
        <v>I</v>
      </c>
      <c r="C266" s="17">
        <f t="shared" si="20"/>
        <v>43802.326999999997</v>
      </c>
      <c r="D266" s="19" t="str">
        <f t="shared" si="21"/>
        <v>vis</v>
      </c>
      <c r="E266" s="50">
        <f>VLOOKUP(C266,Active!C$21:E$967,3,FALSE)</f>
        <v>426.0041544372225</v>
      </c>
      <c r="F266" s="11" t="s">
        <v>2299</v>
      </c>
      <c r="G266" s="19" t="str">
        <f t="shared" si="22"/>
        <v>43802.327</v>
      </c>
      <c r="H266" s="17">
        <f t="shared" si="23"/>
        <v>426</v>
      </c>
      <c r="I266" s="51" t="s">
        <v>841</v>
      </c>
      <c r="J266" s="52" t="s">
        <v>842</v>
      </c>
      <c r="K266" s="51">
        <v>426</v>
      </c>
      <c r="L266" s="51" t="s">
        <v>2448</v>
      </c>
      <c r="M266" s="52" t="s">
        <v>2388</v>
      </c>
      <c r="N266" s="52"/>
      <c r="O266" s="53" t="s">
        <v>667</v>
      </c>
      <c r="P266" s="53" t="s">
        <v>799</v>
      </c>
    </row>
    <row r="267" spans="1:16" ht="13.5" thickBot="1" x14ac:dyDescent="0.25">
      <c r="A267" s="17" t="str">
        <f t="shared" ref="A267:A330" si="24">P267</f>
        <v> BBS 40 </v>
      </c>
      <c r="B267" s="11" t="str">
        <f t="shared" ref="B267:B330" si="25">IF(H267=INT(H267),"I","II")</f>
        <v>I</v>
      </c>
      <c r="C267" s="17">
        <f t="shared" ref="C267:C330" si="26">1*G267</f>
        <v>43832.296000000002</v>
      </c>
      <c r="D267" s="19" t="str">
        <f t="shared" ref="D267:D330" si="27">VLOOKUP(F267,I$1:J$5,2,FALSE)</f>
        <v>vis</v>
      </c>
      <c r="E267" s="50">
        <f>VLOOKUP(C267,Active!C$21:E$967,3,FALSE)</f>
        <v>451.00301581245481</v>
      </c>
      <c r="F267" s="11" t="s">
        <v>2299</v>
      </c>
      <c r="G267" s="19" t="str">
        <f t="shared" ref="G267:G330" si="28">MID(I267,3,LEN(I267)-3)</f>
        <v>43832.296</v>
      </c>
      <c r="H267" s="17">
        <f t="shared" ref="H267:H330" si="29">1*K267</f>
        <v>451</v>
      </c>
      <c r="I267" s="51" t="s">
        <v>843</v>
      </c>
      <c r="J267" s="52" t="s">
        <v>844</v>
      </c>
      <c r="K267" s="51">
        <v>451</v>
      </c>
      <c r="L267" s="51" t="s">
        <v>2373</v>
      </c>
      <c r="M267" s="52" t="s">
        <v>2388</v>
      </c>
      <c r="N267" s="52"/>
      <c r="O267" s="53" t="s">
        <v>667</v>
      </c>
      <c r="P267" s="53" t="s">
        <v>825</v>
      </c>
    </row>
    <row r="268" spans="1:16" ht="13.5" thickBot="1" x14ac:dyDescent="0.25">
      <c r="A268" s="17" t="str">
        <f t="shared" si="24"/>
        <v> BBS 41 </v>
      </c>
      <c r="B268" s="11" t="str">
        <f t="shared" si="25"/>
        <v>I</v>
      </c>
      <c r="C268" s="17">
        <f t="shared" si="26"/>
        <v>43888.637999999999</v>
      </c>
      <c r="D268" s="19" t="str">
        <f t="shared" si="27"/>
        <v>vis</v>
      </c>
      <c r="E268" s="50">
        <f>VLOOKUP(C268,Active!C$21:E$967,3,FALSE)</f>
        <v>498.00110876193753</v>
      </c>
      <c r="F268" s="11" t="s">
        <v>2299</v>
      </c>
      <c r="G268" s="19" t="str">
        <f t="shared" si="28"/>
        <v>43888.638</v>
      </c>
      <c r="H268" s="17">
        <f t="shared" si="29"/>
        <v>498</v>
      </c>
      <c r="I268" s="51" t="s">
        <v>845</v>
      </c>
      <c r="J268" s="52" t="s">
        <v>846</v>
      </c>
      <c r="K268" s="51">
        <v>498</v>
      </c>
      <c r="L268" s="51" t="s">
        <v>2419</v>
      </c>
      <c r="M268" s="52" t="s">
        <v>2388</v>
      </c>
      <c r="N268" s="52"/>
      <c r="O268" s="53" t="s">
        <v>2681</v>
      </c>
      <c r="P268" s="53" t="s">
        <v>847</v>
      </c>
    </row>
    <row r="269" spans="1:16" ht="13.5" thickBot="1" x14ac:dyDescent="0.25">
      <c r="A269" s="17" t="str">
        <f t="shared" si="24"/>
        <v>IBVS 1751 </v>
      </c>
      <c r="B269" s="11" t="str">
        <f t="shared" si="25"/>
        <v>I</v>
      </c>
      <c r="C269" s="17">
        <f t="shared" si="26"/>
        <v>43966.557099999998</v>
      </c>
      <c r="D269" s="19" t="str">
        <f t="shared" si="27"/>
        <v>vis</v>
      </c>
      <c r="E269" s="50">
        <f>VLOOKUP(C269,Active!C$21:E$967,3,FALSE)</f>
        <v>562.99789809032836</v>
      </c>
      <c r="F269" s="11" t="s">
        <v>2299</v>
      </c>
      <c r="G269" s="19" t="str">
        <f t="shared" si="28"/>
        <v>43966.5571</v>
      </c>
      <c r="H269" s="17">
        <f t="shared" si="29"/>
        <v>563</v>
      </c>
      <c r="I269" s="51" t="s">
        <v>848</v>
      </c>
      <c r="J269" s="52" t="s">
        <v>849</v>
      </c>
      <c r="K269" s="51">
        <v>563</v>
      </c>
      <c r="L269" s="51" t="s">
        <v>782</v>
      </c>
      <c r="M269" s="52" t="s">
        <v>2428</v>
      </c>
      <c r="N269" s="52" t="s">
        <v>2429</v>
      </c>
      <c r="O269" s="53" t="s">
        <v>373</v>
      </c>
      <c r="P269" s="54" t="s">
        <v>850</v>
      </c>
    </row>
    <row r="270" spans="1:16" ht="13.5" thickBot="1" x14ac:dyDescent="0.25">
      <c r="A270" s="17" t="str">
        <f t="shared" si="24"/>
        <v> BBS 43 </v>
      </c>
      <c r="B270" s="11" t="str">
        <f t="shared" si="25"/>
        <v>I</v>
      </c>
      <c r="C270" s="17">
        <f t="shared" si="26"/>
        <v>43971.360999999997</v>
      </c>
      <c r="D270" s="19" t="str">
        <f t="shared" si="27"/>
        <v>vis</v>
      </c>
      <c r="E270" s="50">
        <f>VLOOKUP(C270,Active!C$21:E$967,3,FALSE)</f>
        <v>567.00510654441211</v>
      </c>
      <c r="F270" s="11" t="s">
        <v>2299</v>
      </c>
      <c r="G270" s="19" t="str">
        <f t="shared" si="28"/>
        <v>43971.361</v>
      </c>
      <c r="H270" s="17">
        <f t="shared" si="29"/>
        <v>567</v>
      </c>
      <c r="I270" s="51" t="s">
        <v>851</v>
      </c>
      <c r="J270" s="52" t="s">
        <v>852</v>
      </c>
      <c r="K270" s="51">
        <v>567</v>
      </c>
      <c r="L270" s="51" t="s">
        <v>2312</v>
      </c>
      <c r="M270" s="52" t="s">
        <v>2388</v>
      </c>
      <c r="N270" s="52"/>
      <c r="O270" s="53" t="s">
        <v>667</v>
      </c>
      <c r="P270" s="53" t="s">
        <v>853</v>
      </c>
    </row>
    <row r="271" spans="1:16" ht="13.5" thickBot="1" x14ac:dyDescent="0.25">
      <c r="A271" s="17" t="str">
        <f t="shared" si="24"/>
        <v> AOEB 1 </v>
      </c>
      <c r="B271" s="11" t="str">
        <f t="shared" si="25"/>
        <v>I</v>
      </c>
      <c r="C271" s="17">
        <f t="shared" si="26"/>
        <v>43979.741999999998</v>
      </c>
      <c r="D271" s="19" t="str">
        <f t="shared" si="27"/>
        <v>vis</v>
      </c>
      <c r="E271" s="50">
        <f>VLOOKUP(C271,Active!C$21:E$967,3,FALSE)</f>
        <v>573.99617922571008</v>
      </c>
      <c r="F271" s="11" t="s">
        <v>2299</v>
      </c>
      <c r="G271" s="19" t="str">
        <f t="shared" si="28"/>
        <v>43979.742</v>
      </c>
      <c r="H271" s="17">
        <f t="shared" si="29"/>
        <v>574</v>
      </c>
      <c r="I271" s="51" t="s">
        <v>854</v>
      </c>
      <c r="J271" s="52" t="s">
        <v>855</v>
      </c>
      <c r="K271" s="51">
        <v>574</v>
      </c>
      <c r="L271" s="51" t="s">
        <v>2318</v>
      </c>
      <c r="M271" s="52" t="s">
        <v>2388</v>
      </c>
      <c r="N271" s="52"/>
      <c r="O271" s="53" t="s">
        <v>595</v>
      </c>
      <c r="P271" s="53" t="s">
        <v>520</v>
      </c>
    </row>
    <row r="272" spans="1:16" ht="13.5" thickBot="1" x14ac:dyDescent="0.25">
      <c r="A272" s="17" t="str">
        <f t="shared" si="24"/>
        <v> BBS 43 </v>
      </c>
      <c r="B272" s="11" t="str">
        <f t="shared" si="25"/>
        <v>I</v>
      </c>
      <c r="C272" s="17">
        <f t="shared" si="26"/>
        <v>43983.345999999998</v>
      </c>
      <c r="D272" s="19" t="str">
        <f t="shared" si="27"/>
        <v>vis</v>
      </c>
      <c r="E272" s="50">
        <f>VLOOKUP(C272,Active!C$21:E$967,3,FALSE)</f>
        <v>577.00248228541545</v>
      </c>
      <c r="F272" s="11" t="s">
        <v>2299</v>
      </c>
      <c r="G272" s="19" t="str">
        <f t="shared" si="28"/>
        <v>43983.346</v>
      </c>
      <c r="H272" s="17">
        <f t="shared" si="29"/>
        <v>577</v>
      </c>
      <c r="I272" s="51" t="s">
        <v>856</v>
      </c>
      <c r="J272" s="52" t="s">
        <v>857</v>
      </c>
      <c r="K272" s="51">
        <v>577</v>
      </c>
      <c r="L272" s="51" t="s">
        <v>2403</v>
      </c>
      <c r="M272" s="52" t="s">
        <v>2388</v>
      </c>
      <c r="N272" s="52"/>
      <c r="O272" s="53" t="s">
        <v>49</v>
      </c>
      <c r="P272" s="53" t="s">
        <v>853</v>
      </c>
    </row>
    <row r="273" spans="1:16" ht="13.5" thickBot="1" x14ac:dyDescent="0.25">
      <c r="A273" s="17" t="str">
        <f t="shared" si="24"/>
        <v> BBS 43 </v>
      </c>
      <c r="B273" s="11" t="str">
        <f t="shared" si="25"/>
        <v>I</v>
      </c>
      <c r="C273" s="17">
        <f t="shared" si="26"/>
        <v>44001.336000000003</v>
      </c>
      <c r="D273" s="19" t="str">
        <f t="shared" si="27"/>
        <v>vis</v>
      </c>
      <c r="E273" s="50">
        <f>VLOOKUP(C273,Active!C$21:E$967,3,FALSE)</f>
        <v>592.00897286369604</v>
      </c>
      <c r="F273" s="11" t="s">
        <v>2299</v>
      </c>
      <c r="G273" s="19" t="str">
        <f t="shared" si="28"/>
        <v>44001.336</v>
      </c>
      <c r="H273" s="17">
        <f t="shared" si="29"/>
        <v>592</v>
      </c>
      <c r="I273" s="51" t="s">
        <v>858</v>
      </c>
      <c r="J273" s="52" t="s">
        <v>859</v>
      </c>
      <c r="K273" s="51">
        <v>592</v>
      </c>
      <c r="L273" s="51" t="s">
        <v>2339</v>
      </c>
      <c r="M273" s="52" t="s">
        <v>2388</v>
      </c>
      <c r="N273" s="52"/>
      <c r="O273" s="53" t="s">
        <v>49</v>
      </c>
      <c r="P273" s="53" t="s">
        <v>853</v>
      </c>
    </row>
    <row r="274" spans="1:16" ht="13.5" thickBot="1" x14ac:dyDescent="0.25">
      <c r="A274" s="17" t="str">
        <f t="shared" si="24"/>
        <v>IBVS 1840 </v>
      </c>
      <c r="B274" s="11" t="str">
        <f t="shared" si="25"/>
        <v>I</v>
      </c>
      <c r="C274" s="17">
        <f t="shared" si="26"/>
        <v>44009.713900000002</v>
      </c>
      <c r="D274" s="19" t="str">
        <f t="shared" si="27"/>
        <v>vis</v>
      </c>
      <c r="E274" s="50">
        <f>VLOOKUP(C274,Active!C$21:E$967,3,FALSE)</f>
        <v>598.99745965723309</v>
      </c>
      <c r="F274" s="11" t="s">
        <v>2299</v>
      </c>
      <c r="G274" s="19" t="str">
        <f t="shared" si="28"/>
        <v>44009.7139</v>
      </c>
      <c r="H274" s="17">
        <f t="shared" si="29"/>
        <v>599</v>
      </c>
      <c r="I274" s="51" t="s">
        <v>860</v>
      </c>
      <c r="J274" s="52" t="s">
        <v>861</v>
      </c>
      <c r="K274" s="51">
        <v>599</v>
      </c>
      <c r="L274" s="51" t="s">
        <v>862</v>
      </c>
      <c r="M274" s="52" t="s">
        <v>2428</v>
      </c>
      <c r="N274" s="52" t="s">
        <v>2429</v>
      </c>
      <c r="O274" s="53" t="s">
        <v>783</v>
      </c>
      <c r="P274" s="54" t="s">
        <v>784</v>
      </c>
    </row>
    <row r="275" spans="1:16" ht="13.5" thickBot="1" x14ac:dyDescent="0.25">
      <c r="A275" s="17" t="str">
        <f t="shared" si="24"/>
        <v>IBVS 1840 </v>
      </c>
      <c r="B275" s="11" t="str">
        <f t="shared" si="25"/>
        <v>I</v>
      </c>
      <c r="C275" s="17">
        <f t="shared" si="26"/>
        <v>44015.707900000001</v>
      </c>
      <c r="D275" s="19" t="str">
        <f t="shared" si="27"/>
        <v>vis</v>
      </c>
      <c r="E275" s="50">
        <f>VLOOKUP(C275,Active!C$21:E$967,3,FALSE)</f>
        <v>603.99739876374622</v>
      </c>
      <c r="F275" s="11" t="s">
        <v>2299</v>
      </c>
      <c r="G275" s="19" t="str">
        <f t="shared" si="28"/>
        <v>44015.7079</v>
      </c>
      <c r="H275" s="17">
        <f t="shared" si="29"/>
        <v>604</v>
      </c>
      <c r="I275" s="51" t="s">
        <v>863</v>
      </c>
      <c r="J275" s="52" t="s">
        <v>864</v>
      </c>
      <c r="K275" s="51">
        <v>604</v>
      </c>
      <c r="L275" s="51" t="s">
        <v>865</v>
      </c>
      <c r="M275" s="52" t="s">
        <v>2428</v>
      </c>
      <c r="N275" s="52" t="s">
        <v>2429</v>
      </c>
      <c r="O275" s="53" t="s">
        <v>783</v>
      </c>
      <c r="P275" s="54" t="s">
        <v>784</v>
      </c>
    </row>
    <row r="276" spans="1:16" ht="13.5" thickBot="1" x14ac:dyDescent="0.25">
      <c r="A276" s="17" t="str">
        <f t="shared" si="24"/>
        <v> BBS 44 </v>
      </c>
      <c r="B276" s="11" t="str">
        <f t="shared" si="25"/>
        <v>I</v>
      </c>
      <c r="C276" s="17">
        <f t="shared" si="26"/>
        <v>44044.487000000001</v>
      </c>
      <c r="D276" s="19" t="str">
        <f t="shared" si="27"/>
        <v>vis</v>
      </c>
      <c r="E276" s="50">
        <f>VLOOKUP(C276,Active!C$21:E$967,3,FALSE)</f>
        <v>628.00369631801334</v>
      </c>
      <c r="F276" s="11" t="s">
        <v>2299</v>
      </c>
      <c r="G276" s="19" t="str">
        <f t="shared" si="28"/>
        <v>44044.487</v>
      </c>
      <c r="H276" s="17">
        <f t="shared" si="29"/>
        <v>628</v>
      </c>
      <c r="I276" s="51" t="s">
        <v>866</v>
      </c>
      <c r="J276" s="52" t="s">
        <v>867</v>
      </c>
      <c r="K276" s="51">
        <v>628</v>
      </c>
      <c r="L276" s="51" t="s">
        <v>2373</v>
      </c>
      <c r="M276" s="52" t="s">
        <v>2388</v>
      </c>
      <c r="N276" s="52"/>
      <c r="O276" s="53" t="s">
        <v>719</v>
      </c>
      <c r="P276" s="53" t="s">
        <v>868</v>
      </c>
    </row>
    <row r="277" spans="1:16" ht="13.5" thickBot="1" x14ac:dyDescent="0.25">
      <c r="A277" s="17" t="str">
        <f t="shared" si="24"/>
        <v> BBS 46 </v>
      </c>
      <c r="B277" s="11" t="str">
        <f t="shared" si="25"/>
        <v>I</v>
      </c>
      <c r="C277" s="17">
        <f t="shared" si="26"/>
        <v>44074.430999999997</v>
      </c>
      <c r="D277" s="19" t="str">
        <f t="shared" si="27"/>
        <v>vis</v>
      </c>
      <c r="E277" s="50">
        <f>VLOOKUP(C277,Active!C$21:E$967,3,FALSE)</f>
        <v>652.98170375969437</v>
      </c>
      <c r="F277" s="11" t="s">
        <v>2299</v>
      </c>
      <c r="G277" s="19" t="str">
        <f t="shared" si="28"/>
        <v>44074.431</v>
      </c>
      <c r="H277" s="17">
        <f t="shared" si="29"/>
        <v>653</v>
      </c>
      <c r="I277" s="51" t="s">
        <v>869</v>
      </c>
      <c r="J277" s="52" t="s">
        <v>870</v>
      </c>
      <c r="K277" s="51">
        <v>653</v>
      </c>
      <c r="L277" s="51" t="s">
        <v>2396</v>
      </c>
      <c r="M277" s="52" t="s">
        <v>2388</v>
      </c>
      <c r="N277" s="52"/>
      <c r="O277" s="53" t="s">
        <v>871</v>
      </c>
      <c r="P277" s="53" t="s">
        <v>872</v>
      </c>
    </row>
    <row r="278" spans="1:16" ht="13.5" thickBot="1" x14ac:dyDescent="0.25">
      <c r="A278" s="17" t="str">
        <f t="shared" si="24"/>
        <v> BBS 45 </v>
      </c>
      <c r="B278" s="11" t="str">
        <f t="shared" si="25"/>
        <v>I</v>
      </c>
      <c r="C278" s="17">
        <f t="shared" si="26"/>
        <v>44086.45</v>
      </c>
      <c r="D278" s="19" t="str">
        <f t="shared" si="27"/>
        <v>vis</v>
      </c>
      <c r="E278" s="50">
        <f>VLOOKUP(C278,Active!C$21:E$967,3,FALSE)</f>
        <v>663.00744085031727</v>
      </c>
      <c r="F278" s="11" t="s">
        <v>2299</v>
      </c>
      <c r="G278" s="19" t="str">
        <f t="shared" si="28"/>
        <v>44086.450</v>
      </c>
      <c r="H278" s="17">
        <f t="shared" si="29"/>
        <v>663</v>
      </c>
      <c r="I278" s="51" t="s">
        <v>873</v>
      </c>
      <c r="J278" s="52" t="s">
        <v>874</v>
      </c>
      <c r="K278" s="51">
        <v>663</v>
      </c>
      <c r="L278" s="51" t="s">
        <v>2328</v>
      </c>
      <c r="M278" s="52" t="s">
        <v>2388</v>
      </c>
      <c r="N278" s="52"/>
      <c r="O278" s="53" t="s">
        <v>875</v>
      </c>
      <c r="P278" s="53" t="s">
        <v>876</v>
      </c>
    </row>
    <row r="279" spans="1:16" ht="13.5" thickBot="1" x14ac:dyDescent="0.25">
      <c r="A279" s="17" t="str">
        <f t="shared" si="24"/>
        <v> BBS 45 </v>
      </c>
      <c r="B279" s="11" t="str">
        <f t="shared" si="25"/>
        <v>I</v>
      </c>
      <c r="C279" s="17">
        <f t="shared" si="26"/>
        <v>44110.415999999997</v>
      </c>
      <c r="D279" s="19" t="str">
        <f t="shared" si="27"/>
        <v>vis</v>
      </c>
      <c r="E279" s="50">
        <f>VLOOKUP(C279,Active!C$21:E$967,3,FALSE)</f>
        <v>682.99885570295612</v>
      </c>
      <c r="F279" s="11" t="s">
        <v>2299</v>
      </c>
      <c r="G279" s="19" t="str">
        <f t="shared" si="28"/>
        <v>44110.416</v>
      </c>
      <c r="H279" s="17">
        <f t="shared" si="29"/>
        <v>683</v>
      </c>
      <c r="I279" s="51" t="s">
        <v>877</v>
      </c>
      <c r="J279" s="52" t="s">
        <v>878</v>
      </c>
      <c r="K279" s="51">
        <v>683</v>
      </c>
      <c r="L279" s="51" t="s">
        <v>2367</v>
      </c>
      <c r="M279" s="52" t="s">
        <v>2388</v>
      </c>
      <c r="N279" s="52"/>
      <c r="O279" s="53" t="s">
        <v>875</v>
      </c>
      <c r="P279" s="53" t="s">
        <v>876</v>
      </c>
    </row>
    <row r="280" spans="1:16" ht="13.5" thickBot="1" x14ac:dyDescent="0.25">
      <c r="A280" s="17" t="str">
        <f t="shared" si="24"/>
        <v> BBS 46 </v>
      </c>
      <c r="B280" s="11" t="str">
        <f t="shared" si="25"/>
        <v>I</v>
      </c>
      <c r="C280" s="17">
        <f t="shared" si="26"/>
        <v>44134.41</v>
      </c>
      <c r="D280" s="19" t="str">
        <f t="shared" si="27"/>
        <v>vis</v>
      </c>
      <c r="E280" s="50">
        <f>VLOOKUP(C280,Active!C$21:E$967,3,FALSE)</f>
        <v>703.01362696116905</v>
      </c>
      <c r="F280" s="11" t="s">
        <v>2299</v>
      </c>
      <c r="G280" s="19" t="str">
        <f t="shared" si="28"/>
        <v>44134.410</v>
      </c>
      <c r="H280" s="17">
        <f t="shared" si="29"/>
        <v>703</v>
      </c>
      <c r="I280" s="51" t="s">
        <v>885</v>
      </c>
      <c r="J280" s="52" t="s">
        <v>886</v>
      </c>
      <c r="K280" s="51">
        <v>703</v>
      </c>
      <c r="L280" s="51" t="s">
        <v>887</v>
      </c>
      <c r="M280" s="52" t="s">
        <v>2388</v>
      </c>
      <c r="N280" s="52"/>
      <c r="O280" s="53" t="s">
        <v>624</v>
      </c>
      <c r="P280" s="53" t="s">
        <v>872</v>
      </c>
    </row>
    <row r="281" spans="1:16" ht="13.5" thickBot="1" x14ac:dyDescent="0.25">
      <c r="A281" s="17" t="str">
        <f t="shared" si="24"/>
        <v> BBS 48 </v>
      </c>
      <c r="B281" s="11" t="str">
        <f t="shared" si="25"/>
        <v>I</v>
      </c>
      <c r="C281" s="17">
        <f t="shared" si="26"/>
        <v>44345.391000000003</v>
      </c>
      <c r="D281" s="19" t="str">
        <f t="shared" si="27"/>
        <v>vis</v>
      </c>
      <c r="E281" s="50">
        <f>VLOOKUP(C281,Active!C$21:E$967,3,FALSE)</f>
        <v>879.00497708319779</v>
      </c>
      <c r="F281" s="11" t="s">
        <v>2299</v>
      </c>
      <c r="G281" s="19" t="str">
        <f t="shared" si="28"/>
        <v>44345.391</v>
      </c>
      <c r="H281" s="17">
        <f t="shared" si="29"/>
        <v>879</v>
      </c>
      <c r="I281" s="51" t="s">
        <v>903</v>
      </c>
      <c r="J281" s="52" t="s">
        <v>904</v>
      </c>
      <c r="K281" s="51">
        <v>879</v>
      </c>
      <c r="L281" s="51" t="s">
        <v>2312</v>
      </c>
      <c r="M281" s="52" t="s">
        <v>2388</v>
      </c>
      <c r="N281" s="52"/>
      <c r="O281" s="53" t="s">
        <v>685</v>
      </c>
      <c r="P281" s="53" t="s">
        <v>905</v>
      </c>
    </row>
    <row r="282" spans="1:16" ht="13.5" thickBot="1" x14ac:dyDescent="0.25">
      <c r="A282" s="17" t="str">
        <f t="shared" si="24"/>
        <v>IBVS 2545 </v>
      </c>
      <c r="B282" s="11" t="str">
        <f t="shared" si="25"/>
        <v>I</v>
      </c>
      <c r="C282" s="17">
        <f t="shared" si="26"/>
        <v>44371.7552</v>
      </c>
      <c r="D282" s="19" t="str">
        <f t="shared" si="27"/>
        <v>vis</v>
      </c>
      <c r="E282" s="50">
        <f>VLOOKUP(C282,Active!C$21:E$967,3,FALSE)</f>
        <v>900.99686807284399</v>
      </c>
      <c r="F282" s="11" t="s">
        <v>2299</v>
      </c>
      <c r="G282" s="19" t="str">
        <f t="shared" si="28"/>
        <v>44371.7552</v>
      </c>
      <c r="H282" s="17">
        <f t="shared" si="29"/>
        <v>901</v>
      </c>
      <c r="I282" s="51" t="s">
        <v>906</v>
      </c>
      <c r="J282" s="52" t="s">
        <v>907</v>
      </c>
      <c r="K282" s="51">
        <v>901</v>
      </c>
      <c r="L282" s="51" t="s">
        <v>908</v>
      </c>
      <c r="M282" s="52" t="s">
        <v>2428</v>
      </c>
      <c r="N282" s="52" t="s">
        <v>2429</v>
      </c>
      <c r="O282" s="53" t="s">
        <v>909</v>
      </c>
      <c r="P282" s="54" t="s">
        <v>910</v>
      </c>
    </row>
    <row r="283" spans="1:16" ht="13.5" thickBot="1" x14ac:dyDescent="0.25">
      <c r="A283" s="17" t="str">
        <f t="shared" si="24"/>
        <v> AOEB 1 </v>
      </c>
      <c r="B283" s="11" t="str">
        <f t="shared" si="25"/>
        <v>I</v>
      </c>
      <c r="C283" s="17">
        <f t="shared" si="26"/>
        <v>44401.732000000004</v>
      </c>
      <c r="D283" s="19" t="str">
        <f t="shared" si="27"/>
        <v>vis</v>
      </c>
      <c r="E283" s="50">
        <f>VLOOKUP(C283,Active!C$21:E$967,3,FALSE)</f>
        <v>926.00223587534151</v>
      </c>
      <c r="F283" s="11" t="s">
        <v>2299</v>
      </c>
      <c r="G283" s="19" t="str">
        <f t="shared" si="28"/>
        <v>44401.732</v>
      </c>
      <c r="H283" s="17">
        <f t="shared" si="29"/>
        <v>926</v>
      </c>
      <c r="I283" s="51" t="s">
        <v>913</v>
      </c>
      <c r="J283" s="52" t="s">
        <v>914</v>
      </c>
      <c r="K283" s="51">
        <v>926</v>
      </c>
      <c r="L283" s="51" t="s">
        <v>2403</v>
      </c>
      <c r="M283" s="52" t="s">
        <v>2388</v>
      </c>
      <c r="N283" s="52"/>
      <c r="O283" s="53" t="s">
        <v>915</v>
      </c>
      <c r="P283" s="53" t="s">
        <v>520</v>
      </c>
    </row>
    <row r="284" spans="1:16" ht="13.5" thickBot="1" x14ac:dyDescent="0.25">
      <c r="A284" s="17" t="str">
        <f t="shared" si="24"/>
        <v> AOEB 1 </v>
      </c>
      <c r="B284" s="11" t="str">
        <f t="shared" si="25"/>
        <v>I</v>
      </c>
      <c r="C284" s="17">
        <f t="shared" si="26"/>
        <v>44407.713000000003</v>
      </c>
      <c r="D284" s="19" t="str">
        <f t="shared" si="27"/>
        <v>vis</v>
      </c>
      <c r="E284" s="50">
        <f>VLOOKUP(C284,Active!C$21:E$967,3,FALSE)</f>
        <v>930.99133093641251</v>
      </c>
      <c r="F284" s="11" t="s">
        <v>2299</v>
      </c>
      <c r="G284" s="19" t="str">
        <f t="shared" si="28"/>
        <v>44407.713</v>
      </c>
      <c r="H284" s="17">
        <f t="shared" si="29"/>
        <v>931</v>
      </c>
      <c r="I284" s="51" t="s">
        <v>916</v>
      </c>
      <c r="J284" s="52" t="s">
        <v>917</v>
      </c>
      <c r="K284" s="51">
        <v>931</v>
      </c>
      <c r="L284" s="51" t="s">
        <v>2473</v>
      </c>
      <c r="M284" s="52" t="s">
        <v>2388</v>
      </c>
      <c r="N284" s="52"/>
      <c r="O284" s="53" t="s">
        <v>915</v>
      </c>
      <c r="P284" s="53" t="s">
        <v>520</v>
      </c>
    </row>
    <row r="285" spans="1:16" ht="13.5" thickBot="1" x14ac:dyDescent="0.25">
      <c r="A285" s="17" t="str">
        <f t="shared" si="24"/>
        <v> AOEB 1 </v>
      </c>
      <c r="B285" s="11" t="str">
        <f t="shared" si="25"/>
        <v>I</v>
      </c>
      <c r="C285" s="17">
        <f t="shared" si="26"/>
        <v>44419.718000000001</v>
      </c>
      <c r="D285" s="19" t="str">
        <f t="shared" si="27"/>
        <v>vis</v>
      </c>
      <c r="E285" s="50">
        <f>VLOOKUP(C285,Active!C$21:E$967,3,FALSE)</f>
        <v>941.00538982424837</v>
      </c>
      <c r="F285" s="11" t="s">
        <v>2299</v>
      </c>
      <c r="G285" s="19" t="str">
        <f t="shared" si="28"/>
        <v>44419.718</v>
      </c>
      <c r="H285" s="17">
        <f t="shared" si="29"/>
        <v>941</v>
      </c>
      <c r="I285" s="51" t="s">
        <v>918</v>
      </c>
      <c r="J285" s="52" t="s">
        <v>919</v>
      </c>
      <c r="K285" s="51">
        <v>941</v>
      </c>
      <c r="L285" s="51" t="s">
        <v>2312</v>
      </c>
      <c r="M285" s="52" t="s">
        <v>2388</v>
      </c>
      <c r="N285" s="52"/>
      <c r="O285" s="53" t="s">
        <v>595</v>
      </c>
      <c r="P285" s="53" t="s">
        <v>520</v>
      </c>
    </row>
    <row r="286" spans="1:16" ht="13.5" thickBot="1" x14ac:dyDescent="0.25">
      <c r="A286" s="17" t="str">
        <f t="shared" si="24"/>
        <v> BBS 49 </v>
      </c>
      <c r="B286" s="11" t="str">
        <f t="shared" si="25"/>
        <v>I</v>
      </c>
      <c r="C286" s="17">
        <f t="shared" si="26"/>
        <v>44442.487000000001</v>
      </c>
      <c r="D286" s="19" t="str">
        <f t="shared" si="27"/>
        <v>vis</v>
      </c>
      <c r="E286" s="50">
        <f>VLOOKUP(C286,Active!C$21:E$967,3,FALSE)</f>
        <v>959.99831833879955</v>
      </c>
      <c r="F286" s="11" t="s">
        <v>2299</v>
      </c>
      <c r="G286" s="19" t="str">
        <f t="shared" si="28"/>
        <v>44442.487</v>
      </c>
      <c r="H286" s="17">
        <f t="shared" si="29"/>
        <v>960</v>
      </c>
      <c r="I286" s="51" t="s">
        <v>920</v>
      </c>
      <c r="J286" s="52" t="s">
        <v>921</v>
      </c>
      <c r="K286" s="51">
        <v>960</v>
      </c>
      <c r="L286" s="51" t="s">
        <v>2336</v>
      </c>
      <c r="M286" s="52" t="s">
        <v>2388</v>
      </c>
      <c r="N286" s="52"/>
      <c r="O286" s="53" t="s">
        <v>2681</v>
      </c>
      <c r="P286" s="53" t="s">
        <v>922</v>
      </c>
    </row>
    <row r="287" spans="1:16" ht="13.5" thickBot="1" x14ac:dyDescent="0.25">
      <c r="A287" s="17" t="str">
        <f t="shared" si="24"/>
        <v> BBS 51 </v>
      </c>
      <c r="B287" s="11" t="str">
        <f t="shared" si="25"/>
        <v>I</v>
      </c>
      <c r="C287" s="17">
        <f t="shared" si="26"/>
        <v>44460.485000000001</v>
      </c>
      <c r="D287" s="19" t="str">
        <f t="shared" si="27"/>
        <v>vis</v>
      </c>
      <c r="E287" s="50">
        <f>VLOOKUP(C287,Active!C$21:E$967,3,FALSE)</f>
        <v>975.01148217580953</v>
      </c>
      <c r="F287" s="11" t="s">
        <v>2299</v>
      </c>
      <c r="G287" s="19" t="str">
        <f t="shared" si="28"/>
        <v>44460.485</v>
      </c>
      <c r="H287" s="17">
        <f t="shared" si="29"/>
        <v>975</v>
      </c>
      <c r="I287" s="51" t="s">
        <v>926</v>
      </c>
      <c r="J287" s="52" t="s">
        <v>927</v>
      </c>
      <c r="K287" s="51">
        <v>975</v>
      </c>
      <c r="L287" s="51" t="s">
        <v>250</v>
      </c>
      <c r="M287" s="52" t="s">
        <v>2388</v>
      </c>
      <c r="N287" s="52"/>
      <c r="O287" s="53" t="s">
        <v>624</v>
      </c>
      <c r="P287" s="53" t="s">
        <v>928</v>
      </c>
    </row>
    <row r="288" spans="1:16" ht="13.5" thickBot="1" x14ac:dyDescent="0.25">
      <c r="A288" s="17" t="str">
        <f t="shared" si="24"/>
        <v> BBS 49 </v>
      </c>
      <c r="B288" s="11" t="str">
        <f t="shared" si="25"/>
        <v>I</v>
      </c>
      <c r="C288" s="17">
        <f t="shared" si="26"/>
        <v>44466.466</v>
      </c>
      <c r="D288" s="19" t="str">
        <f t="shared" si="27"/>
        <v>vis</v>
      </c>
      <c r="E288" s="50">
        <f>VLOOKUP(C288,Active!C$21:E$967,3,FALSE)</f>
        <v>980.00057723688053</v>
      </c>
      <c r="F288" s="11" t="s">
        <v>2299</v>
      </c>
      <c r="G288" s="19" t="str">
        <f t="shared" si="28"/>
        <v>44466.466</v>
      </c>
      <c r="H288" s="17">
        <f t="shared" si="29"/>
        <v>980</v>
      </c>
      <c r="I288" s="51" t="s">
        <v>929</v>
      </c>
      <c r="J288" s="52" t="s">
        <v>930</v>
      </c>
      <c r="K288" s="51">
        <v>980</v>
      </c>
      <c r="L288" s="51" t="s">
        <v>2419</v>
      </c>
      <c r="M288" s="52" t="s">
        <v>2388</v>
      </c>
      <c r="N288" s="52"/>
      <c r="O288" s="53" t="s">
        <v>925</v>
      </c>
      <c r="P288" s="53" t="s">
        <v>922</v>
      </c>
    </row>
    <row r="289" spans="1:16" ht="13.5" thickBot="1" x14ac:dyDescent="0.25">
      <c r="A289" s="17" t="str">
        <f t="shared" si="24"/>
        <v> BBS 56 </v>
      </c>
      <c r="B289" s="11" t="str">
        <f t="shared" si="25"/>
        <v>I</v>
      </c>
      <c r="C289" s="17">
        <f t="shared" si="26"/>
        <v>44466.466999999997</v>
      </c>
      <c r="D289" s="19" t="str">
        <f t="shared" si="27"/>
        <v>vis</v>
      </c>
      <c r="E289" s="50">
        <f>VLOOKUP(C289,Active!C$21:E$967,3,FALSE)</f>
        <v>980.00141139421942</v>
      </c>
      <c r="F289" s="11" t="s">
        <v>2299</v>
      </c>
      <c r="G289" s="19" t="str">
        <f t="shared" si="28"/>
        <v>44466.467</v>
      </c>
      <c r="H289" s="17">
        <f t="shared" si="29"/>
        <v>980</v>
      </c>
      <c r="I289" s="51" t="s">
        <v>935</v>
      </c>
      <c r="J289" s="52" t="s">
        <v>936</v>
      </c>
      <c r="K289" s="51">
        <v>980</v>
      </c>
      <c r="L289" s="51" t="s">
        <v>2309</v>
      </c>
      <c r="M289" s="52" t="s">
        <v>2388</v>
      </c>
      <c r="N289" s="52"/>
      <c r="O289" s="53" t="s">
        <v>937</v>
      </c>
      <c r="P289" s="53" t="s">
        <v>938</v>
      </c>
    </row>
    <row r="290" spans="1:16" ht="13.5" thickBot="1" x14ac:dyDescent="0.25">
      <c r="A290" s="17" t="str">
        <f t="shared" si="24"/>
        <v> BBS 51 </v>
      </c>
      <c r="B290" s="11" t="str">
        <f t="shared" si="25"/>
        <v>I</v>
      </c>
      <c r="C290" s="17">
        <f t="shared" si="26"/>
        <v>44466.470999999998</v>
      </c>
      <c r="D290" s="19" t="str">
        <f t="shared" si="27"/>
        <v>vis</v>
      </c>
      <c r="E290" s="50">
        <f>VLOOKUP(C290,Active!C$21:E$967,3,FALSE)</f>
        <v>980.00474802358713</v>
      </c>
      <c r="F290" s="11" t="s">
        <v>2299</v>
      </c>
      <c r="G290" s="19" t="str">
        <f t="shared" si="28"/>
        <v>44466.471</v>
      </c>
      <c r="H290" s="17">
        <f t="shared" si="29"/>
        <v>980</v>
      </c>
      <c r="I290" s="51" t="s">
        <v>939</v>
      </c>
      <c r="J290" s="52" t="s">
        <v>940</v>
      </c>
      <c r="K290" s="51">
        <v>980</v>
      </c>
      <c r="L290" s="51" t="s">
        <v>2312</v>
      </c>
      <c r="M290" s="52" t="s">
        <v>2388</v>
      </c>
      <c r="N290" s="52"/>
      <c r="O290" s="53" t="s">
        <v>624</v>
      </c>
      <c r="P290" s="53" t="s">
        <v>928</v>
      </c>
    </row>
    <row r="291" spans="1:16" ht="13.5" thickBot="1" x14ac:dyDescent="0.25">
      <c r="A291" s="17" t="str">
        <f t="shared" si="24"/>
        <v> BBS 50 </v>
      </c>
      <c r="B291" s="11" t="str">
        <f t="shared" si="25"/>
        <v>I</v>
      </c>
      <c r="C291" s="17">
        <f t="shared" si="26"/>
        <v>44466.476999999999</v>
      </c>
      <c r="D291" s="19" t="str">
        <f t="shared" si="27"/>
        <v>vis</v>
      </c>
      <c r="E291" s="50">
        <f>VLOOKUP(C291,Active!C$21:E$967,3,FALSE)</f>
        <v>980.00975296763875</v>
      </c>
      <c r="F291" s="11" t="s">
        <v>2299</v>
      </c>
      <c r="G291" s="19" t="str">
        <f t="shared" si="28"/>
        <v>44466.477</v>
      </c>
      <c r="H291" s="17">
        <f t="shared" si="29"/>
        <v>980</v>
      </c>
      <c r="I291" s="51" t="s">
        <v>941</v>
      </c>
      <c r="J291" s="52" t="s">
        <v>942</v>
      </c>
      <c r="K291" s="51">
        <v>980</v>
      </c>
      <c r="L291" s="51" t="s">
        <v>2718</v>
      </c>
      <c r="M291" s="52" t="s">
        <v>2388</v>
      </c>
      <c r="N291" s="52"/>
      <c r="O291" s="53" t="s">
        <v>875</v>
      </c>
      <c r="P291" s="53" t="s">
        <v>943</v>
      </c>
    </row>
    <row r="292" spans="1:16" ht="13.5" thickBot="1" x14ac:dyDescent="0.25">
      <c r="A292" s="17" t="str">
        <f t="shared" si="24"/>
        <v> AOEB 1 </v>
      </c>
      <c r="B292" s="11" t="str">
        <f t="shared" si="25"/>
        <v>I</v>
      </c>
      <c r="C292" s="17">
        <f t="shared" si="26"/>
        <v>44490.440999999999</v>
      </c>
      <c r="D292" s="19" t="str">
        <f t="shared" si="27"/>
        <v>vis</v>
      </c>
      <c r="E292" s="50">
        <f>VLOOKUP(C292,Active!C$21:E$967,3,FALSE)</f>
        <v>999.99949950559369</v>
      </c>
      <c r="F292" s="11" t="s">
        <v>2299</v>
      </c>
      <c r="G292" s="19" t="str">
        <f t="shared" si="28"/>
        <v>44490.441</v>
      </c>
      <c r="H292" s="17">
        <f t="shared" si="29"/>
        <v>1000</v>
      </c>
      <c r="I292" s="51" t="s">
        <v>948</v>
      </c>
      <c r="J292" s="52" t="s">
        <v>949</v>
      </c>
      <c r="K292" s="51">
        <v>1000</v>
      </c>
      <c r="L292" s="51" t="s">
        <v>2367</v>
      </c>
      <c r="M292" s="52" t="s">
        <v>2388</v>
      </c>
      <c r="N292" s="52"/>
      <c r="O292" s="53" t="s">
        <v>950</v>
      </c>
      <c r="P292" s="53" t="s">
        <v>520</v>
      </c>
    </row>
    <row r="293" spans="1:16" ht="13.5" thickBot="1" x14ac:dyDescent="0.25">
      <c r="A293" s="17" t="str">
        <f t="shared" si="24"/>
        <v> BBS 51 </v>
      </c>
      <c r="B293" s="11" t="str">
        <f t="shared" si="25"/>
        <v>I</v>
      </c>
      <c r="C293" s="17">
        <f t="shared" si="26"/>
        <v>44496.436000000002</v>
      </c>
      <c r="D293" s="19" t="str">
        <f t="shared" si="27"/>
        <v>vis</v>
      </c>
      <c r="E293" s="50">
        <f>VLOOKUP(C293,Active!C$21:E$967,3,FALSE)</f>
        <v>1005.0002727694517</v>
      </c>
      <c r="F293" s="11" t="s">
        <v>2299</v>
      </c>
      <c r="G293" s="19" t="str">
        <f t="shared" si="28"/>
        <v>44496.436</v>
      </c>
      <c r="H293" s="17">
        <f t="shared" si="29"/>
        <v>1005</v>
      </c>
      <c r="I293" s="51" t="s">
        <v>951</v>
      </c>
      <c r="J293" s="52" t="s">
        <v>952</v>
      </c>
      <c r="K293" s="51">
        <v>1005</v>
      </c>
      <c r="L293" s="51" t="s">
        <v>2350</v>
      </c>
      <c r="M293" s="52" t="s">
        <v>2388</v>
      </c>
      <c r="N293" s="52"/>
      <c r="O293" s="53" t="s">
        <v>953</v>
      </c>
      <c r="P293" s="53" t="s">
        <v>928</v>
      </c>
    </row>
    <row r="294" spans="1:16" ht="13.5" thickBot="1" x14ac:dyDescent="0.25">
      <c r="A294" s="17" t="str">
        <f t="shared" si="24"/>
        <v> BBS 51 </v>
      </c>
      <c r="B294" s="11" t="str">
        <f t="shared" si="25"/>
        <v>I</v>
      </c>
      <c r="C294" s="17">
        <f t="shared" si="26"/>
        <v>44544.383999999998</v>
      </c>
      <c r="D294" s="19" t="str">
        <f t="shared" si="27"/>
        <v>vis</v>
      </c>
      <c r="E294" s="50">
        <f>VLOOKUP(C294,Active!C$21:E$967,3,FALSE)</f>
        <v>1044.9964489921942</v>
      </c>
      <c r="F294" s="11" t="s">
        <v>2299</v>
      </c>
      <c r="G294" s="19" t="str">
        <f t="shared" si="28"/>
        <v>44544.384</v>
      </c>
      <c r="H294" s="17">
        <f t="shared" si="29"/>
        <v>1045</v>
      </c>
      <c r="I294" s="51" t="s">
        <v>957</v>
      </c>
      <c r="J294" s="52" t="s">
        <v>958</v>
      </c>
      <c r="K294" s="51">
        <v>1045</v>
      </c>
      <c r="L294" s="51" t="s">
        <v>2361</v>
      </c>
      <c r="M294" s="52" t="s">
        <v>2388</v>
      </c>
      <c r="N294" s="52"/>
      <c r="O294" s="53" t="s">
        <v>953</v>
      </c>
      <c r="P294" s="53" t="s">
        <v>928</v>
      </c>
    </row>
    <row r="295" spans="1:16" ht="13.5" thickBot="1" x14ac:dyDescent="0.25">
      <c r="A295" s="17" t="str">
        <f t="shared" si="24"/>
        <v> BBS 52 </v>
      </c>
      <c r="B295" s="11" t="str">
        <f t="shared" si="25"/>
        <v>I</v>
      </c>
      <c r="C295" s="17">
        <f t="shared" si="26"/>
        <v>44556.373</v>
      </c>
      <c r="D295" s="19" t="str">
        <f t="shared" si="27"/>
        <v>vis</v>
      </c>
      <c r="E295" s="50">
        <f>VLOOKUP(C295,Active!C$21:E$967,3,FALSE)</f>
        <v>1054.9971613625653</v>
      </c>
      <c r="F295" s="11" t="s">
        <v>2299</v>
      </c>
      <c r="G295" s="19" t="str">
        <f t="shared" si="28"/>
        <v>44556.373</v>
      </c>
      <c r="H295" s="17">
        <f t="shared" si="29"/>
        <v>1055</v>
      </c>
      <c r="I295" s="51" t="s">
        <v>959</v>
      </c>
      <c r="J295" s="52" t="s">
        <v>960</v>
      </c>
      <c r="K295" s="51">
        <v>1055</v>
      </c>
      <c r="L295" s="51" t="s">
        <v>2300</v>
      </c>
      <c r="M295" s="52" t="s">
        <v>2388</v>
      </c>
      <c r="N295" s="52"/>
      <c r="O295" s="53" t="s">
        <v>953</v>
      </c>
      <c r="P295" s="53" t="s">
        <v>961</v>
      </c>
    </row>
    <row r="296" spans="1:16" ht="13.5" thickBot="1" x14ac:dyDescent="0.25">
      <c r="A296" s="17" t="str">
        <f t="shared" si="24"/>
        <v> AOEB 1 </v>
      </c>
      <c r="B296" s="11" t="str">
        <f t="shared" si="25"/>
        <v>I</v>
      </c>
      <c r="C296" s="17">
        <f t="shared" si="26"/>
        <v>44709.828000000001</v>
      </c>
      <c r="D296" s="19" t="str">
        <f t="shared" si="27"/>
        <v>vis</v>
      </c>
      <c r="E296" s="50">
        <f>VLOOKUP(C296,Active!C$21:E$967,3,FALSE)</f>
        <v>1183.0027762424656</v>
      </c>
      <c r="F296" s="11" t="s">
        <v>2299</v>
      </c>
      <c r="G296" s="19" t="str">
        <f t="shared" si="28"/>
        <v>44709.828</v>
      </c>
      <c r="H296" s="17">
        <f t="shared" si="29"/>
        <v>1183</v>
      </c>
      <c r="I296" s="51" t="s">
        <v>962</v>
      </c>
      <c r="J296" s="52" t="s">
        <v>963</v>
      </c>
      <c r="K296" s="51">
        <v>1183</v>
      </c>
      <c r="L296" s="51" t="s">
        <v>2403</v>
      </c>
      <c r="M296" s="52" t="s">
        <v>2388</v>
      </c>
      <c r="N296" s="52"/>
      <c r="O296" s="53" t="s">
        <v>2652</v>
      </c>
      <c r="P296" s="53" t="s">
        <v>520</v>
      </c>
    </row>
    <row r="297" spans="1:16" ht="13.5" thickBot="1" x14ac:dyDescent="0.25">
      <c r="A297" s="17" t="str">
        <f t="shared" si="24"/>
        <v> BBS 58 </v>
      </c>
      <c r="B297" s="11" t="str">
        <f t="shared" si="25"/>
        <v>I</v>
      </c>
      <c r="C297" s="17">
        <f t="shared" si="26"/>
        <v>44761.375999999997</v>
      </c>
      <c r="D297" s="19" t="str">
        <f t="shared" si="27"/>
        <v>vis</v>
      </c>
      <c r="E297" s="50">
        <f>VLOOKUP(C297,Active!C$21:E$967,3,FALSE)</f>
        <v>1226.0019188955459</v>
      </c>
      <c r="F297" s="11" t="s">
        <v>2299</v>
      </c>
      <c r="G297" s="19" t="str">
        <f t="shared" si="28"/>
        <v>44761.376</v>
      </c>
      <c r="H297" s="17">
        <f t="shared" si="29"/>
        <v>1226</v>
      </c>
      <c r="I297" s="51" t="s">
        <v>964</v>
      </c>
      <c r="J297" s="52" t="s">
        <v>965</v>
      </c>
      <c r="K297" s="51">
        <v>1226</v>
      </c>
      <c r="L297" s="51" t="s">
        <v>2309</v>
      </c>
      <c r="M297" s="52" t="s">
        <v>2388</v>
      </c>
      <c r="N297" s="52"/>
      <c r="O297" s="53" t="s">
        <v>966</v>
      </c>
      <c r="P297" s="53" t="s">
        <v>967</v>
      </c>
    </row>
    <row r="298" spans="1:16" ht="13.5" thickBot="1" x14ac:dyDescent="0.25">
      <c r="A298" s="17" t="str">
        <f t="shared" si="24"/>
        <v> BBS 58 </v>
      </c>
      <c r="B298" s="11" t="str">
        <f t="shared" si="25"/>
        <v>I</v>
      </c>
      <c r="C298" s="17">
        <f t="shared" si="26"/>
        <v>44767.364000000001</v>
      </c>
      <c r="D298" s="19" t="str">
        <f t="shared" si="27"/>
        <v>vis</v>
      </c>
      <c r="E298" s="50">
        <f>VLOOKUP(C298,Active!C$21:E$967,3,FALSE)</f>
        <v>1230.9968530580134</v>
      </c>
      <c r="F298" s="11" t="s">
        <v>2299</v>
      </c>
      <c r="G298" s="19" t="str">
        <f t="shared" si="28"/>
        <v>44767.364</v>
      </c>
      <c r="H298" s="17">
        <f t="shared" si="29"/>
        <v>1231</v>
      </c>
      <c r="I298" s="51" t="s">
        <v>968</v>
      </c>
      <c r="J298" s="52" t="s">
        <v>969</v>
      </c>
      <c r="K298" s="51">
        <v>1231</v>
      </c>
      <c r="L298" s="51" t="s">
        <v>2361</v>
      </c>
      <c r="M298" s="52" t="s">
        <v>2388</v>
      </c>
      <c r="N298" s="52"/>
      <c r="O298" s="53" t="s">
        <v>966</v>
      </c>
      <c r="P298" s="53" t="s">
        <v>967</v>
      </c>
    </row>
    <row r="299" spans="1:16" ht="13.5" thickBot="1" x14ac:dyDescent="0.25">
      <c r="A299" s="17" t="str">
        <f t="shared" si="24"/>
        <v>IBVS 2545 </v>
      </c>
      <c r="B299" s="11" t="str">
        <f t="shared" si="25"/>
        <v>I</v>
      </c>
      <c r="C299" s="17">
        <f t="shared" si="26"/>
        <v>44769.761899999998</v>
      </c>
      <c r="D299" s="19" t="str">
        <f t="shared" si="27"/>
        <v>vis</v>
      </c>
      <c r="E299" s="50">
        <f>VLOOKUP(C299,Active!C$21:E$967,3,FALSE)</f>
        <v>1232.9970789478184</v>
      </c>
      <c r="F299" s="11" t="s">
        <v>2299</v>
      </c>
      <c r="G299" s="19" t="str">
        <f t="shared" si="28"/>
        <v>44769.7619</v>
      </c>
      <c r="H299" s="17">
        <f t="shared" si="29"/>
        <v>1233</v>
      </c>
      <c r="I299" s="51" t="s">
        <v>970</v>
      </c>
      <c r="J299" s="52" t="s">
        <v>971</v>
      </c>
      <c r="K299" s="51">
        <v>1233</v>
      </c>
      <c r="L299" s="51" t="s">
        <v>972</v>
      </c>
      <c r="M299" s="52" t="s">
        <v>2428</v>
      </c>
      <c r="N299" s="52" t="s">
        <v>2429</v>
      </c>
      <c r="O299" s="53" t="s">
        <v>909</v>
      </c>
      <c r="P299" s="54" t="s">
        <v>910</v>
      </c>
    </row>
    <row r="300" spans="1:16" ht="13.5" thickBot="1" x14ac:dyDescent="0.25">
      <c r="A300" s="17" t="str">
        <f t="shared" si="24"/>
        <v> BBS 58 </v>
      </c>
      <c r="B300" s="11" t="str">
        <f t="shared" si="25"/>
        <v>I</v>
      </c>
      <c r="C300" s="17">
        <f t="shared" si="26"/>
        <v>44809.322999999997</v>
      </c>
      <c r="D300" s="19" t="str">
        <f t="shared" si="27"/>
        <v>vis</v>
      </c>
      <c r="E300" s="50">
        <f>VLOOKUP(C300,Active!C$21:E$967,3,FALSE)</f>
        <v>1265.9972609609495</v>
      </c>
      <c r="F300" s="11" t="s">
        <v>2299</v>
      </c>
      <c r="G300" s="19" t="str">
        <f t="shared" si="28"/>
        <v>44809.323</v>
      </c>
      <c r="H300" s="17">
        <f t="shared" si="29"/>
        <v>1266</v>
      </c>
      <c r="I300" s="51" t="s">
        <v>973</v>
      </c>
      <c r="J300" s="52" t="s">
        <v>974</v>
      </c>
      <c r="K300" s="51">
        <v>1266</v>
      </c>
      <c r="L300" s="51" t="s">
        <v>2300</v>
      </c>
      <c r="M300" s="52" t="s">
        <v>2388</v>
      </c>
      <c r="N300" s="52"/>
      <c r="O300" s="53" t="s">
        <v>966</v>
      </c>
      <c r="P300" s="53" t="s">
        <v>967</v>
      </c>
    </row>
    <row r="301" spans="1:16" ht="13.5" thickBot="1" x14ac:dyDescent="0.25">
      <c r="A301" s="17" t="str">
        <f t="shared" si="24"/>
        <v> AOEB 1 </v>
      </c>
      <c r="B301" s="11" t="str">
        <f t="shared" si="25"/>
        <v>I</v>
      </c>
      <c r="C301" s="17">
        <f t="shared" si="26"/>
        <v>44817.718000000001</v>
      </c>
      <c r="D301" s="19" t="str">
        <f t="shared" si="27"/>
        <v>vis</v>
      </c>
      <c r="E301" s="50">
        <f>VLOOKUP(C301,Active!C$21:E$967,3,FALSE)</f>
        <v>1273.0000118450346</v>
      </c>
      <c r="F301" s="11" t="s">
        <v>2299</v>
      </c>
      <c r="G301" s="19" t="str">
        <f t="shared" si="28"/>
        <v>44817.718</v>
      </c>
      <c r="H301" s="17">
        <f t="shared" si="29"/>
        <v>1273</v>
      </c>
      <c r="I301" s="51" t="s">
        <v>975</v>
      </c>
      <c r="J301" s="52" t="s">
        <v>976</v>
      </c>
      <c r="K301" s="51">
        <v>1273</v>
      </c>
      <c r="L301" s="51" t="s">
        <v>2350</v>
      </c>
      <c r="M301" s="52" t="s">
        <v>2388</v>
      </c>
      <c r="N301" s="52"/>
      <c r="O301" s="53" t="s">
        <v>2652</v>
      </c>
      <c r="P301" s="53" t="s">
        <v>520</v>
      </c>
    </row>
    <row r="302" spans="1:16" ht="13.5" thickBot="1" x14ac:dyDescent="0.25">
      <c r="A302" s="17" t="str">
        <f t="shared" si="24"/>
        <v> BBS 56 </v>
      </c>
      <c r="B302" s="11" t="str">
        <f t="shared" si="25"/>
        <v>I</v>
      </c>
      <c r="C302" s="17">
        <f t="shared" si="26"/>
        <v>44840.495000000003</v>
      </c>
      <c r="D302" s="19" t="str">
        <f t="shared" si="27"/>
        <v>vis</v>
      </c>
      <c r="E302" s="50">
        <f>VLOOKUP(C302,Active!C$21:E$967,3,FALSE)</f>
        <v>1291.9996136183213</v>
      </c>
      <c r="F302" s="11" t="s">
        <v>2299</v>
      </c>
      <c r="G302" s="19" t="str">
        <f t="shared" si="28"/>
        <v>44840.495</v>
      </c>
      <c r="H302" s="17">
        <f t="shared" si="29"/>
        <v>1292</v>
      </c>
      <c r="I302" s="51" t="s">
        <v>977</v>
      </c>
      <c r="J302" s="52" t="s">
        <v>978</v>
      </c>
      <c r="K302" s="51">
        <v>1292</v>
      </c>
      <c r="L302" s="51" t="s">
        <v>2353</v>
      </c>
      <c r="M302" s="52" t="s">
        <v>2388</v>
      </c>
      <c r="N302" s="52"/>
      <c r="O302" s="53" t="s">
        <v>685</v>
      </c>
      <c r="P302" s="53" t="s">
        <v>938</v>
      </c>
    </row>
    <row r="303" spans="1:16" ht="13.5" thickBot="1" x14ac:dyDescent="0.25">
      <c r="A303" s="17" t="str">
        <f t="shared" si="24"/>
        <v> BBS 56 </v>
      </c>
      <c r="B303" s="11" t="str">
        <f t="shared" si="25"/>
        <v>I</v>
      </c>
      <c r="C303" s="17">
        <f t="shared" si="26"/>
        <v>44840.495000000003</v>
      </c>
      <c r="D303" s="19" t="str">
        <f t="shared" si="27"/>
        <v>vis</v>
      </c>
      <c r="E303" s="50">
        <f>VLOOKUP(C303,Active!C$21:E$967,3,FALSE)</f>
        <v>1291.9996136183213</v>
      </c>
      <c r="F303" s="11" t="s">
        <v>2299</v>
      </c>
      <c r="G303" s="19" t="str">
        <f t="shared" si="28"/>
        <v>44840.495</v>
      </c>
      <c r="H303" s="17">
        <f t="shared" si="29"/>
        <v>1292</v>
      </c>
      <c r="I303" s="51" t="s">
        <v>977</v>
      </c>
      <c r="J303" s="52" t="s">
        <v>978</v>
      </c>
      <c r="K303" s="51">
        <v>1292</v>
      </c>
      <c r="L303" s="51" t="s">
        <v>2353</v>
      </c>
      <c r="M303" s="52" t="s">
        <v>2388</v>
      </c>
      <c r="N303" s="52"/>
      <c r="O303" s="53" t="s">
        <v>937</v>
      </c>
      <c r="P303" s="53" t="s">
        <v>938</v>
      </c>
    </row>
    <row r="304" spans="1:16" ht="13.5" thickBot="1" x14ac:dyDescent="0.25">
      <c r="A304" s="17" t="str">
        <f t="shared" si="24"/>
        <v> BBS 58 </v>
      </c>
      <c r="B304" s="11" t="str">
        <f t="shared" si="25"/>
        <v>I</v>
      </c>
      <c r="C304" s="17">
        <f t="shared" si="26"/>
        <v>44852.476000000002</v>
      </c>
      <c r="D304" s="19" t="str">
        <f t="shared" si="27"/>
        <v>vis</v>
      </c>
      <c r="E304" s="50">
        <f>VLOOKUP(C304,Active!C$21:E$967,3,FALSE)</f>
        <v>1301.9936527299567</v>
      </c>
      <c r="F304" s="11" t="s">
        <v>2299</v>
      </c>
      <c r="G304" s="19" t="str">
        <f t="shared" si="28"/>
        <v>44852.476</v>
      </c>
      <c r="H304" s="17">
        <f t="shared" si="29"/>
        <v>1302</v>
      </c>
      <c r="I304" s="51" t="s">
        <v>979</v>
      </c>
      <c r="J304" s="52" t="s">
        <v>980</v>
      </c>
      <c r="K304" s="51">
        <v>1302</v>
      </c>
      <c r="L304" s="51" t="s">
        <v>2315</v>
      </c>
      <c r="M304" s="52" t="s">
        <v>2388</v>
      </c>
      <c r="N304" s="52"/>
      <c r="O304" s="53" t="s">
        <v>685</v>
      </c>
      <c r="P304" s="53" t="s">
        <v>967</v>
      </c>
    </row>
    <row r="305" spans="1:16" ht="13.5" thickBot="1" x14ac:dyDescent="0.25">
      <c r="A305" s="17" t="str">
        <f t="shared" si="24"/>
        <v> AOEB 1 </v>
      </c>
      <c r="B305" s="11" t="str">
        <f t="shared" si="25"/>
        <v>I</v>
      </c>
      <c r="C305" s="17">
        <f t="shared" si="26"/>
        <v>44883.637999999999</v>
      </c>
      <c r="D305" s="19" t="str">
        <f t="shared" si="27"/>
        <v>vis</v>
      </c>
      <c r="E305" s="50">
        <f>VLOOKUP(C305,Active!C$21:E$967,3,FALSE)</f>
        <v>1327.9876638139031</v>
      </c>
      <c r="F305" s="11" t="s">
        <v>2299</v>
      </c>
      <c r="G305" s="19" t="str">
        <f t="shared" si="28"/>
        <v>44883.638</v>
      </c>
      <c r="H305" s="17">
        <f t="shared" si="29"/>
        <v>1328</v>
      </c>
      <c r="I305" s="51" t="s">
        <v>984</v>
      </c>
      <c r="J305" s="52" t="s">
        <v>985</v>
      </c>
      <c r="K305" s="51">
        <v>1328</v>
      </c>
      <c r="L305" s="51" t="s">
        <v>2347</v>
      </c>
      <c r="M305" s="52" t="s">
        <v>2388</v>
      </c>
      <c r="N305" s="52"/>
      <c r="O305" s="53" t="s">
        <v>986</v>
      </c>
      <c r="P305" s="53" t="s">
        <v>520</v>
      </c>
    </row>
    <row r="306" spans="1:16" ht="13.5" thickBot="1" x14ac:dyDescent="0.25">
      <c r="A306" s="17" t="str">
        <f t="shared" si="24"/>
        <v> BBS 60 </v>
      </c>
      <c r="B306" s="11" t="str">
        <f t="shared" si="25"/>
        <v>I</v>
      </c>
      <c r="C306" s="17">
        <f t="shared" si="26"/>
        <v>45075.457999999999</v>
      </c>
      <c r="D306" s="19" t="str">
        <f t="shared" si="27"/>
        <v>vis</v>
      </c>
      <c r="E306" s="50">
        <f>VLOOKUP(C306,Active!C$21:E$967,3,FALSE)</f>
        <v>1487.9957251104536</v>
      </c>
      <c r="F306" s="11" t="s">
        <v>2299</v>
      </c>
      <c r="G306" s="19" t="str">
        <f t="shared" si="28"/>
        <v>45075.458</v>
      </c>
      <c r="H306" s="17">
        <f t="shared" si="29"/>
        <v>1488</v>
      </c>
      <c r="I306" s="51" t="s">
        <v>987</v>
      </c>
      <c r="J306" s="52" t="s">
        <v>988</v>
      </c>
      <c r="K306" s="51">
        <v>1488</v>
      </c>
      <c r="L306" s="51" t="s">
        <v>2318</v>
      </c>
      <c r="M306" s="52" t="s">
        <v>2388</v>
      </c>
      <c r="N306" s="52"/>
      <c r="O306" s="53" t="s">
        <v>989</v>
      </c>
      <c r="P306" s="53" t="s">
        <v>990</v>
      </c>
    </row>
    <row r="307" spans="1:16" ht="13.5" thickBot="1" x14ac:dyDescent="0.25">
      <c r="A307" s="17" t="str">
        <f t="shared" si="24"/>
        <v> BBS 60 </v>
      </c>
      <c r="B307" s="11" t="str">
        <f t="shared" si="25"/>
        <v>I</v>
      </c>
      <c r="C307" s="17">
        <f t="shared" si="26"/>
        <v>45075.468000000001</v>
      </c>
      <c r="D307" s="19" t="str">
        <f t="shared" si="27"/>
        <v>vis</v>
      </c>
      <c r="E307" s="50">
        <f>VLOOKUP(C307,Active!C$21:E$967,3,FALSE)</f>
        <v>1488.0040666838729</v>
      </c>
      <c r="F307" s="11" t="s">
        <v>2299</v>
      </c>
      <c r="G307" s="19" t="str">
        <f t="shared" si="28"/>
        <v>45075.468</v>
      </c>
      <c r="H307" s="17">
        <f t="shared" si="29"/>
        <v>1488</v>
      </c>
      <c r="I307" s="51" t="s">
        <v>993</v>
      </c>
      <c r="J307" s="52" t="s">
        <v>994</v>
      </c>
      <c r="K307" s="51">
        <v>1488</v>
      </c>
      <c r="L307" s="51" t="s">
        <v>2448</v>
      </c>
      <c r="M307" s="52" t="s">
        <v>2388</v>
      </c>
      <c r="N307" s="52"/>
      <c r="O307" s="53" t="s">
        <v>995</v>
      </c>
      <c r="P307" s="53" t="s">
        <v>990</v>
      </c>
    </row>
    <row r="308" spans="1:16" ht="13.5" thickBot="1" x14ac:dyDescent="0.25">
      <c r="A308" s="17" t="str">
        <f t="shared" si="24"/>
        <v> AOEB 1 </v>
      </c>
      <c r="B308" s="11" t="str">
        <f t="shared" si="25"/>
        <v>I</v>
      </c>
      <c r="C308" s="17">
        <f t="shared" si="26"/>
        <v>45082.652000000002</v>
      </c>
      <c r="D308" s="19" t="str">
        <f t="shared" si="27"/>
        <v>vis</v>
      </c>
      <c r="E308" s="50">
        <f>VLOOKUP(C308,Active!C$21:E$967,3,FALSE)</f>
        <v>1493.9966530270831</v>
      </c>
      <c r="F308" s="11" t="s">
        <v>2299</v>
      </c>
      <c r="G308" s="19" t="str">
        <f t="shared" si="28"/>
        <v>45082.652</v>
      </c>
      <c r="H308" s="17">
        <f t="shared" si="29"/>
        <v>1494</v>
      </c>
      <c r="I308" s="51" t="s">
        <v>996</v>
      </c>
      <c r="J308" s="52" t="s">
        <v>997</v>
      </c>
      <c r="K308" s="51">
        <v>1494</v>
      </c>
      <c r="L308" s="51" t="s">
        <v>2361</v>
      </c>
      <c r="M308" s="52" t="s">
        <v>2388</v>
      </c>
      <c r="N308" s="52"/>
      <c r="O308" s="53" t="s">
        <v>998</v>
      </c>
      <c r="P308" s="53" t="s">
        <v>520</v>
      </c>
    </row>
    <row r="309" spans="1:16" ht="13.5" thickBot="1" x14ac:dyDescent="0.25">
      <c r="A309" s="17" t="str">
        <f t="shared" si="24"/>
        <v> BBS 62 </v>
      </c>
      <c r="B309" s="11" t="str">
        <f t="shared" si="25"/>
        <v>I</v>
      </c>
      <c r="C309" s="17">
        <f t="shared" si="26"/>
        <v>45129.41</v>
      </c>
      <c r="D309" s="19" t="str">
        <f t="shared" si="27"/>
        <v>vis</v>
      </c>
      <c r="E309" s="50">
        <f>VLOOKUP(C309,Active!C$21:E$967,3,FALSE)</f>
        <v>1533.0001820131347</v>
      </c>
      <c r="F309" s="11" t="s">
        <v>2299</v>
      </c>
      <c r="G309" s="19" t="str">
        <f t="shared" si="28"/>
        <v>45129.410</v>
      </c>
      <c r="H309" s="17">
        <f t="shared" si="29"/>
        <v>1533</v>
      </c>
      <c r="I309" s="51" t="s">
        <v>1004</v>
      </c>
      <c r="J309" s="52" t="s">
        <v>1005</v>
      </c>
      <c r="K309" s="51">
        <v>1533</v>
      </c>
      <c r="L309" s="51" t="s">
        <v>2350</v>
      </c>
      <c r="M309" s="52" t="s">
        <v>2388</v>
      </c>
      <c r="N309" s="52"/>
      <c r="O309" s="53" t="s">
        <v>726</v>
      </c>
      <c r="P309" s="53" t="s">
        <v>1006</v>
      </c>
    </row>
    <row r="310" spans="1:16" ht="13.5" thickBot="1" x14ac:dyDescent="0.25">
      <c r="A310" s="17" t="str">
        <f t="shared" si="24"/>
        <v> AOEB 1 </v>
      </c>
      <c r="B310" s="11" t="str">
        <f t="shared" si="25"/>
        <v>I</v>
      </c>
      <c r="C310" s="17">
        <f t="shared" si="26"/>
        <v>45131.805</v>
      </c>
      <c r="D310" s="19" t="str">
        <f t="shared" si="27"/>
        <v>vis</v>
      </c>
      <c r="E310" s="50">
        <f>VLOOKUP(C310,Active!C$21:E$967,3,FALSE)</f>
        <v>1534.9979888466489</v>
      </c>
      <c r="F310" s="11" t="s">
        <v>2299</v>
      </c>
      <c r="G310" s="19" t="str">
        <f t="shared" si="28"/>
        <v>45131.805</v>
      </c>
      <c r="H310" s="17">
        <f t="shared" si="29"/>
        <v>1535</v>
      </c>
      <c r="I310" s="51" t="s">
        <v>1007</v>
      </c>
      <c r="J310" s="52" t="s">
        <v>1008</v>
      </c>
      <c r="K310" s="51">
        <v>1535</v>
      </c>
      <c r="L310" s="51" t="s">
        <v>2336</v>
      </c>
      <c r="M310" s="52" t="s">
        <v>2388</v>
      </c>
      <c r="N310" s="52"/>
      <c r="O310" s="53" t="s">
        <v>595</v>
      </c>
      <c r="P310" s="53" t="s">
        <v>520</v>
      </c>
    </row>
    <row r="311" spans="1:16" ht="13.5" thickBot="1" x14ac:dyDescent="0.25">
      <c r="A311" s="17" t="str">
        <f t="shared" si="24"/>
        <v> BBS 62 </v>
      </c>
      <c r="B311" s="11" t="str">
        <f t="shared" si="25"/>
        <v>I</v>
      </c>
      <c r="C311" s="17">
        <f t="shared" si="26"/>
        <v>45160.584000000003</v>
      </c>
      <c r="D311" s="19" t="str">
        <f t="shared" si="27"/>
        <v>vis</v>
      </c>
      <c r="E311" s="50">
        <f>VLOOKUP(C311,Active!C$21:E$967,3,FALSE)</f>
        <v>1559.0042029851841</v>
      </c>
      <c r="F311" s="11" t="s">
        <v>2299</v>
      </c>
      <c r="G311" s="19" t="str">
        <f t="shared" si="28"/>
        <v>45160.584</v>
      </c>
      <c r="H311" s="17">
        <f t="shared" si="29"/>
        <v>1559</v>
      </c>
      <c r="I311" s="51" t="s">
        <v>1012</v>
      </c>
      <c r="J311" s="52" t="s">
        <v>1013</v>
      </c>
      <c r="K311" s="51">
        <v>1559</v>
      </c>
      <c r="L311" s="51" t="s">
        <v>2448</v>
      </c>
      <c r="M311" s="52" t="s">
        <v>2388</v>
      </c>
      <c r="N311" s="52"/>
      <c r="O311" s="53" t="s">
        <v>726</v>
      </c>
      <c r="P311" s="53" t="s">
        <v>1006</v>
      </c>
    </row>
    <row r="312" spans="1:16" ht="13.5" thickBot="1" x14ac:dyDescent="0.25">
      <c r="A312" s="17" t="str">
        <f t="shared" si="24"/>
        <v> BBS 69 </v>
      </c>
      <c r="B312" s="11" t="str">
        <f t="shared" si="25"/>
        <v>I</v>
      </c>
      <c r="C312" s="17">
        <f t="shared" si="26"/>
        <v>45177.356</v>
      </c>
      <c r="D312" s="19" t="str">
        <f t="shared" si="27"/>
        <v>vis</v>
      </c>
      <c r="E312" s="50">
        <f>VLOOKUP(C312,Active!C$21:E$967,3,FALSE)</f>
        <v>1572.9946899211934</v>
      </c>
      <c r="F312" s="11" t="s">
        <v>2299</v>
      </c>
      <c r="G312" s="19" t="str">
        <f t="shared" si="28"/>
        <v>45177.356</v>
      </c>
      <c r="H312" s="17">
        <f t="shared" si="29"/>
        <v>1573</v>
      </c>
      <c r="I312" s="51" t="s">
        <v>1014</v>
      </c>
      <c r="J312" s="52" t="s">
        <v>1015</v>
      </c>
      <c r="K312" s="51">
        <v>1573</v>
      </c>
      <c r="L312" s="51" t="s">
        <v>2493</v>
      </c>
      <c r="M312" s="52" t="s">
        <v>2388</v>
      </c>
      <c r="N312" s="52"/>
      <c r="O312" s="53" t="s">
        <v>966</v>
      </c>
      <c r="P312" s="53" t="s">
        <v>1016</v>
      </c>
    </row>
    <row r="313" spans="1:16" ht="13.5" thickBot="1" x14ac:dyDescent="0.25">
      <c r="A313" s="17" t="str">
        <f t="shared" si="24"/>
        <v> BBS 62 </v>
      </c>
      <c r="B313" s="11" t="str">
        <f t="shared" si="25"/>
        <v>I</v>
      </c>
      <c r="C313" s="17">
        <f t="shared" si="26"/>
        <v>45202.529000000002</v>
      </c>
      <c r="D313" s="19" t="str">
        <f t="shared" si="27"/>
        <v>vis</v>
      </c>
      <c r="E313" s="50">
        <f>VLOOKUP(C313,Active!C$21:E$967,3,FALSE)</f>
        <v>1593.9929326853394</v>
      </c>
      <c r="F313" s="11" t="s">
        <v>2299</v>
      </c>
      <c r="G313" s="19" t="str">
        <f t="shared" si="28"/>
        <v>45202.529</v>
      </c>
      <c r="H313" s="17">
        <f t="shared" si="29"/>
        <v>1594</v>
      </c>
      <c r="I313" s="51" t="s">
        <v>1017</v>
      </c>
      <c r="J313" s="52" t="s">
        <v>1018</v>
      </c>
      <c r="K313" s="51">
        <v>1594</v>
      </c>
      <c r="L313" s="51" t="s">
        <v>2315</v>
      </c>
      <c r="M313" s="52" t="s">
        <v>2388</v>
      </c>
      <c r="N313" s="52"/>
      <c r="O313" s="53" t="s">
        <v>685</v>
      </c>
      <c r="P313" s="53" t="s">
        <v>1006</v>
      </c>
    </row>
    <row r="314" spans="1:16" ht="13.5" thickBot="1" x14ac:dyDescent="0.25">
      <c r="A314" s="17" t="str">
        <f t="shared" si="24"/>
        <v> AOEB 1 </v>
      </c>
      <c r="B314" s="11" t="str">
        <f t="shared" si="25"/>
        <v>I</v>
      </c>
      <c r="C314" s="17">
        <f t="shared" si="26"/>
        <v>45203.737999999998</v>
      </c>
      <c r="D314" s="19" t="str">
        <f t="shared" si="27"/>
        <v>vis</v>
      </c>
      <c r="E314" s="50">
        <f>VLOOKUP(C314,Active!C$21:E$967,3,FALSE)</f>
        <v>1595.001428911524</v>
      </c>
      <c r="F314" s="11" t="s">
        <v>2299</v>
      </c>
      <c r="G314" s="19" t="str">
        <f t="shared" si="28"/>
        <v>45203.738</v>
      </c>
      <c r="H314" s="17">
        <f t="shared" si="29"/>
        <v>1595</v>
      </c>
      <c r="I314" s="51" t="s">
        <v>1019</v>
      </c>
      <c r="J314" s="52" t="s">
        <v>1020</v>
      </c>
      <c r="K314" s="51">
        <v>1595</v>
      </c>
      <c r="L314" s="51" t="s">
        <v>2309</v>
      </c>
      <c r="M314" s="52" t="s">
        <v>2388</v>
      </c>
      <c r="N314" s="52"/>
      <c r="O314" s="53" t="s">
        <v>2652</v>
      </c>
      <c r="P314" s="53" t="s">
        <v>520</v>
      </c>
    </row>
    <row r="315" spans="1:16" ht="13.5" thickBot="1" x14ac:dyDescent="0.25">
      <c r="A315" s="17" t="str">
        <f t="shared" si="24"/>
        <v> AOEB 1 </v>
      </c>
      <c r="B315" s="11" t="str">
        <f t="shared" si="25"/>
        <v>I</v>
      </c>
      <c r="C315" s="17">
        <f t="shared" si="26"/>
        <v>45215.722999999998</v>
      </c>
      <c r="D315" s="19" t="str">
        <f t="shared" si="27"/>
        <v>vis</v>
      </c>
      <c r="E315" s="50">
        <f>VLOOKUP(C315,Active!C$21:E$967,3,FALSE)</f>
        <v>1604.9988046525275</v>
      </c>
      <c r="F315" s="11" t="s">
        <v>2299</v>
      </c>
      <c r="G315" s="19" t="str">
        <f t="shared" si="28"/>
        <v>45215.723</v>
      </c>
      <c r="H315" s="17">
        <f t="shared" si="29"/>
        <v>1605</v>
      </c>
      <c r="I315" s="51" t="s">
        <v>1021</v>
      </c>
      <c r="J315" s="52" t="s">
        <v>1022</v>
      </c>
      <c r="K315" s="51">
        <v>1605</v>
      </c>
      <c r="L315" s="51" t="s">
        <v>2367</v>
      </c>
      <c r="M315" s="52" t="s">
        <v>2388</v>
      </c>
      <c r="N315" s="52"/>
      <c r="O315" s="53" t="s">
        <v>2652</v>
      </c>
      <c r="P315" s="53" t="s">
        <v>520</v>
      </c>
    </row>
    <row r="316" spans="1:16" ht="13.5" thickBot="1" x14ac:dyDescent="0.25">
      <c r="A316" s="17" t="str">
        <f t="shared" si="24"/>
        <v> BBS 69 </v>
      </c>
      <c r="B316" s="11" t="str">
        <f t="shared" si="25"/>
        <v>I</v>
      </c>
      <c r="C316" s="17">
        <f t="shared" si="26"/>
        <v>45219.313999999998</v>
      </c>
      <c r="D316" s="19" t="str">
        <f t="shared" si="27"/>
        <v>vis</v>
      </c>
      <c r="E316" s="50">
        <f>VLOOKUP(C316,Active!C$21:E$967,3,FALSE)</f>
        <v>1607.9942636667906</v>
      </c>
      <c r="F316" s="11" t="s">
        <v>2299</v>
      </c>
      <c r="G316" s="19" t="str">
        <f t="shared" si="28"/>
        <v>45219.314</v>
      </c>
      <c r="H316" s="17">
        <f t="shared" si="29"/>
        <v>1608</v>
      </c>
      <c r="I316" s="51" t="s">
        <v>1023</v>
      </c>
      <c r="J316" s="52" t="s">
        <v>1024</v>
      </c>
      <c r="K316" s="51">
        <v>1608</v>
      </c>
      <c r="L316" s="51" t="s">
        <v>2462</v>
      </c>
      <c r="M316" s="52" t="s">
        <v>2388</v>
      </c>
      <c r="N316" s="52"/>
      <c r="O316" s="53" t="s">
        <v>966</v>
      </c>
      <c r="P316" s="53" t="s">
        <v>1016</v>
      </c>
    </row>
    <row r="317" spans="1:16" ht="13.5" thickBot="1" x14ac:dyDescent="0.25">
      <c r="A317" s="17" t="str">
        <f t="shared" si="24"/>
        <v> BBS 69 </v>
      </c>
      <c r="B317" s="11" t="str">
        <f t="shared" si="25"/>
        <v>I</v>
      </c>
      <c r="C317" s="17">
        <f t="shared" si="26"/>
        <v>45231.300999999999</v>
      </c>
      <c r="D317" s="19" t="str">
        <f t="shared" si="27"/>
        <v>vis</v>
      </c>
      <c r="E317" s="50">
        <f>VLOOKUP(C317,Active!C$21:E$967,3,FALSE)</f>
        <v>1617.9933077224778</v>
      </c>
      <c r="F317" s="11" t="s">
        <v>2299</v>
      </c>
      <c r="G317" s="19" t="str">
        <f t="shared" si="28"/>
        <v>45231.301</v>
      </c>
      <c r="H317" s="17">
        <f t="shared" si="29"/>
        <v>1618</v>
      </c>
      <c r="I317" s="51" t="s">
        <v>1025</v>
      </c>
      <c r="J317" s="52" t="s">
        <v>1026</v>
      </c>
      <c r="K317" s="51">
        <v>1618</v>
      </c>
      <c r="L317" s="51" t="s">
        <v>2315</v>
      </c>
      <c r="M317" s="52" t="s">
        <v>2388</v>
      </c>
      <c r="N317" s="52"/>
      <c r="O317" s="53" t="s">
        <v>966</v>
      </c>
      <c r="P317" s="53" t="s">
        <v>1016</v>
      </c>
    </row>
    <row r="318" spans="1:16" ht="13.5" thickBot="1" x14ac:dyDescent="0.25">
      <c r="A318" s="17" t="str">
        <f t="shared" si="24"/>
        <v> AOEB 1 </v>
      </c>
      <c r="B318" s="11" t="str">
        <f t="shared" si="25"/>
        <v>I</v>
      </c>
      <c r="C318" s="17">
        <f t="shared" si="26"/>
        <v>45473.464</v>
      </c>
      <c r="D318" s="19" t="str">
        <f t="shared" si="27"/>
        <v>vis</v>
      </c>
      <c r="E318" s="50">
        <f>VLOOKUP(C318,Active!C$21:E$967,3,FALSE)</f>
        <v>1819.9953520752913</v>
      </c>
      <c r="F318" s="11" t="s">
        <v>2299</v>
      </c>
      <c r="G318" s="19" t="str">
        <f t="shared" si="28"/>
        <v>45473.464</v>
      </c>
      <c r="H318" s="17">
        <f t="shared" si="29"/>
        <v>1820</v>
      </c>
      <c r="I318" s="51" t="s">
        <v>1031</v>
      </c>
      <c r="J318" s="52" t="s">
        <v>1032</v>
      </c>
      <c r="K318" s="51">
        <v>1820</v>
      </c>
      <c r="L318" s="51" t="s">
        <v>2493</v>
      </c>
      <c r="M318" s="52" t="s">
        <v>2388</v>
      </c>
      <c r="N318" s="52"/>
      <c r="O318" s="53" t="s">
        <v>1033</v>
      </c>
      <c r="P318" s="53" t="s">
        <v>520</v>
      </c>
    </row>
    <row r="319" spans="1:16" ht="13.5" thickBot="1" x14ac:dyDescent="0.25">
      <c r="A319" s="17" t="str">
        <f t="shared" si="24"/>
        <v>IBVS 2545 </v>
      </c>
      <c r="B319" s="11" t="str">
        <f t="shared" si="25"/>
        <v>II</v>
      </c>
      <c r="C319" s="17">
        <f t="shared" si="26"/>
        <v>45478.865299999998</v>
      </c>
      <c r="D319" s="19" t="str">
        <f t="shared" si="27"/>
        <v>vis</v>
      </c>
      <c r="E319" s="50">
        <f>VLOOKUP(C319,Active!C$21:E$967,3,FALSE)</f>
        <v>1824.5008861253418</v>
      </c>
      <c r="F319" s="11" t="s">
        <v>2299</v>
      </c>
      <c r="G319" s="19" t="str">
        <f t="shared" si="28"/>
        <v>45478.8653</v>
      </c>
      <c r="H319" s="17">
        <f t="shared" si="29"/>
        <v>1824.5</v>
      </c>
      <c r="I319" s="51" t="s">
        <v>1034</v>
      </c>
      <c r="J319" s="52" t="s">
        <v>1035</v>
      </c>
      <c r="K319" s="51">
        <v>1824.5</v>
      </c>
      <c r="L319" s="51" t="s">
        <v>1036</v>
      </c>
      <c r="M319" s="52" t="s">
        <v>2428</v>
      </c>
      <c r="N319" s="52" t="s">
        <v>2429</v>
      </c>
      <c r="O319" s="53" t="s">
        <v>909</v>
      </c>
      <c r="P319" s="54" t="s">
        <v>910</v>
      </c>
    </row>
    <row r="320" spans="1:16" ht="13.5" thickBot="1" x14ac:dyDescent="0.25">
      <c r="A320" s="17" t="str">
        <f t="shared" si="24"/>
        <v>IBVS 2545 </v>
      </c>
      <c r="B320" s="11" t="str">
        <f t="shared" si="25"/>
        <v>I</v>
      </c>
      <c r="C320" s="17">
        <f t="shared" si="26"/>
        <v>45481.859700000001</v>
      </c>
      <c r="D320" s="19" t="str">
        <f t="shared" si="27"/>
        <v>vis</v>
      </c>
      <c r="E320" s="50">
        <f>VLOOKUP(C320,Active!C$21:E$967,3,FALSE)</f>
        <v>1826.998686869513</v>
      </c>
      <c r="F320" s="11" t="s">
        <v>2299</v>
      </c>
      <c r="G320" s="19" t="str">
        <f t="shared" si="28"/>
        <v>45481.8597</v>
      </c>
      <c r="H320" s="17">
        <f t="shared" si="29"/>
        <v>1827</v>
      </c>
      <c r="I320" s="51" t="s">
        <v>1037</v>
      </c>
      <c r="J320" s="52" t="s">
        <v>1038</v>
      </c>
      <c r="K320" s="51">
        <v>1827</v>
      </c>
      <c r="L320" s="51" t="s">
        <v>1039</v>
      </c>
      <c r="M320" s="52" t="s">
        <v>2428</v>
      </c>
      <c r="N320" s="52" t="s">
        <v>2429</v>
      </c>
      <c r="O320" s="53" t="s">
        <v>909</v>
      </c>
      <c r="P320" s="54" t="s">
        <v>910</v>
      </c>
    </row>
    <row r="321" spans="1:16" ht="13.5" thickBot="1" x14ac:dyDescent="0.25">
      <c r="A321" s="17" t="str">
        <f t="shared" si="24"/>
        <v> AOEB 1 </v>
      </c>
      <c r="B321" s="11" t="str">
        <f t="shared" si="25"/>
        <v>I</v>
      </c>
      <c r="C321" s="17">
        <f t="shared" si="26"/>
        <v>45493.85</v>
      </c>
      <c r="D321" s="19" t="str">
        <f t="shared" si="27"/>
        <v>vis</v>
      </c>
      <c r="E321" s="50">
        <f>VLOOKUP(C321,Active!C$21:E$967,3,FALSE)</f>
        <v>1837.0004836444252</v>
      </c>
      <c r="F321" s="11" t="s">
        <v>2299</v>
      </c>
      <c r="G321" s="19" t="str">
        <f t="shared" si="28"/>
        <v>45493.850</v>
      </c>
      <c r="H321" s="17">
        <f t="shared" si="29"/>
        <v>1837</v>
      </c>
      <c r="I321" s="51" t="s">
        <v>1040</v>
      </c>
      <c r="J321" s="52" t="s">
        <v>1041</v>
      </c>
      <c r="K321" s="51">
        <v>1837</v>
      </c>
      <c r="L321" s="51" t="s">
        <v>2419</v>
      </c>
      <c r="M321" s="52" t="s">
        <v>2388</v>
      </c>
      <c r="N321" s="52"/>
      <c r="O321" s="53" t="s">
        <v>2652</v>
      </c>
      <c r="P321" s="53" t="s">
        <v>520</v>
      </c>
    </row>
    <row r="322" spans="1:16" ht="13.5" thickBot="1" x14ac:dyDescent="0.25">
      <c r="A322" s="17" t="str">
        <f t="shared" si="24"/>
        <v> AOEB 1 </v>
      </c>
      <c r="B322" s="11" t="str">
        <f t="shared" si="25"/>
        <v>I</v>
      </c>
      <c r="C322" s="17">
        <f t="shared" si="26"/>
        <v>45498.642999999996</v>
      </c>
      <c r="D322" s="19" t="str">
        <f t="shared" si="27"/>
        <v>vis</v>
      </c>
      <c r="E322" s="50">
        <f>VLOOKUP(C322,Active!C$21:E$967,3,FALSE)</f>
        <v>1840.9985997834829</v>
      </c>
      <c r="F322" s="11" t="s">
        <v>2299</v>
      </c>
      <c r="G322" s="19" t="str">
        <f t="shared" si="28"/>
        <v>45498.643</v>
      </c>
      <c r="H322" s="17">
        <f t="shared" si="29"/>
        <v>1841</v>
      </c>
      <c r="I322" s="51" t="s">
        <v>1045</v>
      </c>
      <c r="J322" s="52" t="s">
        <v>1046</v>
      </c>
      <c r="K322" s="51">
        <v>1841</v>
      </c>
      <c r="L322" s="51" t="s">
        <v>2336</v>
      </c>
      <c r="M322" s="52" t="s">
        <v>2388</v>
      </c>
      <c r="N322" s="52"/>
      <c r="O322" s="53" t="s">
        <v>2652</v>
      </c>
      <c r="P322" s="53" t="s">
        <v>520</v>
      </c>
    </row>
    <row r="323" spans="1:16" ht="13.5" thickBot="1" x14ac:dyDescent="0.25">
      <c r="A323" s="17" t="str">
        <f t="shared" si="24"/>
        <v> BBS 71 </v>
      </c>
      <c r="B323" s="11" t="str">
        <f t="shared" si="25"/>
        <v>I</v>
      </c>
      <c r="C323" s="17">
        <f t="shared" si="26"/>
        <v>45551.38</v>
      </c>
      <c r="D323" s="19" t="str">
        <f t="shared" si="27"/>
        <v>vis</v>
      </c>
      <c r="E323" s="50">
        <f>VLOOKUP(C323,Active!C$21:E$967,3,FALSE)</f>
        <v>1884.9895555159214</v>
      </c>
      <c r="F323" s="11" t="s">
        <v>2299</v>
      </c>
      <c r="G323" s="19" t="str">
        <f t="shared" si="28"/>
        <v>45551.380</v>
      </c>
      <c r="H323" s="17">
        <f t="shared" si="29"/>
        <v>1885</v>
      </c>
      <c r="I323" s="51" t="s">
        <v>1047</v>
      </c>
      <c r="J323" s="52" t="s">
        <v>1048</v>
      </c>
      <c r="K323" s="51">
        <v>1885</v>
      </c>
      <c r="L323" s="51" t="s">
        <v>2387</v>
      </c>
      <c r="M323" s="52" t="s">
        <v>2388</v>
      </c>
      <c r="N323" s="52"/>
      <c r="O323" s="53" t="s">
        <v>966</v>
      </c>
      <c r="P323" s="53" t="s">
        <v>1049</v>
      </c>
    </row>
    <row r="324" spans="1:16" ht="13.5" thickBot="1" x14ac:dyDescent="0.25">
      <c r="A324" s="17" t="str">
        <f t="shared" si="24"/>
        <v> BBS 68 </v>
      </c>
      <c r="B324" s="11" t="str">
        <f t="shared" si="25"/>
        <v>I</v>
      </c>
      <c r="C324" s="17">
        <f t="shared" si="26"/>
        <v>45564.574000000001</v>
      </c>
      <c r="D324" s="19" t="str">
        <f t="shared" si="27"/>
        <v>vis</v>
      </c>
      <c r="E324" s="50">
        <f>VLOOKUP(C324,Active!C$21:E$967,3,FALSE)</f>
        <v>1895.9954274831155</v>
      </c>
      <c r="F324" s="11" t="s">
        <v>2299</v>
      </c>
      <c r="G324" s="19" t="str">
        <f t="shared" si="28"/>
        <v>45564.574</v>
      </c>
      <c r="H324" s="17">
        <f t="shared" si="29"/>
        <v>1896</v>
      </c>
      <c r="I324" s="51" t="s">
        <v>1054</v>
      </c>
      <c r="J324" s="52" t="s">
        <v>1055</v>
      </c>
      <c r="K324" s="51">
        <v>1896</v>
      </c>
      <c r="L324" s="51" t="s">
        <v>2318</v>
      </c>
      <c r="M324" s="52" t="s">
        <v>2388</v>
      </c>
      <c r="N324" s="52"/>
      <c r="O324" s="53" t="s">
        <v>624</v>
      </c>
      <c r="P324" s="53" t="s">
        <v>1056</v>
      </c>
    </row>
    <row r="325" spans="1:16" ht="13.5" thickBot="1" x14ac:dyDescent="0.25">
      <c r="A325" s="17" t="str">
        <f t="shared" si="24"/>
        <v> BBS 69 </v>
      </c>
      <c r="B325" s="11" t="str">
        <f t="shared" si="25"/>
        <v>I</v>
      </c>
      <c r="C325" s="17">
        <f t="shared" si="26"/>
        <v>45575.383000000002</v>
      </c>
      <c r="D325" s="19" t="str">
        <f t="shared" si="27"/>
        <v>vis</v>
      </c>
      <c r="E325" s="50">
        <f>VLOOKUP(C325,Active!C$21:E$967,3,FALSE)</f>
        <v>1905.0118341902087</v>
      </c>
      <c r="F325" s="11" t="s">
        <v>2299</v>
      </c>
      <c r="G325" s="19" t="str">
        <f t="shared" si="28"/>
        <v>45575.383</v>
      </c>
      <c r="H325" s="17">
        <f t="shared" si="29"/>
        <v>1905</v>
      </c>
      <c r="I325" s="51" t="s">
        <v>1057</v>
      </c>
      <c r="J325" s="52" t="s">
        <v>1058</v>
      </c>
      <c r="K325" s="51">
        <v>1905</v>
      </c>
      <c r="L325" s="51" t="s">
        <v>250</v>
      </c>
      <c r="M325" s="52" t="s">
        <v>2388</v>
      </c>
      <c r="N325" s="52"/>
      <c r="O325" s="53" t="s">
        <v>685</v>
      </c>
      <c r="P325" s="53" t="s">
        <v>1016</v>
      </c>
    </row>
    <row r="326" spans="1:16" ht="13.5" thickBot="1" x14ac:dyDescent="0.25">
      <c r="A326" s="17" t="str">
        <f t="shared" si="24"/>
        <v> BBS 71 </v>
      </c>
      <c r="B326" s="11" t="str">
        <f t="shared" si="25"/>
        <v>I</v>
      </c>
      <c r="C326" s="17">
        <f t="shared" si="26"/>
        <v>45593.343999999997</v>
      </c>
      <c r="D326" s="19" t="str">
        <f t="shared" si="27"/>
        <v>vis</v>
      </c>
      <c r="E326" s="50">
        <f>VLOOKUP(C326,Active!C$21:E$967,3,FALSE)</f>
        <v>1919.9941342055702</v>
      </c>
      <c r="F326" s="11" t="s">
        <v>2299</v>
      </c>
      <c r="G326" s="19" t="str">
        <f t="shared" si="28"/>
        <v>45593.344</v>
      </c>
      <c r="H326" s="17">
        <f t="shared" si="29"/>
        <v>1920</v>
      </c>
      <c r="I326" s="51" t="s">
        <v>1059</v>
      </c>
      <c r="J326" s="52" t="s">
        <v>1060</v>
      </c>
      <c r="K326" s="51">
        <v>1920</v>
      </c>
      <c r="L326" s="51" t="s">
        <v>2462</v>
      </c>
      <c r="M326" s="52" t="s">
        <v>2388</v>
      </c>
      <c r="N326" s="52"/>
      <c r="O326" s="53" t="s">
        <v>966</v>
      </c>
      <c r="P326" s="53" t="s">
        <v>1049</v>
      </c>
    </row>
    <row r="327" spans="1:16" ht="13.5" thickBot="1" x14ac:dyDescent="0.25">
      <c r="A327" s="17" t="str">
        <f t="shared" si="24"/>
        <v> BBS 70 </v>
      </c>
      <c r="B327" s="11" t="str">
        <f t="shared" si="25"/>
        <v>I</v>
      </c>
      <c r="C327" s="17">
        <f t="shared" si="26"/>
        <v>45635.317999999999</v>
      </c>
      <c r="D327" s="19" t="str">
        <f t="shared" si="27"/>
        <v>vis</v>
      </c>
      <c r="E327" s="50">
        <f>VLOOKUP(C327,Active!C$21:E$967,3,FALSE)</f>
        <v>1955.0070544686384</v>
      </c>
      <c r="F327" s="11" t="s">
        <v>2299</v>
      </c>
      <c r="G327" s="19" t="str">
        <f t="shared" si="28"/>
        <v>45635.318</v>
      </c>
      <c r="H327" s="17">
        <f t="shared" si="29"/>
        <v>1955</v>
      </c>
      <c r="I327" s="51" t="s">
        <v>1061</v>
      </c>
      <c r="J327" s="52" t="s">
        <v>1062</v>
      </c>
      <c r="K327" s="51">
        <v>1955</v>
      </c>
      <c r="L327" s="51" t="s">
        <v>2304</v>
      </c>
      <c r="M327" s="52" t="s">
        <v>2388</v>
      </c>
      <c r="N327" s="52"/>
      <c r="O327" s="53" t="s">
        <v>1063</v>
      </c>
      <c r="P327" s="53" t="s">
        <v>1064</v>
      </c>
    </row>
    <row r="328" spans="1:16" ht="13.5" thickBot="1" x14ac:dyDescent="0.25">
      <c r="A328" s="17" t="str">
        <f t="shared" si="24"/>
        <v> BBS 69 </v>
      </c>
      <c r="B328" s="11" t="str">
        <f t="shared" si="25"/>
        <v>I</v>
      </c>
      <c r="C328" s="17">
        <f t="shared" si="26"/>
        <v>45641.305</v>
      </c>
      <c r="D328" s="19" t="str">
        <f t="shared" si="27"/>
        <v>vis</v>
      </c>
      <c r="E328" s="50">
        <f>VLOOKUP(C328,Active!C$21:E$967,3,FALSE)</f>
        <v>1960.0011544737611</v>
      </c>
      <c r="F328" s="11" t="s">
        <v>2299</v>
      </c>
      <c r="G328" s="19" t="str">
        <f t="shared" si="28"/>
        <v>45641.305</v>
      </c>
      <c r="H328" s="17">
        <f t="shared" si="29"/>
        <v>1960</v>
      </c>
      <c r="I328" s="51" t="s">
        <v>1065</v>
      </c>
      <c r="J328" s="52" t="s">
        <v>1066</v>
      </c>
      <c r="K328" s="51">
        <v>1960</v>
      </c>
      <c r="L328" s="51" t="s">
        <v>2419</v>
      </c>
      <c r="M328" s="52" t="s">
        <v>2388</v>
      </c>
      <c r="N328" s="52"/>
      <c r="O328" s="53" t="s">
        <v>685</v>
      </c>
      <c r="P328" s="53" t="s">
        <v>1016</v>
      </c>
    </row>
    <row r="329" spans="1:16" ht="13.5" thickBot="1" x14ac:dyDescent="0.25">
      <c r="A329" s="17" t="str">
        <f t="shared" si="24"/>
        <v> BBS 72 </v>
      </c>
      <c r="B329" s="11" t="str">
        <f t="shared" si="25"/>
        <v>I</v>
      </c>
      <c r="C329" s="17">
        <f t="shared" si="26"/>
        <v>45811.535000000003</v>
      </c>
      <c r="D329" s="19" t="str">
        <f t="shared" si="27"/>
        <v>vis</v>
      </c>
      <c r="E329" s="50">
        <f>VLOOKUP(C329,Active!C$21:E$967,3,FALSE)</f>
        <v>2101.9997587616995</v>
      </c>
      <c r="F329" s="11" t="s">
        <v>2299</v>
      </c>
      <c r="G329" s="19" t="str">
        <f t="shared" si="28"/>
        <v>45811.535</v>
      </c>
      <c r="H329" s="17">
        <f t="shared" si="29"/>
        <v>2102</v>
      </c>
      <c r="I329" s="51" t="s">
        <v>1067</v>
      </c>
      <c r="J329" s="52" t="s">
        <v>1068</v>
      </c>
      <c r="K329" s="51">
        <v>2102</v>
      </c>
      <c r="L329" s="51" t="s">
        <v>2353</v>
      </c>
      <c r="M329" s="52" t="s">
        <v>2388</v>
      </c>
      <c r="N329" s="52"/>
      <c r="O329" s="53" t="s">
        <v>685</v>
      </c>
      <c r="P329" s="53" t="s">
        <v>1069</v>
      </c>
    </row>
    <row r="330" spans="1:16" ht="13.5" thickBot="1" x14ac:dyDescent="0.25">
      <c r="A330" s="17" t="str">
        <f t="shared" si="24"/>
        <v> BBS 72 </v>
      </c>
      <c r="B330" s="11" t="str">
        <f t="shared" si="25"/>
        <v>I</v>
      </c>
      <c r="C330" s="17">
        <f t="shared" si="26"/>
        <v>45811.542999999998</v>
      </c>
      <c r="D330" s="19" t="str">
        <f t="shared" si="27"/>
        <v>vis</v>
      </c>
      <c r="E330" s="50">
        <f>VLOOKUP(C330,Active!C$21:E$967,3,FALSE)</f>
        <v>2102.0064320204287</v>
      </c>
      <c r="F330" s="11" t="s">
        <v>2299</v>
      </c>
      <c r="G330" s="19" t="str">
        <f t="shared" si="28"/>
        <v>45811.543</v>
      </c>
      <c r="H330" s="17">
        <f t="shared" si="29"/>
        <v>2102</v>
      </c>
      <c r="I330" s="51" t="s">
        <v>1070</v>
      </c>
      <c r="J330" s="52" t="s">
        <v>1071</v>
      </c>
      <c r="K330" s="51">
        <v>2102</v>
      </c>
      <c r="L330" s="51" t="s">
        <v>2304</v>
      </c>
      <c r="M330" s="52" t="s">
        <v>2388</v>
      </c>
      <c r="N330" s="52"/>
      <c r="O330" s="53" t="s">
        <v>995</v>
      </c>
      <c r="P330" s="53" t="s">
        <v>1069</v>
      </c>
    </row>
    <row r="331" spans="1:16" ht="13.5" thickBot="1" x14ac:dyDescent="0.25">
      <c r="A331" s="17" t="str">
        <f t="shared" ref="A331:A394" si="30">P331</f>
        <v> VSSC 61.18 </v>
      </c>
      <c r="B331" s="11" t="str">
        <f t="shared" ref="B331:B394" si="31">IF(H331=INT(H331),"I","II")</f>
        <v>I</v>
      </c>
      <c r="C331" s="17">
        <f t="shared" ref="C331:C394" si="32">1*G331</f>
        <v>45817.530299999999</v>
      </c>
      <c r="D331" s="19" t="str">
        <f t="shared" ref="D331:D394" si="33">VLOOKUP(F331,I$1:J$5,2,FALSE)</f>
        <v>vis</v>
      </c>
      <c r="E331" s="50">
        <f>VLOOKUP(C331,Active!C$21:E$967,3,FALSE)</f>
        <v>2107.0007822727534</v>
      </c>
      <c r="F331" s="11" t="s">
        <v>2299</v>
      </c>
      <c r="G331" s="19" t="str">
        <f t="shared" ref="G331:G394" si="34">MID(I331,3,LEN(I331)-3)</f>
        <v>45817.5303</v>
      </c>
      <c r="H331" s="17">
        <f t="shared" ref="H331:H394" si="35">1*K331</f>
        <v>2107</v>
      </c>
      <c r="I331" s="51" t="s">
        <v>1072</v>
      </c>
      <c r="J331" s="52" t="s">
        <v>1073</v>
      </c>
      <c r="K331" s="51">
        <v>2107</v>
      </c>
      <c r="L331" s="51" t="s">
        <v>1074</v>
      </c>
      <c r="M331" s="52" t="s">
        <v>2428</v>
      </c>
      <c r="N331" s="52" t="s">
        <v>2429</v>
      </c>
      <c r="O331" s="53" t="s">
        <v>1075</v>
      </c>
      <c r="P331" s="53" t="s">
        <v>1076</v>
      </c>
    </row>
    <row r="332" spans="1:16" ht="13.5" thickBot="1" x14ac:dyDescent="0.25">
      <c r="A332" s="17" t="str">
        <f t="shared" si="30"/>
        <v> AOEB 1 </v>
      </c>
      <c r="B332" s="11" t="str">
        <f t="shared" si="31"/>
        <v>I</v>
      </c>
      <c r="C332" s="17">
        <f t="shared" si="32"/>
        <v>45836.697</v>
      </c>
      <c r="D332" s="19" t="str">
        <f t="shared" si="33"/>
        <v>vis</v>
      </c>
      <c r="E332" s="50">
        <f>VLOOKUP(C332,Active!C$21:E$967,3,FALSE)</f>
        <v>2122.9888257950811</v>
      </c>
      <c r="F332" s="11" t="s">
        <v>2299</v>
      </c>
      <c r="G332" s="19" t="str">
        <f t="shared" si="34"/>
        <v>45836.697</v>
      </c>
      <c r="H332" s="17">
        <f t="shared" si="35"/>
        <v>2123</v>
      </c>
      <c r="I332" s="51" t="s">
        <v>1077</v>
      </c>
      <c r="J332" s="52" t="s">
        <v>1078</v>
      </c>
      <c r="K332" s="51">
        <v>2123</v>
      </c>
      <c r="L332" s="51" t="s">
        <v>2387</v>
      </c>
      <c r="M332" s="52" t="s">
        <v>2388</v>
      </c>
      <c r="N332" s="52"/>
      <c r="O332" s="53" t="s">
        <v>595</v>
      </c>
      <c r="P332" s="53" t="s">
        <v>520</v>
      </c>
    </row>
    <row r="333" spans="1:16" ht="13.5" thickBot="1" x14ac:dyDescent="0.25">
      <c r="A333" s="17" t="str">
        <f t="shared" si="30"/>
        <v> BRNO 27 </v>
      </c>
      <c r="B333" s="11" t="str">
        <f t="shared" si="31"/>
        <v>I</v>
      </c>
      <c r="C333" s="17">
        <f t="shared" si="32"/>
        <v>45847.495000000003</v>
      </c>
      <c r="D333" s="19" t="str">
        <f t="shared" si="33"/>
        <v>vis</v>
      </c>
      <c r="E333" s="50">
        <f>VLOOKUP(C333,Active!C$21:E$967,3,FALSE)</f>
        <v>2131.9960567714161</v>
      </c>
      <c r="F333" s="11" t="s">
        <v>2299</v>
      </c>
      <c r="G333" s="19" t="str">
        <f t="shared" si="34"/>
        <v>45847.495</v>
      </c>
      <c r="H333" s="17">
        <f t="shared" si="35"/>
        <v>2132</v>
      </c>
      <c r="I333" s="51" t="s">
        <v>1079</v>
      </c>
      <c r="J333" s="52" t="s">
        <v>1080</v>
      </c>
      <c r="K333" s="51">
        <v>2132</v>
      </c>
      <c r="L333" s="51" t="s">
        <v>2318</v>
      </c>
      <c r="M333" s="52" t="s">
        <v>2388</v>
      </c>
      <c r="N333" s="52"/>
      <c r="O333" s="53" t="s">
        <v>1081</v>
      </c>
      <c r="P333" s="53" t="s">
        <v>1082</v>
      </c>
    </row>
    <row r="334" spans="1:16" ht="13.5" thickBot="1" x14ac:dyDescent="0.25">
      <c r="A334" s="17" t="str">
        <f t="shared" si="30"/>
        <v> AOEB 1 </v>
      </c>
      <c r="B334" s="11" t="str">
        <f t="shared" si="31"/>
        <v>I</v>
      </c>
      <c r="C334" s="17">
        <f t="shared" si="32"/>
        <v>45866.675000000003</v>
      </c>
      <c r="D334" s="19" t="str">
        <f t="shared" si="33"/>
        <v>vis</v>
      </c>
      <c r="E334" s="50">
        <f>VLOOKUP(C334,Active!C$21:E$967,3,FALSE)</f>
        <v>2147.9951945863877</v>
      </c>
      <c r="F334" s="11" t="s">
        <v>2299</v>
      </c>
      <c r="G334" s="19" t="str">
        <f t="shared" si="34"/>
        <v>45866.675</v>
      </c>
      <c r="H334" s="17">
        <f t="shared" si="35"/>
        <v>2148</v>
      </c>
      <c r="I334" s="51" t="s">
        <v>1083</v>
      </c>
      <c r="J334" s="52" t="s">
        <v>1084</v>
      </c>
      <c r="K334" s="51">
        <v>2148</v>
      </c>
      <c r="L334" s="51" t="s">
        <v>2493</v>
      </c>
      <c r="M334" s="52" t="s">
        <v>2388</v>
      </c>
      <c r="N334" s="52"/>
      <c r="O334" s="53" t="s">
        <v>2652</v>
      </c>
      <c r="P334" s="53" t="s">
        <v>520</v>
      </c>
    </row>
    <row r="335" spans="1:16" ht="13.5" thickBot="1" x14ac:dyDescent="0.25">
      <c r="A335" s="17" t="str">
        <f t="shared" si="30"/>
        <v>BAVM 39 </v>
      </c>
      <c r="B335" s="11" t="str">
        <f t="shared" si="31"/>
        <v>I</v>
      </c>
      <c r="C335" s="17">
        <f t="shared" si="32"/>
        <v>45889.461000000003</v>
      </c>
      <c r="D335" s="19" t="str">
        <f t="shared" si="33"/>
        <v>vis</v>
      </c>
      <c r="E335" s="50">
        <f>VLOOKUP(C335,Active!C$21:E$967,3,FALSE)</f>
        <v>2167.0023037757487</v>
      </c>
      <c r="F335" s="11" t="s">
        <v>2299</v>
      </c>
      <c r="G335" s="19" t="str">
        <f t="shared" si="34"/>
        <v>45889.461</v>
      </c>
      <c r="H335" s="17">
        <f t="shared" si="35"/>
        <v>2167</v>
      </c>
      <c r="I335" s="51" t="s">
        <v>1085</v>
      </c>
      <c r="J335" s="52" t="s">
        <v>1086</v>
      </c>
      <c r="K335" s="51">
        <v>2167</v>
      </c>
      <c r="L335" s="51" t="s">
        <v>2403</v>
      </c>
      <c r="M335" s="52" t="s">
        <v>2388</v>
      </c>
      <c r="N335" s="52"/>
      <c r="O335" s="53" t="s">
        <v>1087</v>
      </c>
      <c r="P335" s="54" t="s">
        <v>1088</v>
      </c>
    </row>
    <row r="336" spans="1:16" ht="13.5" thickBot="1" x14ac:dyDescent="0.25">
      <c r="A336" s="17" t="str">
        <f t="shared" si="30"/>
        <v> BBS 75 </v>
      </c>
      <c r="B336" s="11" t="str">
        <f t="shared" si="31"/>
        <v>I</v>
      </c>
      <c r="C336" s="17">
        <f t="shared" si="32"/>
        <v>45901.449000000001</v>
      </c>
      <c r="D336" s="19" t="str">
        <f t="shared" si="33"/>
        <v>vis</v>
      </c>
      <c r="E336" s="50">
        <f>VLOOKUP(C336,Active!C$21:E$967,3,FALSE)</f>
        <v>2177.0021819887747</v>
      </c>
      <c r="F336" s="11" t="s">
        <v>2299</v>
      </c>
      <c r="G336" s="19" t="str">
        <f t="shared" si="34"/>
        <v>45901.449</v>
      </c>
      <c r="H336" s="17">
        <f t="shared" si="35"/>
        <v>2177</v>
      </c>
      <c r="I336" s="51" t="s">
        <v>1089</v>
      </c>
      <c r="J336" s="52" t="s">
        <v>1090</v>
      </c>
      <c r="K336" s="51">
        <v>2177</v>
      </c>
      <c r="L336" s="51" t="s">
        <v>2403</v>
      </c>
      <c r="M336" s="52" t="s">
        <v>2388</v>
      </c>
      <c r="N336" s="52"/>
      <c r="O336" s="53" t="s">
        <v>1091</v>
      </c>
      <c r="P336" s="53" t="s">
        <v>1092</v>
      </c>
    </row>
    <row r="337" spans="1:16" ht="13.5" thickBot="1" x14ac:dyDescent="0.25">
      <c r="A337" s="17" t="str">
        <f t="shared" si="30"/>
        <v> BRNO 27 </v>
      </c>
      <c r="B337" s="11" t="str">
        <f t="shared" si="31"/>
        <v>I</v>
      </c>
      <c r="C337" s="17">
        <f t="shared" si="32"/>
        <v>45907.432999999997</v>
      </c>
      <c r="D337" s="19" t="str">
        <f t="shared" si="33"/>
        <v>vis</v>
      </c>
      <c r="E337" s="50">
        <f>VLOOKUP(C337,Active!C$21:E$967,3,FALSE)</f>
        <v>2181.9937795218684</v>
      </c>
      <c r="F337" s="11" t="s">
        <v>2299</v>
      </c>
      <c r="G337" s="19" t="str">
        <f t="shared" si="34"/>
        <v>45907.433</v>
      </c>
      <c r="H337" s="17">
        <f t="shared" si="35"/>
        <v>2182</v>
      </c>
      <c r="I337" s="51" t="s">
        <v>1093</v>
      </c>
      <c r="J337" s="52" t="s">
        <v>1094</v>
      </c>
      <c r="K337" s="51">
        <v>2182</v>
      </c>
      <c r="L337" s="51" t="s">
        <v>2462</v>
      </c>
      <c r="M337" s="52" t="s">
        <v>2388</v>
      </c>
      <c r="N337" s="52"/>
      <c r="O337" s="53" t="s">
        <v>1095</v>
      </c>
      <c r="P337" s="53" t="s">
        <v>1082</v>
      </c>
    </row>
    <row r="338" spans="1:16" ht="13.5" thickBot="1" x14ac:dyDescent="0.25">
      <c r="A338" s="17" t="str">
        <f t="shared" si="30"/>
        <v> BRNO 27 </v>
      </c>
      <c r="B338" s="11" t="str">
        <f t="shared" si="31"/>
        <v>I</v>
      </c>
      <c r="C338" s="17">
        <f t="shared" si="32"/>
        <v>45907.434999999998</v>
      </c>
      <c r="D338" s="19" t="str">
        <f t="shared" si="33"/>
        <v>vis</v>
      </c>
      <c r="E338" s="50">
        <f>VLOOKUP(C338,Active!C$21:E$967,3,FALSE)</f>
        <v>2181.9954478365526</v>
      </c>
      <c r="F338" s="11" t="s">
        <v>2299</v>
      </c>
      <c r="G338" s="19" t="str">
        <f t="shared" si="34"/>
        <v>45907.435</v>
      </c>
      <c r="H338" s="17">
        <f t="shared" si="35"/>
        <v>2182</v>
      </c>
      <c r="I338" s="51" t="s">
        <v>1096</v>
      </c>
      <c r="J338" s="52" t="s">
        <v>1097</v>
      </c>
      <c r="K338" s="51">
        <v>2182</v>
      </c>
      <c r="L338" s="51" t="s">
        <v>2318</v>
      </c>
      <c r="M338" s="52" t="s">
        <v>2388</v>
      </c>
      <c r="N338" s="52"/>
      <c r="O338" s="53" t="s">
        <v>1098</v>
      </c>
      <c r="P338" s="53" t="s">
        <v>1082</v>
      </c>
    </row>
    <row r="339" spans="1:16" ht="13.5" thickBot="1" x14ac:dyDescent="0.25">
      <c r="A339" s="17" t="str">
        <f t="shared" si="30"/>
        <v> BRNO 27 </v>
      </c>
      <c r="B339" s="11" t="str">
        <f t="shared" si="31"/>
        <v>I</v>
      </c>
      <c r="C339" s="17">
        <f t="shared" si="32"/>
        <v>45907.434999999998</v>
      </c>
      <c r="D339" s="19" t="str">
        <f t="shared" si="33"/>
        <v>vis</v>
      </c>
      <c r="E339" s="50">
        <f>VLOOKUP(C339,Active!C$21:E$967,3,FALSE)</f>
        <v>2181.9954478365526</v>
      </c>
      <c r="F339" s="11" t="s">
        <v>2299</v>
      </c>
      <c r="G339" s="19" t="str">
        <f t="shared" si="34"/>
        <v>45907.435</v>
      </c>
      <c r="H339" s="17">
        <f t="shared" si="35"/>
        <v>2182</v>
      </c>
      <c r="I339" s="51" t="s">
        <v>1096</v>
      </c>
      <c r="J339" s="52" t="s">
        <v>1097</v>
      </c>
      <c r="K339" s="51">
        <v>2182</v>
      </c>
      <c r="L339" s="51" t="s">
        <v>2318</v>
      </c>
      <c r="M339" s="52" t="s">
        <v>2388</v>
      </c>
      <c r="N339" s="52"/>
      <c r="O339" s="53" t="s">
        <v>1099</v>
      </c>
      <c r="P339" s="53" t="s">
        <v>1082</v>
      </c>
    </row>
    <row r="340" spans="1:16" ht="13.5" thickBot="1" x14ac:dyDescent="0.25">
      <c r="A340" s="17" t="str">
        <f t="shared" si="30"/>
        <v> BRNO 27 </v>
      </c>
      <c r="B340" s="11" t="str">
        <f t="shared" si="31"/>
        <v>I</v>
      </c>
      <c r="C340" s="17">
        <f t="shared" si="32"/>
        <v>45907.440999999999</v>
      </c>
      <c r="D340" s="19" t="str">
        <f t="shared" si="33"/>
        <v>vis</v>
      </c>
      <c r="E340" s="50">
        <f>VLOOKUP(C340,Active!C$21:E$967,3,FALSE)</f>
        <v>2182.0004527806041</v>
      </c>
      <c r="F340" s="11" t="s">
        <v>2299</v>
      </c>
      <c r="G340" s="19" t="str">
        <f t="shared" si="34"/>
        <v>45907.441</v>
      </c>
      <c r="H340" s="17">
        <f t="shared" si="35"/>
        <v>2182</v>
      </c>
      <c r="I340" s="51" t="s">
        <v>1100</v>
      </c>
      <c r="J340" s="52" t="s">
        <v>1101</v>
      </c>
      <c r="K340" s="51">
        <v>2182</v>
      </c>
      <c r="L340" s="51" t="s">
        <v>2419</v>
      </c>
      <c r="M340" s="52" t="s">
        <v>2388</v>
      </c>
      <c r="N340" s="52"/>
      <c r="O340" s="53" t="s">
        <v>1102</v>
      </c>
      <c r="P340" s="53" t="s">
        <v>1082</v>
      </c>
    </row>
    <row r="341" spans="1:16" ht="13.5" thickBot="1" x14ac:dyDescent="0.25">
      <c r="A341" s="17" t="str">
        <f t="shared" si="30"/>
        <v> BRNO 27 </v>
      </c>
      <c r="B341" s="11" t="str">
        <f t="shared" si="31"/>
        <v>I</v>
      </c>
      <c r="C341" s="17">
        <f t="shared" si="32"/>
        <v>45907.442000000003</v>
      </c>
      <c r="D341" s="19" t="str">
        <f t="shared" si="33"/>
        <v>vis</v>
      </c>
      <c r="E341" s="50">
        <f>VLOOKUP(C341,Active!C$21:E$967,3,FALSE)</f>
        <v>2182.0012869379489</v>
      </c>
      <c r="F341" s="11" t="s">
        <v>2299</v>
      </c>
      <c r="G341" s="19" t="str">
        <f t="shared" si="34"/>
        <v>45907.442</v>
      </c>
      <c r="H341" s="17">
        <f t="shared" si="35"/>
        <v>2182</v>
      </c>
      <c r="I341" s="51" t="s">
        <v>1103</v>
      </c>
      <c r="J341" s="52" t="s">
        <v>1104</v>
      </c>
      <c r="K341" s="51">
        <v>2182</v>
      </c>
      <c r="L341" s="51" t="s">
        <v>2309</v>
      </c>
      <c r="M341" s="52" t="s">
        <v>2388</v>
      </c>
      <c r="N341" s="52"/>
      <c r="O341" s="53" t="s">
        <v>1081</v>
      </c>
      <c r="P341" s="53" t="s">
        <v>1082</v>
      </c>
    </row>
    <row r="342" spans="1:16" ht="13.5" thickBot="1" x14ac:dyDescent="0.25">
      <c r="A342" s="17" t="str">
        <f t="shared" si="30"/>
        <v> BRNO 27 </v>
      </c>
      <c r="B342" s="11" t="str">
        <f t="shared" si="31"/>
        <v>I</v>
      </c>
      <c r="C342" s="17">
        <f t="shared" si="32"/>
        <v>45907.442000000003</v>
      </c>
      <c r="D342" s="19" t="str">
        <f t="shared" si="33"/>
        <v>vis</v>
      </c>
      <c r="E342" s="50">
        <f>VLOOKUP(C342,Active!C$21:E$967,3,FALSE)</f>
        <v>2182.0012869379489</v>
      </c>
      <c r="F342" s="11" t="s">
        <v>2299</v>
      </c>
      <c r="G342" s="19" t="str">
        <f t="shared" si="34"/>
        <v>45907.442</v>
      </c>
      <c r="H342" s="17">
        <f t="shared" si="35"/>
        <v>2182</v>
      </c>
      <c r="I342" s="51" t="s">
        <v>1103</v>
      </c>
      <c r="J342" s="52" t="s">
        <v>1104</v>
      </c>
      <c r="K342" s="51">
        <v>2182</v>
      </c>
      <c r="L342" s="51" t="s">
        <v>2309</v>
      </c>
      <c r="M342" s="52" t="s">
        <v>2388</v>
      </c>
      <c r="N342" s="52"/>
      <c r="O342" s="53" t="s">
        <v>1105</v>
      </c>
      <c r="P342" s="53" t="s">
        <v>1082</v>
      </c>
    </row>
    <row r="343" spans="1:16" ht="13.5" thickBot="1" x14ac:dyDescent="0.25">
      <c r="A343" s="17" t="str">
        <f t="shared" si="30"/>
        <v> BRNO 27 </v>
      </c>
      <c r="B343" s="11" t="str">
        <f t="shared" si="31"/>
        <v>I</v>
      </c>
      <c r="C343" s="17">
        <f t="shared" si="32"/>
        <v>45907.444000000003</v>
      </c>
      <c r="D343" s="19" t="str">
        <f t="shared" si="33"/>
        <v>vis</v>
      </c>
      <c r="E343" s="50">
        <f>VLOOKUP(C343,Active!C$21:E$967,3,FALSE)</f>
        <v>2182.0029552526325</v>
      </c>
      <c r="F343" s="11" t="s">
        <v>2299</v>
      </c>
      <c r="G343" s="19" t="str">
        <f t="shared" si="34"/>
        <v>45907.444</v>
      </c>
      <c r="H343" s="17">
        <f t="shared" si="35"/>
        <v>2182</v>
      </c>
      <c r="I343" s="51" t="s">
        <v>1106</v>
      </c>
      <c r="J343" s="52" t="s">
        <v>1107</v>
      </c>
      <c r="K343" s="51">
        <v>2182</v>
      </c>
      <c r="L343" s="51" t="s">
        <v>2373</v>
      </c>
      <c r="M343" s="52" t="s">
        <v>2388</v>
      </c>
      <c r="N343" s="52"/>
      <c r="O343" s="53" t="s">
        <v>1108</v>
      </c>
      <c r="P343" s="53" t="s">
        <v>1082</v>
      </c>
    </row>
    <row r="344" spans="1:16" ht="13.5" thickBot="1" x14ac:dyDescent="0.25">
      <c r="A344" s="17" t="str">
        <f t="shared" si="30"/>
        <v> BRNO 27 </v>
      </c>
      <c r="B344" s="11" t="str">
        <f t="shared" si="31"/>
        <v>I</v>
      </c>
      <c r="C344" s="17">
        <f t="shared" si="32"/>
        <v>45913.413999999997</v>
      </c>
      <c r="D344" s="19" t="str">
        <f t="shared" si="33"/>
        <v>vis</v>
      </c>
      <c r="E344" s="50">
        <f>VLOOKUP(C344,Active!C$21:E$967,3,FALSE)</f>
        <v>2186.9828745829395</v>
      </c>
      <c r="F344" s="11" t="s">
        <v>2299</v>
      </c>
      <c r="G344" s="19" t="str">
        <f t="shared" si="34"/>
        <v>45913.414</v>
      </c>
      <c r="H344" s="17">
        <f t="shared" si="35"/>
        <v>2187</v>
      </c>
      <c r="I344" s="51" t="s">
        <v>1109</v>
      </c>
      <c r="J344" s="52" t="s">
        <v>1110</v>
      </c>
      <c r="K344" s="51">
        <v>2187</v>
      </c>
      <c r="L344" s="51" t="s">
        <v>2393</v>
      </c>
      <c r="M344" s="52" t="s">
        <v>2388</v>
      </c>
      <c r="N344" s="52"/>
      <c r="O344" s="53" t="s">
        <v>1111</v>
      </c>
      <c r="P344" s="53" t="s">
        <v>1082</v>
      </c>
    </row>
    <row r="345" spans="1:16" ht="13.5" thickBot="1" x14ac:dyDescent="0.25">
      <c r="A345" s="17" t="str">
        <f t="shared" si="30"/>
        <v> BRNO 27 </v>
      </c>
      <c r="B345" s="11" t="str">
        <f t="shared" si="31"/>
        <v>I</v>
      </c>
      <c r="C345" s="17">
        <f t="shared" si="32"/>
        <v>45913.427000000003</v>
      </c>
      <c r="D345" s="19" t="str">
        <f t="shared" si="33"/>
        <v>vis</v>
      </c>
      <c r="E345" s="50">
        <f>VLOOKUP(C345,Active!C$21:E$967,3,FALSE)</f>
        <v>2186.9937186283878</v>
      </c>
      <c r="F345" s="11" t="s">
        <v>2299</v>
      </c>
      <c r="G345" s="19" t="str">
        <f t="shared" si="34"/>
        <v>45913.427</v>
      </c>
      <c r="H345" s="17">
        <f t="shared" si="35"/>
        <v>2187</v>
      </c>
      <c r="I345" s="51" t="s">
        <v>1112</v>
      </c>
      <c r="J345" s="52" t="s">
        <v>1113</v>
      </c>
      <c r="K345" s="51">
        <v>2187</v>
      </c>
      <c r="L345" s="51" t="s">
        <v>2315</v>
      </c>
      <c r="M345" s="52" t="s">
        <v>2388</v>
      </c>
      <c r="N345" s="52"/>
      <c r="O345" s="53" t="s">
        <v>1114</v>
      </c>
      <c r="P345" s="53" t="s">
        <v>1082</v>
      </c>
    </row>
    <row r="346" spans="1:16" ht="13.5" thickBot="1" x14ac:dyDescent="0.25">
      <c r="A346" s="17" t="str">
        <f t="shared" si="30"/>
        <v> BRNO 27 </v>
      </c>
      <c r="B346" s="11" t="str">
        <f t="shared" si="31"/>
        <v>I</v>
      </c>
      <c r="C346" s="17">
        <f t="shared" si="32"/>
        <v>45913.43</v>
      </c>
      <c r="D346" s="19" t="str">
        <f t="shared" si="33"/>
        <v>vis</v>
      </c>
      <c r="E346" s="50">
        <f>VLOOKUP(C346,Active!C$21:E$967,3,FALSE)</f>
        <v>2186.9962211004104</v>
      </c>
      <c r="F346" s="11" t="s">
        <v>2299</v>
      </c>
      <c r="G346" s="19" t="str">
        <f t="shared" si="34"/>
        <v>45913.430</v>
      </c>
      <c r="H346" s="17">
        <f t="shared" si="35"/>
        <v>2187</v>
      </c>
      <c r="I346" s="51" t="s">
        <v>1115</v>
      </c>
      <c r="J346" s="52" t="s">
        <v>1116</v>
      </c>
      <c r="K346" s="51">
        <v>2187</v>
      </c>
      <c r="L346" s="51" t="s">
        <v>2318</v>
      </c>
      <c r="M346" s="52" t="s">
        <v>2388</v>
      </c>
      <c r="N346" s="52"/>
      <c r="O346" s="53" t="s">
        <v>1117</v>
      </c>
      <c r="P346" s="53" t="s">
        <v>1082</v>
      </c>
    </row>
    <row r="347" spans="1:16" ht="13.5" thickBot="1" x14ac:dyDescent="0.25">
      <c r="A347" s="17" t="str">
        <f t="shared" si="30"/>
        <v> BRNO 27 </v>
      </c>
      <c r="B347" s="11" t="str">
        <f t="shared" si="31"/>
        <v>I</v>
      </c>
      <c r="C347" s="17">
        <f t="shared" si="32"/>
        <v>45913.442000000003</v>
      </c>
      <c r="D347" s="19" t="str">
        <f t="shared" si="33"/>
        <v>vis</v>
      </c>
      <c r="E347" s="50">
        <f>VLOOKUP(C347,Active!C$21:E$967,3,FALSE)</f>
        <v>2187.0062309885134</v>
      </c>
      <c r="F347" s="11" t="s">
        <v>2299</v>
      </c>
      <c r="G347" s="19" t="str">
        <f t="shared" si="34"/>
        <v>45913.442</v>
      </c>
      <c r="H347" s="17">
        <f t="shared" si="35"/>
        <v>2187</v>
      </c>
      <c r="I347" s="51" t="s">
        <v>1118</v>
      </c>
      <c r="J347" s="52" t="s">
        <v>1119</v>
      </c>
      <c r="K347" s="51">
        <v>2187</v>
      </c>
      <c r="L347" s="51" t="s">
        <v>2562</v>
      </c>
      <c r="M347" s="52" t="s">
        <v>2388</v>
      </c>
      <c r="N347" s="52"/>
      <c r="O347" s="53" t="s">
        <v>1120</v>
      </c>
      <c r="P347" s="53" t="s">
        <v>1082</v>
      </c>
    </row>
    <row r="348" spans="1:16" ht="13.5" thickBot="1" x14ac:dyDescent="0.25">
      <c r="A348" s="17" t="str">
        <f t="shared" si="30"/>
        <v> BRNO 27 </v>
      </c>
      <c r="B348" s="11" t="str">
        <f t="shared" si="31"/>
        <v>I</v>
      </c>
      <c r="C348" s="17">
        <f t="shared" si="32"/>
        <v>45913.442000000003</v>
      </c>
      <c r="D348" s="19" t="str">
        <f t="shared" si="33"/>
        <v>vis</v>
      </c>
      <c r="E348" s="50">
        <f>VLOOKUP(C348,Active!C$21:E$967,3,FALSE)</f>
        <v>2187.0062309885134</v>
      </c>
      <c r="F348" s="11" t="s">
        <v>2299</v>
      </c>
      <c r="G348" s="19" t="str">
        <f t="shared" si="34"/>
        <v>45913.442</v>
      </c>
      <c r="H348" s="17">
        <f t="shared" si="35"/>
        <v>2187</v>
      </c>
      <c r="I348" s="51" t="s">
        <v>1118</v>
      </c>
      <c r="J348" s="52" t="s">
        <v>1119</v>
      </c>
      <c r="K348" s="51">
        <v>2187</v>
      </c>
      <c r="L348" s="51" t="s">
        <v>2562</v>
      </c>
      <c r="M348" s="52" t="s">
        <v>2388</v>
      </c>
      <c r="N348" s="52"/>
      <c r="O348" s="53" t="s">
        <v>1121</v>
      </c>
      <c r="P348" s="53" t="s">
        <v>1082</v>
      </c>
    </row>
    <row r="349" spans="1:16" ht="13.5" thickBot="1" x14ac:dyDescent="0.25">
      <c r="A349" s="17" t="str">
        <f t="shared" si="30"/>
        <v> BBS 73 </v>
      </c>
      <c r="B349" s="11" t="str">
        <f t="shared" si="31"/>
        <v>I</v>
      </c>
      <c r="C349" s="17">
        <f t="shared" si="32"/>
        <v>45919.428999999996</v>
      </c>
      <c r="D349" s="19" t="str">
        <f t="shared" si="33"/>
        <v>vis</v>
      </c>
      <c r="E349" s="50">
        <f>VLOOKUP(C349,Active!C$21:E$967,3,FALSE)</f>
        <v>2192.0003309936301</v>
      </c>
      <c r="F349" s="11" t="s">
        <v>2299</v>
      </c>
      <c r="G349" s="19" t="str">
        <f t="shared" si="34"/>
        <v>45919.429</v>
      </c>
      <c r="H349" s="17">
        <f t="shared" si="35"/>
        <v>2192</v>
      </c>
      <c r="I349" s="51" t="s">
        <v>1122</v>
      </c>
      <c r="J349" s="52" t="s">
        <v>1123</v>
      </c>
      <c r="K349" s="51">
        <v>2192</v>
      </c>
      <c r="L349" s="51" t="s">
        <v>2350</v>
      </c>
      <c r="M349" s="52" t="s">
        <v>2388</v>
      </c>
      <c r="N349" s="52"/>
      <c r="O349" s="53" t="s">
        <v>624</v>
      </c>
      <c r="P349" s="53" t="s">
        <v>1124</v>
      </c>
    </row>
    <row r="350" spans="1:16" ht="13.5" thickBot="1" x14ac:dyDescent="0.25">
      <c r="A350" s="17" t="str">
        <f t="shared" si="30"/>
        <v> BBS 74 </v>
      </c>
      <c r="B350" s="11" t="str">
        <f t="shared" si="31"/>
        <v>I</v>
      </c>
      <c r="C350" s="17">
        <f t="shared" si="32"/>
        <v>45931.396000000001</v>
      </c>
      <c r="D350" s="19" t="str">
        <f t="shared" si="33"/>
        <v>vis</v>
      </c>
      <c r="E350" s="50">
        <f>VLOOKUP(C350,Active!C$21:E$967,3,FALSE)</f>
        <v>2201.9826919024845</v>
      </c>
      <c r="F350" s="11" t="s">
        <v>2299</v>
      </c>
      <c r="G350" s="19" t="str">
        <f t="shared" si="34"/>
        <v>45931.396</v>
      </c>
      <c r="H350" s="17">
        <f t="shared" si="35"/>
        <v>2202</v>
      </c>
      <c r="I350" s="51" t="s">
        <v>1125</v>
      </c>
      <c r="J350" s="52" t="s">
        <v>1126</v>
      </c>
      <c r="K350" s="51">
        <v>2202</v>
      </c>
      <c r="L350" s="51" t="s">
        <v>2393</v>
      </c>
      <c r="M350" s="52" t="s">
        <v>2388</v>
      </c>
      <c r="N350" s="52"/>
      <c r="O350" s="53" t="s">
        <v>995</v>
      </c>
      <c r="P350" s="53" t="s">
        <v>1127</v>
      </c>
    </row>
    <row r="351" spans="1:16" ht="13.5" thickBot="1" x14ac:dyDescent="0.25">
      <c r="A351" s="17" t="str">
        <f t="shared" si="30"/>
        <v> BBS 75 </v>
      </c>
      <c r="B351" s="11" t="str">
        <f t="shared" si="31"/>
        <v>I</v>
      </c>
      <c r="C351" s="17">
        <f t="shared" si="32"/>
        <v>45931.425000000003</v>
      </c>
      <c r="D351" s="19" t="str">
        <f t="shared" si="33"/>
        <v>vis</v>
      </c>
      <c r="E351" s="50">
        <f>VLOOKUP(C351,Active!C$21:E$967,3,FALSE)</f>
        <v>2202.0068824653977</v>
      </c>
      <c r="F351" s="11" t="s">
        <v>2299</v>
      </c>
      <c r="G351" s="19" t="str">
        <f t="shared" si="34"/>
        <v>45931.425</v>
      </c>
      <c r="H351" s="17">
        <f t="shared" si="35"/>
        <v>2202</v>
      </c>
      <c r="I351" s="51" t="s">
        <v>1128</v>
      </c>
      <c r="J351" s="52" t="s">
        <v>1129</v>
      </c>
      <c r="K351" s="51">
        <v>2202</v>
      </c>
      <c r="L351" s="51" t="s">
        <v>2304</v>
      </c>
      <c r="M351" s="52" t="s">
        <v>2388</v>
      </c>
      <c r="N351" s="52"/>
      <c r="O351" s="53" t="s">
        <v>1130</v>
      </c>
      <c r="P351" s="53" t="s">
        <v>1092</v>
      </c>
    </row>
    <row r="352" spans="1:16" ht="13.5" thickBot="1" x14ac:dyDescent="0.25">
      <c r="A352" s="17" t="str">
        <f t="shared" si="30"/>
        <v> BBS 74 </v>
      </c>
      <c r="B352" s="11" t="str">
        <f t="shared" si="31"/>
        <v>I</v>
      </c>
      <c r="C352" s="17">
        <f t="shared" si="32"/>
        <v>45932.612000000001</v>
      </c>
      <c r="D352" s="19" t="str">
        <f t="shared" si="33"/>
        <v>vis</v>
      </c>
      <c r="E352" s="50">
        <f>VLOOKUP(C352,Active!C$21:E$967,3,FALSE)</f>
        <v>2202.9970272300661</v>
      </c>
      <c r="F352" s="11" t="s">
        <v>2299</v>
      </c>
      <c r="G352" s="19" t="str">
        <f t="shared" si="34"/>
        <v>45932.612</v>
      </c>
      <c r="H352" s="17">
        <f t="shared" si="35"/>
        <v>2203</v>
      </c>
      <c r="I352" s="51" t="s">
        <v>1131</v>
      </c>
      <c r="J352" s="52" t="s">
        <v>1132</v>
      </c>
      <c r="K352" s="51">
        <v>2203</v>
      </c>
      <c r="L352" s="51" t="s">
        <v>2361</v>
      </c>
      <c r="M352" s="52" t="s">
        <v>2388</v>
      </c>
      <c r="N352" s="52"/>
      <c r="O352" s="53" t="s">
        <v>995</v>
      </c>
      <c r="P352" s="53" t="s">
        <v>1127</v>
      </c>
    </row>
    <row r="353" spans="1:16" ht="13.5" thickBot="1" x14ac:dyDescent="0.25">
      <c r="A353" s="17" t="str">
        <f t="shared" si="30"/>
        <v> AOEB 1 </v>
      </c>
      <c r="B353" s="11" t="str">
        <f t="shared" si="31"/>
        <v>I</v>
      </c>
      <c r="C353" s="17">
        <f t="shared" si="32"/>
        <v>45938.612999999998</v>
      </c>
      <c r="D353" s="19" t="str">
        <f t="shared" si="33"/>
        <v>vis</v>
      </c>
      <c r="E353" s="50">
        <f>VLOOKUP(C353,Active!C$21:E$967,3,FALSE)</f>
        <v>2208.0028054379695</v>
      </c>
      <c r="F353" s="11" t="s">
        <v>2299</v>
      </c>
      <c r="G353" s="19" t="str">
        <f t="shared" si="34"/>
        <v>45938.613</v>
      </c>
      <c r="H353" s="17">
        <f t="shared" si="35"/>
        <v>2208</v>
      </c>
      <c r="I353" s="51" t="s">
        <v>1133</v>
      </c>
      <c r="J353" s="52" t="s">
        <v>1134</v>
      </c>
      <c r="K353" s="51">
        <v>2208</v>
      </c>
      <c r="L353" s="51" t="s">
        <v>2403</v>
      </c>
      <c r="M353" s="52" t="s">
        <v>2388</v>
      </c>
      <c r="N353" s="52"/>
      <c r="O353" s="53" t="s">
        <v>483</v>
      </c>
      <c r="P353" s="53" t="s">
        <v>520</v>
      </c>
    </row>
    <row r="354" spans="1:16" ht="13.5" thickBot="1" x14ac:dyDescent="0.25">
      <c r="A354" s="17" t="str">
        <f t="shared" si="30"/>
        <v> BBS 74 </v>
      </c>
      <c r="B354" s="11" t="str">
        <f t="shared" si="31"/>
        <v>I</v>
      </c>
      <c r="C354" s="17">
        <f t="shared" si="32"/>
        <v>45943.402000000002</v>
      </c>
      <c r="D354" s="19" t="str">
        <f t="shared" si="33"/>
        <v>vis</v>
      </c>
      <c r="E354" s="50">
        <f>VLOOKUP(C354,Active!C$21:E$967,3,FALSE)</f>
        <v>2211.9975849476655</v>
      </c>
      <c r="F354" s="11" t="s">
        <v>2299</v>
      </c>
      <c r="G354" s="19" t="str">
        <f t="shared" si="34"/>
        <v>45943.402</v>
      </c>
      <c r="H354" s="17">
        <f t="shared" si="35"/>
        <v>2212</v>
      </c>
      <c r="I354" s="51" t="s">
        <v>1135</v>
      </c>
      <c r="J354" s="52" t="s">
        <v>1136</v>
      </c>
      <c r="K354" s="51">
        <v>2212</v>
      </c>
      <c r="L354" s="51" t="s">
        <v>2300</v>
      </c>
      <c r="M354" s="52" t="s">
        <v>2388</v>
      </c>
      <c r="N354" s="52"/>
      <c r="O354" s="53" t="s">
        <v>1137</v>
      </c>
      <c r="P354" s="53" t="s">
        <v>1127</v>
      </c>
    </row>
    <row r="355" spans="1:16" ht="13.5" thickBot="1" x14ac:dyDescent="0.25">
      <c r="A355" s="17" t="str">
        <f t="shared" si="30"/>
        <v> BBS 74 </v>
      </c>
      <c r="B355" s="11" t="str">
        <f t="shared" si="31"/>
        <v>I</v>
      </c>
      <c r="C355" s="17">
        <f t="shared" si="32"/>
        <v>45943.411</v>
      </c>
      <c r="D355" s="19" t="str">
        <f t="shared" si="33"/>
        <v>vis</v>
      </c>
      <c r="E355" s="50">
        <f>VLOOKUP(C355,Active!C$21:E$967,3,FALSE)</f>
        <v>2212.00509236374</v>
      </c>
      <c r="F355" s="11" t="s">
        <v>2299</v>
      </c>
      <c r="G355" s="19" t="str">
        <f t="shared" si="34"/>
        <v>45943.411</v>
      </c>
      <c r="H355" s="17">
        <f t="shared" si="35"/>
        <v>2212</v>
      </c>
      <c r="I355" s="51" t="s">
        <v>1138</v>
      </c>
      <c r="J355" s="52" t="s">
        <v>1139</v>
      </c>
      <c r="K355" s="51">
        <v>2212</v>
      </c>
      <c r="L355" s="51" t="s">
        <v>2312</v>
      </c>
      <c r="M355" s="52" t="s">
        <v>2388</v>
      </c>
      <c r="N355" s="52"/>
      <c r="O355" s="53" t="s">
        <v>624</v>
      </c>
      <c r="P355" s="53" t="s">
        <v>1127</v>
      </c>
    </row>
    <row r="356" spans="1:16" ht="13.5" thickBot="1" x14ac:dyDescent="0.25">
      <c r="A356" s="17" t="str">
        <f t="shared" si="30"/>
        <v> BBS 75 </v>
      </c>
      <c r="B356" s="11" t="str">
        <f t="shared" si="31"/>
        <v>I</v>
      </c>
      <c r="C356" s="17">
        <f t="shared" si="32"/>
        <v>45967.381999999998</v>
      </c>
      <c r="D356" s="19" t="str">
        <f t="shared" si="33"/>
        <v>vis</v>
      </c>
      <c r="E356" s="50">
        <f>VLOOKUP(C356,Active!C$21:E$967,3,FALSE)</f>
        <v>2232.0006780030853</v>
      </c>
      <c r="F356" s="11" t="s">
        <v>2299</v>
      </c>
      <c r="G356" s="19" t="str">
        <f t="shared" si="34"/>
        <v>45967.382</v>
      </c>
      <c r="H356" s="17">
        <f t="shared" si="35"/>
        <v>2232</v>
      </c>
      <c r="I356" s="51" t="s">
        <v>1140</v>
      </c>
      <c r="J356" s="52" t="s">
        <v>1141</v>
      </c>
      <c r="K356" s="51">
        <v>2232</v>
      </c>
      <c r="L356" s="51" t="s">
        <v>2419</v>
      </c>
      <c r="M356" s="52" t="s">
        <v>2388</v>
      </c>
      <c r="N356" s="52"/>
      <c r="O356" s="53" t="s">
        <v>1091</v>
      </c>
      <c r="P356" s="53" t="s">
        <v>1092</v>
      </c>
    </row>
    <row r="357" spans="1:16" ht="13.5" thickBot="1" x14ac:dyDescent="0.25">
      <c r="A357" s="17" t="str">
        <f t="shared" si="30"/>
        <v>BAVM 39 </v>
      </c>
      <c r="B357" s="11" t="str">
        <f t="shared" si="31"/>
        <v>I</v>
      </c>
      <c r="C357" s="17">
        <f t="shared" si="32"/>
        <v>45973.375999999997</v>
      </c>
      <c r="D357" s="19" t="str">
        <f t="shared" si="33"/>
        <v>vis</v>
      </c>
      <c r="E357" s="50">
        <f>VLOOKUP(C357,Active!C$21:E$967,3,FALSE)</f>
        <v>2237.0006171095984</v>
      </c>
      <c r="F357" s="11" t="s">
        <v>2299</v>
      </c>
      <c r="G357" s="19" t="str">
        <f t="shared" si="34"/>
        <v>45973.376</v>
      </c>
      <c r="H357" s="17">
        <f t="shared" si="35"/>
        <v>2237</v>
      </c>
      <c r="I357" s="51" t="s">
        <v>1142</v>
      </c>
      <c r="J357" s="52" t="s">
        <v>1143</v>
      </c>
      <c r="K357" s="51">
        <v>2237</v>
      </c>
      <c r="L357" s="51" t="s">
        <v>2419</v>
      </c>
      <c r="M357" s="52" t="s">
        <v>2388</v>
      </c>
      <c r="N357" s="52"/>
      <c r="O357" s="53" t="s">
        <v>1144</v>
      </c>
      <c r="P357" s="54" t="s">
        <v>1088</v>
      </c>
    </row>
    <row r="358" spans="1:16" ht="13.5" thickBot="1" x14ac:dyDescent="0.25">
      <c r="A358" s="17" t="str">
        <f t="shared" si="30"/>
        <v> VSSC 61.18 </v>
      </c>
      <c r="B358" s="11" t="str">
        <f t="shared" si="31"/>
        <v>I</v>
      </c>
      <c r="C358" s="17">
        <f t="shared" si="32"/>
        <v>45979.377</v>
      </c>
      <c r="D358" s="19" t="str">
        <f t="shared" si="33"/>
        <v>vis</v>
      </c>
      <c r="E358" s="50">
        <f>VLOOKUP(C358,Active!C$21:E$967,3,FALSE)</f>
        <v>2242.0063953175081</v>
      </c>
      <c r="F358" s="11" t="s">
        <v>2299</v>
      </c>
      <c r="G358" s="19" t="str">
        <f t="shared" si="34"/>
        <v>45979.377</v>
      </c>
      <c r="H358" s="17">
        <f t="shared" si="35"/>
        <v>2242</v>
      </c>
      <c r="I358" s="51" t="s">
        <v>1145</v>
      </c>
      <c r="J358" s="52" t="s">
        <v>1146</v>
      </c>
      <c r="K358" s="51">
        <v>2242</v>
      </c>
      <c r="L358" s="51" t="s">
        <v>2304</v>
      </c>
      <c r="M358" s="52" t="s">
        <v>2388</v>
      </c>
      <c r="N358" s="52"/>
      <c r="O358" s="53" t="s">
        <v>489</v>
      </c>
      <c r="P358" s="53" t="s">
        <v>1076</v>
      </c>
    </row>
    <row r="359" spans="1:16" ht="13.5" thickBot="1" x14ac:dyDescent="0.25">
      <c r="A359" s="17" t="str">
        <f t="shared" si="30"/>
        <v> VSSC 64.23 </v>
      </c>
      <c r="B359" s="11" t="str">
        <f t="shared" si="31"/>
        <v>I</v>
      </c>
      <c r="C359" s="17">
        <f t="shared" si="32"/>
        <v>46136.42</v>
      </c>
      <c r="D359" s="19" t="str">
        <f t="shared" si="33"/>
        <v>vis</v>
      </c>
      <c r="E359" s="50">
        <f>VLOOKUP(C359,Active!C$21:E$967,3,FALSE)</f>
        <v>2373.0049667396424</v>
      </c>
      <c r="F359" s="11" t="s">
        <v>2299</v>
      </c>
      <c r="G359" s="19" t="str">
        <f t="shared" si="34"/>
        <v>46136.420</v>
      </c>
      <c r="H359" s="17">
        <f t="shared" si="35"/>
        <v>2373</v>
      </c>
      <c r="I359" s="51" t="s">
        <v>1150</v>
      </c>
      <c r="J359" s="52" t="s">
        <v>1151</v>
      </c>
      <c r="K359" s="51">
        <v>2373</v>
      </c>
      <c r="L359" s="51" t="s">
        <v>2312</v>
      </c>
      <c r="M359" s="52" t="s">
        <v>2388</v>
      </c>
      <c r="N359" s="52"/>
      <c r="O359" s="53" t="s">
        <v>1152</v>
      </c>
      <c r="P359" s="53" t="s">
        <v>1153</v>
      </c>
    </row>
    <row r="360" spans="1:16" ht="13.5" thickBot="1" x14ac:dyDescent="0.25">
      <c r="A360" s="17" t="str">
        <f t="shared" si="30"/>
        <v> VSSC 64.23 </v>
      </c>
      <c r="B360" s="11" t="str">
        <f t="shared" si="31"/>
        <v>I</v>
      </c>
      <c r="C360" s="17">
        <f t="shared" si="32"/>
        <v>46142.419000000002</v>
      </c>
      <c r="D360" s="19" t="str">
        <f t="shared" si="33"/>
        <v>vis</v>
      </c>
      <c r="E360" s="50">
        <f>VLOOKUP(C360,Active!C$21:E$967,3,FALSE)</f>
        <v>2378.0090766328685</v>
      </c>
      <c r="F360" s="11" t="s">
        <v>2299</v>
      </c>
      <c r="G360" s="19" t="str">
        <f t="shared" si="34"/>
        <v>46142.419</v>
      </c>
      <c r="H360" s="17">
        <f t="shared" si="35"/>
        <v>2378</v>
      </c>
      <c r="I360" s="51" t="s">
        <v>1154</v>
      </c>
      <c r="J360" s="52" t="s">
        <v>1155</v>
      </c>
      <c r="K360" s="51">
        <v>2378</v>
      </c>
      <c r="L360" s="51" t="s">
        <v>2339</v>
      </c>
      <c r="M360" s="52" t="s">
        <v>2388</v>
      </c>
      <c r="N360" s="52"/>
      <c r="O360" s="53" t="s">
        <v>1152</v>
      </c>
      <c r="P360" s="53" t="s">
        <v>1153</v>
      </c>
    </row>
    <row r="361" spans="1:16" ht="13.5" thickBot="1" x14ac:dyDescent="0.25">
      <c r="A361" s="17" t="str">
        <f t="shared" si="30"/>
        <v> VSSC 64.23 </v>
      </c>
      <c r="B361" s="11" t="str">
        <f t="shared" si="31"/>
        <v>I</v>
      </c>
      <c r="C361" s="17">
        <f t="shared" si="32"/>
        <v>46166.383900000001</v>
      </c>
      <c r="D361" s="19" t="str">
        <f t="shared" si="33"/>
        <v>vis</v>
      </c>
      <c r="E361" s="50">
        <f>VLOOKUP(C361,Active!C$21:E$967,3,FALSE)</f>
        <v>2397.9995739124302</v>
      </c>
      <c r="F361" s="11" t="s">
        <v>2299</v>
      </c>
      <c r="G361" s="19" t="str">
        <f t="shared" si="34"/>
        <v>46166.3839</v>
      </c>
      <c r="H361" s="17">
        <f t="shared" si="35"/>
        <v>2398</v>
      </c>
      <c r="I361" s="51" t="s">
        <v>1156</v>
      </c>
      <c r="J361" s="52" t="s">
        <v>1157</v>
      </c>
      <c r="K361" s="51">
        <v>2398</v>
      </c>
      <c r="L361" s="51" t="s">
        <v>2427</v>
      </c>
      <c r="M361" s="52" t="s">
        <v>2428</v>
      </c>
      <c r="N361" s="52" t="s">
        <v>2429</v>
      </c>
      <c r="O361" s="53" t="s">
        <v>1158</v>
      </c>
      <c r="P361" s="53" t="s">
        <v>1153</v>
      </c>
    </row>
    <row r="362" spans="1:16" ht="13.5" thickBot="1" x14ac:dyDescent="0.25">
      <c r="A362" s="17" t="str">
        <f t="shared" si="30"/>
        <v> BRNO 27 </v>
      </c>
      <c r="B362" s="11" t="str">
        <f t="shared" si="31"/>
        <v>I</v>
      </c>
      <c r="C362" s="17">
        <f t="shared" si="32"/>
        <v>46196.355000000003</v>
      </c>
      <c r="D362" s="19" t="str">
        <f t="shared" si="33"/>
        <v>vis</v>
      </c>
      <c r="E362" s="50">
        <f>VLOOKUP(C362,Active!C$21:E$967,3,FALSE)</f>
        <v>2423.0001870180786</v>
      </c>
      <c r="F362" s="11" t="s">
        <v>2299</v>
      </c>
      <c r="G362" s="19" t="str">
        <f t="shared" si="34"/>
        <v>46196.355</v>
      </c>
      <c r="H362" s="17">
        <f t="shared" si="35"/>
        <v>2423</v>
      </c>
      <c r="I362" s="51" t="s">
        <v>1159</v>
      </c>
      <c r="J362" s="52" t="s">
        <v>1160</v>
      </c>
      <c r="K362" s="51">
        <v>2423</v>
      </c>
      <c r="L362" s="51" t="s">
        <v>2350</v>
      </c>
      <c r="M362" s="52" t="s">
        <v>2388</v>
      </c>
      <c r="N362" s="52"/>
      <c r="O362" s="53" t="s">
        <v>1081</v>
      </c>
      <c r="P362" s="53" t="s">
        <v>1082</v>
      </c>
    </row>
    <row r="363" spans="1:16" ht="13.5" thickBot="1" x14ac:dyDescent="0.25">
      <c r="A363" s="17" t="str">
        <f t="shared" si="30"/>
        <v> AOEB 1 </v>
      </c>
      <c r="B363" s="11" t="str">
        <f t="shared" si="31"/>
        <v>I</v>
      </c>
      <c r="C363" s="17">
        <f t="shared" si="32"/>
        <v>46210.731</v>
      </c>
      <c r="D363" s="19" t="str">
        <f t="shared" si="33"/>
        <v>vis</v>
      </c>
      <c r="E363" s="50">
        <f>VLOOKUP(C363,Active!C$21:E$967,3,FALSE)</f>
        <v>2434.9920329632282</v>
      </c>
      <c r="F363" s="11" t="s">
        <v>2299</v>
      </c>
      <c r="G363" s="19" t="str">
        <f t="shared" si="34"/>
        <v>46210.731</v>
      </c>
      <c r="H363" s="17">
        <f t="shared" si="35"/>
        <v>2435</v>
      </c>
      <c r="I363" s="51" t="s">
        <v>1161</v>
      </c>
      <c r="J363" s="52" t="s">
        <v>1162</v>
      </c>
      <c r="K363" s="51">
        <v>2435</v>
      </c>
      <c r="L363" s="51" t="s">
        <v>2473</v>
      </c>
      <c r="M363" s="52" t="s">
        <v>2388</v>
      </c>
      <c r="N363" s="52"/>
      <c r="O363" s="53" t="s">
        <v>595</v>
      </c>
      <c r="P363" s="53" t="s">
        <v>520</v>
      </c>
    </row>
    <row r="364" spans="1:16" ht="13.5" thickBot="1" x14ac:dyDescent="0.25">
      <c r="A364" s="17" t="str">
        <f t="shared" si="30"/>
        <v> AOEB 1 </v>
      </c>
      <c r="B364" s="11" t="str">
        <f t="shared" si="31"/>
        <v>I</v>
      </c>
      <c r="C364" s="17">
        <f t="shared" si="32"/>
        <v>46210.741999999998</v>
      </c>
      <c r="D364" s="19" t="str">
        <f t="shared" si="33"/>
        <v>vis</v>
      </c>
      <c r="E364" s="50">
        <f>VLOOKUP(C364,Active!C$21:E$967,3,FALSE)</f>
        <v>2435.0012086939864</v>
      </c>
      <c r="F364" s="11" t="s">
        <v>2299</v>
      </c>
      <c r="G364" s="19" t="str">
        <f t="shared" si="34"/>
        <v>46210.742</v>
      </c>
      <c r="H364" s="17">
        <f t="shared" si="35"/>
        <v>2435</v>
      </c>
      <c r="I364" s="51" t="s">
        <v>1163</v>
      </c>
      <c r="J364" s="52" t="s">
        <v>1164</v>
      </c>
      <c r="K364" s="51">
        <v>2435</v>
      </c>
      <c r="L364" s="51" t="s">
        <v>2419</v>
      </c>
      <c r="M364" s="52" t="s">
        <v>2388</v>
      </c>
      <c r="N364" s="52"/>
      <c r="O364" s="53" t="s">
        <v>2652</v>
      </c>
      <c r="P364" s="53" t="s">
        <v>520</v>
      </c>
    </row>
    <row r="365" spans="1:16" ht="13.5" thickBot="1" x14ac:dyDescent="0.25">
      <c r="A365" s="17" t="str">
        <f t="shared" si="30"/>
        <v> AOEB 1 </v>
      </c>
      <c r="B365" s="11" t="str">
        <f t="shared" si="31"/>
        <v>I</v>
      </c>
      <c r="C365" s="17">
        <f t="shared" si="32"/>
        <v>46228.728999999999</v>
      </c>
      <c r="D365" s="19" t="str">
        <f t="shared" si="33"/>
        <v>vis</v>
      </c>
      <c r="E365" s="50">
        <f>VLOOKUP(C365,Active!C$21:E$967,3,FALSE)</f>
        <v>2450.0051968002385</v>
      </c>
      <c r="F365" s="11" t="s">
        <v>2299</v>
      </c>
      <c r="G365" s="19" t="str">
        <f t="shared" si="34"/>
        <v>46228.729</v>
      </c>
      <c r="H365" s="17">
        <f t="shared" si="35"/>
        <v>2450</v>
      </c>
      <c r="I365" s="51" t="s">
        <v>1165</v>
      </c>
      <c r="J365" s="52" t="s">
        <v>1166</v>
      </c>
      <c r="K365" s="51">
        <v>2450</v>
      </c>
      <c r="L365" s="51" t="s">
        <v>2312</v>
      </c>
      <c r="M365" s="52" t="s">
        <v>2388</v>
      </c>
      <c r="N365" s="52"/>
      <c r="O365" s="53" t="s">
        <v>1167</v>
      </c>
      <c r="P365" s="53" t="s">
        <v>520</v>
      </c>
    </row>
    <row r="366" spans="1:16" ht="13.5" thickBot="1" x14ac:dyDescent="0.25">
      <c r="A366" s="17" t="str">
        <f t="shared" si="30"/>
        <v> AOEB 1 </v>
      </c>
      <c r="B366" s="11" t="str">
        <f t="shared" si="31"/>
        <v>I</v>
      </c>
      <c r="C366" s="17">
        <f t="shared" si="32"/>
        <v>46240.716999999997</v>
      </c>
      <c r="D366" s="19" t="str">
        <f t="shared" si="33"/>
        <v>vis</v>
      </c>
      <c r="E366" s="50">
        <f>VLOOKUP(C366,Active!C$21:E$967,3,FALSE)</f>
        <v>2460.0050750132646</v>
      </c>
      <c r="F366" s="11" t="s">
        <v>2299</v>
      </c>
      <c r="G366" s="19" t="str">
        <f t="shared" si="34"/>
        <v>46240.717</v>
      </c>
      <c r="H366" s="17">
        <f t="shared" si="35"/>
        <v>2460</v>
      </c>
      <c r="I366" s="51" t="s">
        <v>1168</v>
      </c>
      <c r="J366" s="52" t="s">
        <v>1169</v>
      </c>
      <c r="K366" s="51">
        <v>2460</v>
      </c>
      <c r="L366" s="51" t="s">
        <v>2312</v>
      </c>
      <c r="M366" s="52" t="s">
        <v>2388</v>
      </c>
      <c r="N366" s="52"/>
      <c r="O366" s="53" t="s">
        <v>2652</v>
      </c>
      <c r="P366" s="53" t="s">
        <v>520</v>
      </c>
    </row>
    <row r="367" spans="1:16" ht="13.5" thickBot="1" x14ac:dyDescent="0.25">
      <c r="A367" s="17" t="str">
        <f t="shared" si="30"/>
        <v> AOEB 1 </v>
      </c>
      <c r="B367" s="11" t="str">
        <f t="shared" si="31"/>
        <v>I</v>
      </c>
      <c r="C367" s="17">
        <f t="shared" si="32"/>
        <v>46240.726000000002</v>
      </c>
      <c r="D367" s="19" t="str">
        <f t="shared" si="33"/>
        <v>vis</v>
      </c>
      <c r="E367" s="50">
        <f>VLOOKUP(C367,Active!C$21:E$967,3,FALSE)</f>
        <v>2460.012582429345</v>
      </c>
      <c r="F367" s="11" t="s">
        <v>2299</v>
      </c>
      <c r="G367" s="19" t="str">
        <f t="shared" si="34"/>
        <v>46240.726</v>
      </c>
      <c r="H367" s="17">
        <f t="shared" si="35"/>
        <v>2460</v>
      </c>
      <c r="I367" s="51" t="s">
        <v>1170</v>
      </c>
      <c r="J367" s="52" t="s">
        <v>1171</v>
      </c>
      <c r="K367" s="51">
        <v>2460</v>
      </c>
      <c r="L367" s="51" t="s">
        <v>244</v>
      </c>
      <c r="M367" s="52" t="s">
        <v>2388</v>
      </c>
      <c r="N367" s="52"/>
      <c r="O367" s="53" t="s">
        <v>32</v>
      </c>
      <c r="P367" s="53" t="s">
        <v>520</v>
      </c>
    </row>
    <row r="368" spans="1:16" ht="13.5" thickBot="1" x14ac:dyDescent="0.25">
      <c r="A368" s="17" t="str">
        <f t="shared" si="30"/>
        <v> AOEB 1 </v>
      </c>
      <c r="B368" s="11" t="str">
        <f t="shared" si="31"/>
        <v>I</v>
      </c>
      <c r="C368" s="17">
        <f t="shared" si="32"/>
        <v>46246.701000000001</v>
      </c>
      <c r="D368" s="19" t="str">
        <f t="shared" si="33"/>
        <v>vis</v>
      </c>
      <c r="E368" s="50">
        <f>VLOOKUP(C368,Active!C$21:E$967,3,FALSE)</f>
        <v>2464.9966725463642</v>
      </c>
      <c r="F368" s="11" t="s">
        <v>2299</v>
      </c>
      <c r="G368" s="19" t="str">
        <f t="shared" si="34"/>
        <v>46246.701</v>
      </c>
      <c r="H368" s="17">
        <f t="shared" si="35"/>
        <v>2465</v>
      </c>
      <c r="I368" s="51" t="s">
        <v>1172</v>
      </c>
      <c r="J368" s="52" t="s">
        <v>1173</v>
      </c>
      <c r="K368" s="51">
        <v>2465</v>
      </c>
      <c r="L368" s="51" t="s">
        <v>2361</v>
      </c>
      <c r="M368" s="52" t="s">
        <v>2388</v>
      </c>
      <c r="N368" s="52"/>
      <c r="O368" s="53" t="s">
        <v>2652</v>
      </c>
      <c r="P368" s="53" t="s">
        <v>520</v>
      </c>
    </row>
    <row r="369" spans="1:16" ht="13.5" thickBot="1" x14ac:dyDescent="0.25">
      <c r="A369" s="17" t="str">
        <f t="shared" si="30"/>
        <v>BAVM 43 </v>
      </c>
      <c r="B369" s="11" t="str">
        <f t="shared" si="31"/>
        <v>I</v>
      </c>
      <c r="C369" s="17">
        <f t="shared" si="32"/>
        <v>46251.495999999999</v>
      </c>
      <c r="D369" s="19" t="str">
        <f t="shared" si="33"/>
        <v>vis</v>
      </c>
      <c r="E369" s="50">
        <f>VLOOKUP(C369,Active!C$21:E$967,3,FALSE)</f>
        <v>2468.9964570001057</v>
      </c>
      <c r="F369" s="11" t="s">
        <v>2299</v>
      </c>
      <c r="G369" s="19" t="str">
        <f t="shared" si="34"/>
        <v>46251.496</v>
      </c>
      <c r="H369" s="17">
        <f t="shared" si="35"/>
        <v>2469</v>
      </c>
      <c r="I369" s="51" t="s">
        <v>1174</v>
      </c>
      <c r="J369" s="52" t="s">
        <v>1175</v>
      </c>
      <c r="K369" s="51">
        <v>2469</v>
      </c>
      <c r="L369" s="51" t="s">
        <v>2361</v>
      </c>
      <c r="M369" s="52" t="s">
        <v>2388</v>
      </c>
      <c r="N369" s="52"/>
      <c r="O369" s="53" t="s">
        <v>1176</v>
      </c>
      <c r="P369" s="54" t="s">
        <v>1149</v>
      </c>
    </row>
    <row r="370" spans="1:16" ht="13.5" thickBot="1" x14ac:dyDescent="0.25">
      <c r="A370" s="17" t="str">
        <f t="shared" si="30"/>
        <v> AOEB 1 </v>
      </c>
      <c r="B370" s="11" t="str">
        <f t="shared" si="31"/>
        <v>I</v>
      </c>
      <c r="C370" s="17">
        <f t="shared" si="32"/>
        <v>46258.7</v>
      </c>
      <c r="D370" s="19" t="str">
        <f t="shared" si="33"/>
        <v>vis</v>
      </c>
      <c r="E370" s="50">
        <f>VLOOKUP(C370,Active!C$21:E$967,3,FALSE)</f>
        <v>2475.0057264901484</v>
      </c>
      <c r="F370" s="11" t="s">
        <v>2299</v>
      </c>
      <c r="G370" s="19" t="str">
        <f t="shared" si="34"/>
        <v>46258.700</v>
      </c>
      <c r="H370" s="17">
        <f t="shared" si="35"/>
        <v>2475</v>
      </c>
      <c r="I370" s="51" t="s">
        <v>1177</v>
      </c>
      <c r="J370" s="52" t="s">
        <v>1178</v>
      </c>
      <c r="K370" s="51">
        <v>2475</v>
      </c>
      <c r="L370" s="51" t="s">
        <v>2562</v>
      </c>
      <c r="M370" s="52" t="s">
        <v>2388</v>
      </c>
      <c r="N370" s="52"/>
      <c r="O370" s="53" t="s">
        <v>32</v>
      </c>
      <c r="P370" s="53" t="s">
        <v>520</v>
      </c>
    </row>
    <row r="371" spans="1:16" ht="13.5" thickBot="1" x14ac:dyDescent="0.25">
      <c r="A371" s="17" t="str">
        <f t="shared" si="30"/>
        <v> AOEB 1 </v>
      </c>
      <c r="B371" s="11" t="str">
        <f t="shared" si="31"/>
        <v>I</v>
      </c>
      <c r="C371" s="17">
        <f t="shared" si="32"/>
        <v>46264.688999999998</v>
      </c>
      <c r="D371" s="19" t="str">
        <f t="shared" si="33"/>
        <v>vis</v>
      </c>
      <c r="E371" s="50">
        <f>VLOOKUP(C371,Active!C$21:E$967,3,FALSE)</f>
        <v>2480.0014948099551</v>
      </c>
      <c r="F371" s="11" t="s">
        <v>2299</v>
      </c>
      <c r="G371" s="19" t="str">
        <f t="shared" si="34"/>
        <v>46264.689</v>
      </c>
      <c r="H371" s="17">
        <f t="shared" si="35"/>
        <v>2480</v>
      </c>
      <c r="I371" s="51" t="s">
        <v>1179</v>
      </c>
      <c r="J371" s="52" t="s">
        <v>1180</v>
      </c>
      <c r="K371" s="51">
        <v>2480</v>
      </c>
      <c r="L371" s="51" t="s">
        <v>2309</v>
      </c>
      <c r="M371" s="52" t="s">
        <v>2388</v>
      </c>
      <c r="N371" s="52"/>
      <c r="O371" s="53" t="s">
        <v>2652</v>
      </c>
      <c r="P371" s="53" t="s">
        <v>520</v>
      </c>
    </row>
    <row r="372" spans="1:16" ht="13.5" thickBot="1" x14ac:dyDescent="0.25">
      <c r="A372" s="17" t="str">
        <f t="shared" si="30"/>
        <v> BBS 78 </v>
      </c>
      <c r="B372" s="11" t="str">
        <f t="shared" si="31"/>
        <v>I</v>
      </c>
      <c r="C372" s="17">
        <f t="shared" si="32"/>
        <v>46269.470999999998</v>
      </c>
      <c r="D372" s="19" t="str">
        <f t="shared" si="33"/>
        <v>vis</v>
      </c>
      <c r="E372" s="50">
        <f>VLOOKUP(C372,Active!C$21:E$967,3,FALSE)</f>
        <v>2483.9904352182543</v>
      </c>
      <c r="F372" s="11" t="s">
        <v>2299</v>
      </c>
      <c r="G372" s="19" t="str">
        <f t="shared" si="34"/>
        <v>46269.471</v>
      </c>
      <c r="H372" s="17">
        <f t="shared" si="35"/>
        <v>2484</v>
      </c>
      <c r="I372" s="51" t="s">
        <v>1181</v>
      </c>
      <c r="J372" s="52" t="s">
        <v>1182</v>
      </c>
      <c r="K372" s="51">
        <v>2484</v>
      </c>
      <c r="L372" s="51" t="s">
        <v>2608</v>
      </c>
      <c r="M372" s="52" t="s">
        <v>2388</v>
      </c>
      <c r="N372" s="52"/>
      <c r="O372" s="53" t="s">
        <v>995</v>
      </c>
      <c r="P372" s="53" t="s">
        <v>1183</v>
      </c>
    </row>
    <row r="373" spans="1:16" ht="13.5" thickBot="1" x14ac:dyDescent="0.25">
      <c r="A373" s="17" t="str">
        <f t="shared" si="30"/>
        <v> AOEB 1 </v>
      </c>
      <c r="B373" s="11" t="str">
        <f t="shared" si="31"/>
        <v>I</v>
      </c>
      <c r="C373" s="17">
        <f t="shared" si="32"/>
        <v>46270.688999999998</v>
      </c>
      <c r="D373" s="19" t="str">
        <f t="shared" si="33"/>
        <v>vis</v>
      </c>
      <c r="E373" s="50">
        <f>VLOOKUP(C373,Active!C$21:E$967,3,FALSE)</f>
        <v>2485.0064388605197</v>
      </c>
      <c r="F373" s="11" t="s">
        <v>2299</v>
      </c>
      <c r="G373" s="19" t="str">
        <f t="shared" si="34"/>
        <v>46270.689</v>
      </c>
      <c r="H373" s="17">
        <f t="shared" si="35"/>
        <v>2485</v>
      </c>
      <c r="I373" s="51" t="s">
        <v>1184</v>
      </c>
      <c r="J373" s="52" t="s">
        <v>1185</v>
      </c>
      <c r="K373" s="51">
        <v>2485</v>
      </c>
      <c r="L373" s="51" t="s">
        <v>2304</v>
      </c>
      <c r="M373" s="52" t="s">
        <v>2388</v>
      </c>
      <c r="N373" s="52"/>
      <c r="O373" s="53" t="s">
        <v>595</v>
      </c>
      <c r="P373" s="53" t="s">
        <v>520</v>
      </c>
    </row>
    <row r="374" spans="1:16" ht="13.5" thickBot="1" x14ac:dyDescent="0.25">
      <c r="A374" s="17" t="str">
        <f t="shared" si="30"/>
        <v>BAVM 43 </v>
      </c>
      <c r="B374" s="11" t="str">
        <f t="shared" si="31"/>
        <v>I</v>
      </c>
      <c r="C374" s="17">
        <f t="shared" si="32"/>
        <v>46281.474999999999</v>
      </c>
      <c r="D374" s="19" t="str">
        <f t="shared" si="33"/>
        <v>vis</v>
      </c>
      <c r="E374" s="50">
        <f>VLOOKUP(C374,Active!C$21:E$967,3,FALSE)</f>
        <v>2494.0036599487512</v>
      </c>
      <c r="F374" s="11" t="s">
        <v>2299</v>
      </c>
      <c r="G374" s="19" t="str">
        <f t="shared" si="34"/>
        <v>46281.475</v>
      </c>
      <c r="H374" s="17">
        <f t="shared" si="35"/>
        <v>2494</v>
      </c>
      <c r="I374" s="51" t="s">
        <v>1186</v>
      </c>
      <c r="J374" s="52" t="s">
        <v>1187</v>
      </c>
      <c r="K374" s="51">
        <v>2494</v>
      </c>
      <c r="L374" s="51" t="s">
        <v>2373</v>
      </c>
      <c r="M374" s="52" t="s">
        <v>2388</v>
      </c>
      <c r="N374" s="52"/>
      <c r="O374" s="53" t="s">
        <v>1176</v>
      </c>
      <c r="P374" s="54" t="s">
        <v>1149</v>
      </c>
    </row>
    <row r="375" spans="1:16" ht="13.5" thickBot="1" x14ac:dyDescent="0.25">
      <c r="A375" s="17" t="str">
        <f t="shared" si="30"/>
        <v> BBS 78 </v>
      </c>
      <c r="B375" s="11" t="str">
        <f t="shared" si="31"/>
        <v>I</v>
      </c>
      <c r="C375" s="17">
        <f t="shared" si="32"/>
        <v>46293.453000000001</v>
      </c>
      <c r="D375" s="19" t="str">
        <f t="shared" si="33"/>
        <v>vis</v>
      </c>
      <c r="E375" s="50">
        <f>VLOOKUP(C375,Active!C$21:E$967,3,FALSE)</f>
        <v>2503.9951965883643</v>
      </c>
      <c r="F375" s="11" t="s">
        <v>2299</v>
      </c>
      <c r="G375" s="19" t="str">
        <f t="shared" si="34"/>
        <v>46293.453</v>
      </c>
      <c r="H375" s="17">
        <f t="shared" si="35"/>
        <v>2504</v>
      </c>
      <c r="I375" s="51" t="s">
        <v>1188</v>
      </c>
      <c r="J375" s="52" t="s">
        <v>1189</v>
      </c>
      <c r="K375" s="51">
        <v>2504</v>
      </c>
      <c r="L375" s="51" t="s">
        <v>2493</v>
      </c>
      <c r="M375" s="52" t="s">
        <v>2388</v>
      </c>
      <c r="N375" s="52"/>
      <c r="O375" s="53" t="s">
        <v>624</v>
      </c>
      <c r="P375" s="53" t="s">
        <v>1183</v>
      </c>
    </row>
    <row r="376" spans="1:16" ht="13.5" thickBot="1" x14ac:dyDescent="0.25">
      <c r="A376" s="17" t="str">
        <f t="shared" si="30"/>
        <v> BBS 78 </v>
      </c>
      <c r="B376" s="11" t="str">
        <f t="shared" si="31"/>
        <v>I</v>
      </c>
      <c r="C376" s="17">
        <f t="shared" si="32"/>
        <v>46299.46</v>
      </c>
      <c r="D376" s="19" t="str">
        <f t="shared" si="33"/>
        <v>vis</v>
      </c>
      <c r="E376" s="50">
        <f>VLOOKUP(C376,Active!C$21:E$967,3,FALSE)</f>
        <v>2509.0059797403192</v>
      </c>
      <c r="F376" s="11" t="s">
        <v>2299</v>
      </c>
      <c r="G376" s="19" t="str">
        <f t="shared" si="34"/>
        <v>46299.460</v>
      </c>
      <c r="H376" s="17">
        <f t="shared" si="35"/>
        <v>2509</v>
      </c>
      <c r="I376" s="51" t="s">
        <v>1190</v>
      </c>
      <c r="J376" s="52" t="s">
        <v>1191</v>
      </c>
      <c r="K376" s="51">
        <v>2509</v>
      </c>
      <c r="L376" s="51" t="s">
        <v>2562</v>
      </c>
      <c r="M376" s="52" t="s">
        <v>2388</v>
      </c>
      <c r="N376" s="52"/>
      <c r="O376" s="53" t="s">
        <v>624</v>
      </c>
      <c r="P376" s="53" t="s">
        <v>1183</v>
      </c>
    </row>
    <row r="377" spans="1:16" ht="13.5" thickBot="1" x14ac:dyDescent="0.25">
      <c r="A377" s="17" t="str">
        <f t="shared" si="30"/>
        <v> BBS 78 </v>
      </c>
      <c r="B377" s="11" t="str">
        <f t="shared" si="31"/>
        <v>I</v>
      </c>
      <c r="C377" s="17">
        <f t="shared" si="32"/>
        <v>46305.45</v>
      </c>
      <c r="D377" s="19" t="str">
        <f t="shared" si="33"/>
        <v>vis</v>
      </c>
      <c r="E377" s="50">
        <f>VLOOKUP(C377,Active!C$21:E$967,3,FALSE)</f>
        <v>2514.0025822174644</v>
      </c>
      <c r="F377" s="11" t="s">
        <v>2299</v>
      </c>
      <c r="G377" s="19" t="str">
        <f t="shared" si="34"/>
        <v>46305.450</v>
      </c>
      <c r="H377" s="17">
        <f t="shared" si="35"/>
        <v>2514</v>
      </c>
      <c r="I377" s="51" t="s">
        <v>1192</v>
      </c>
      <c r="J377" s="52" t="s">
        <v>1193</v>
      </c>
      <c r="K377" s="51">
        <v>2514</v>
      </c>
      <c r="L377" s="51" t="s">
        <v>2403</v>
      </c>
      <c r="M377" s="52" t="s">
        <v>2388</v>
      </c>
      <c r="N377" s="52"/>
      <c r="O377" s="53" t="s">
        <v>624</v>
      </c>
      <c r="P377" s="53" t="s">
        <v>1183</v>
      </c>
    </row>
    <row r="378" spans="1:16" ht="13.5" thickBot="1" x14ac:dyDescent="0.25">
      <c r="A378" s="17" t="str">
        <f t="shared" si="30"/>
        <v> AOEB 1 </v>
      </c>
      <c r="B378" s="11" t="str">
        <f t="shared" si="31"/>
        <v>I</v>
      </c>
      <c r="C378" s="17">
        <f t="shared" si="32"/>
        <v>46324.635000000002</v>
      </c>
      <c r="D378" s="19" t="str">
        <f t="shared" si="33"/>
        <v>vis</v>
      </c>
      <c r="E378" s="50">
        <f>VLOOKUP(C378,Active!C$21:E$967,3,FALSE)</f>
        <v>2530.005890819149</v>
      </c>
      <c r="F378" s="11" t="s">
        <v>2299</v>
      </c>
      <c r="G378" s="19" t="str">
        <f t="shared" si="34"/>
        <v>46324.635</v>
      </c>
      <c r="H378" s="17">
        <f t="shared" si="35"/>
        <v>2530</v>
      </c>
      <c r="I378" s="51" t="s">
        <v>1194</v>
      </c>
      <c r="J378" s="52" t="s">
        <v>1195</v>
      </c>
      <c r="K378" s="51">
        <v>2530</v>
      </c>
      <c r="L378" s="51" t="s">
        <v>2562</v>
      </c>
      <c r="M378" s="52" t="s">
        <v>2388</v>
      </c>
      <c r="N378" s="52"/>
      <c r="O378" s="53" t="s">
        <v>2652</v>
      </c>
      <c r="P378" s="53" t="s">
        <v>520</v>
      </c>
    </row>
    <row r="379" spans="1:16" ht="13.5" thickBot="1" x14ac:dyDescent="0.25">
      <c r="A379" s="17" t="str">
        <f t="shared" si="30"/>
        <v> VSSC 64.23 </v>
      </c>
      <c r="B379" s="11" t="str">
        <f t="shared" si="31"/>
        <v>II</v>
      </c>
      <c r="C379" s="17">
        <f t="shared" si="32"/>
        <v>46326.431100000002</v>
      </c>
      <c r="D379" s="19" t="str">
        <f t="shared" si="33"/>
        <v>vis</v>
      </c>
      <c r="E379" s="50">
        <f>VLOOKUP(C379,Active!C$21:E$967,3,FALSE)</f>
        <v>2531.5041208206853</v>
      </c>
      <c r="F379" s="11" t="s">
        <v>2299</v>
      </c>
      <c r="G379" s="19" t="str">
        <f t="shared" si="34"/>
        <v>46326.4311</v>
      </c>
      <c r="H379" s="17">
        <f t="shared" si="35"/>
        <v>2531.5</v>
      </c>
      <c r="I379" s="51" t="s">
        <v>1196</v>
      </c>
      <c r="J379" s="52" t="s">
        <v>1197</v>
      </c>
      <c r="K379" s="51">
        <v>2531.5</v>
      </c>
      <c r="L379" s="51" t="s">
        <v>1198</v>
      </c>
      <c r="M379" s="52" t="s">
        <v>2428</v>
      </c>
      <c r="N379" s="52" t="s">
        <v>2429</v>
      </c>
      <c r="O379" s="53" t="s">
        <v>1158</v>
      </c>
      <c r="P379" s="53" t="s">
        <v>1153</v>
      </c>
    </row>
    <row r="380" spans="1:16" ht="13.5" thickBot="1" x14ac:dyDescent="0.25">
      <c r="A380" s="17" t="str">
        <f t="shared" si="30"/>
        <v> BRNO 27 </v>
      </c>
      <c r="B380" s="11" t="str">
        <f t="shared" si="31"/>
        <v>I</v>
      </c>
      <c r="C380" s="17">
        <f t="shared" si="32"/>
        <v>46329.425999999999</v>
      </c>
      <c r="D380" s="19" t="str">
        <f t="shared" si="33"/>
        <v>vis</v>
      </c>
      <c r="E380" s="50">
        <f>VLOOKUP(C380,Active!C$21:E$967,3,FALSE)</f>
        <v>2534.0023386435228</v>
      </c>
      <c r="F380" s="11" t="s">
        <v>2299</v>
      </c>
      <c r="G380" s="19" t="str">
        <f t="shared" si="34"/>
        <v>46329.426</v>
      </c>
      <c r="H380" s="17">
        <f t="shared" si="35"/>
        <v>2534</v>
      </c>
      <c r="I380" s="51" t="s">
        <v>1199</v>
      </c>
      <c r="J380" s="52" t="s">
        <v>1200</v>
      </c>
      <c r="K380" s="51">
        <v>2534</v>
      </c>
      <c r="L380" s="51" t="s">
        <v>2403</v>
      </c>
      <c r="M380" s="52" t="s">
        <v>2388</v>
      </c>
      <c r="N380" s="52"/>
      <c r="O380" s="53" t="s">
        <v>1201</v>
      </c>
      <c r="P380" s="53" t="s">
        <v>1082</v>
      </c>
    </row>
    <row r="381" spans="1:16" ht="13.5" thickBot="1" x14ac:dyDescent="0.25">
      <c r="A381" s="17" t="str">
        <f t="shared" si="30"/>
        <v> BBS 79 </v>
      </c>
      <c r="B381" s="11" t="str">
        <f t="shared" si="31"/>
        <v>I</v>
      </c>
      <c r="C381" s="17">
        <f t="shared" si="32"/>
        <v>46329.428999999996</v>
      </c>
      <c r="D381" s="19" t="str">
        <f t="shared" si="33"/>
        <v>vis</v>
      </c>
      <c r="E381" s="50">
        <f>VLOOKUP(C381,Active!C$21:E$967,3,FALSE)</f>
        <v>2534.0048411155453</v>
      </c>
      <c r="F381" s="11" t="s">
        <v>2299</v>
      </c>
      <c r="G381" s="19" t="str">
        <f t="shared" si="34"/>
        <v>46329.429</v>
      </c>
      <c r="H381" s="17">
        <f t="shared" si="35"/>
        <v>2534</v>
      </c>
      <c r="I381" s="51" t="s">
        <v>1202</v>
      </c>
      <c r="J381" s="52" t="s">
        <v>1203</v>
      </c>
      <c r="K381" s="51">
        <v>2534</v>
      </c>
      <c r="L381" s="51" t="s">
        <v>2312</v>
      </c>
      <c r="M381" s="52" t="s">
        <v>2388</v>
      </c>
      <c r="N381" s="52"/>
      <c r="O381" s="53" t="s">
        <v>1204</v>
      </c>
      <c r="P381" s="53" t="s">
        <v>1205</v>
      </c>
    </row>
    <row r="382" spans="1:16" ht="13.5" thickBot="1" x14ac:dyDescent="0.25">
      <c r="A382" s="17" t="str">
        <f t="shared" si="30"/>
        <v> BRNO 27 </v>
      </c>
      <c r="B382" s="11" t="str">
        <f t="shared" si="31"/>
        <v>I</v>
      </c>
      <c r="C382" s="17">
        <f t="shared" si="32"/>
        <v>46329.434000000001</v>
      </c>
      <c r="D382" s="19" t="str">
        <f t="shared" si="33"/>
        <v>vis</v>
      </c>
      <c r="E382" s="50">
        <f>VLOOKUP(C382,Active!C$21:E$967,3,FALSE)</f>
        <v>2534.009011902258</v>
      </c>
      <c r="F382" s="11" t="s">
        <v>2299</v>
      </c>
      <c r="G382" s="19" t="str">
        <f t="shared" si="34"/>
        <v>46329.434</v>
      </c>
      <c r="H382" s="17">
        <f t="shared" si="35"/>
        <v>2534</v>
      </c>
      <c r="I382" s="51" t="s">
        <v>1206</v>
      </c>
      <c r="J382" s="52" t="s">
        <v>1207</v>
      </c>
      <c r="K382" s="51">
        <v>2534</v>
      </c>
      <c r="L382" s="51" t="s">
        <v>2339</v>
      </c>
      <c r="M382" s="52" t="s">
        <v>2388</v>
      </c>
      <c r="N382" s="52"/>
      <c r="O382" s="53" t="s">
        <v>1114</v>
      </c>
      <c r="P382" s="53" t="s">
        <v>1082</v>
      </c>
    </row>
    <row r="383" spans="1:16" ht="13.5" thickBot="1" x14ac:dyDescent="0.25">
      <c r="A383" s="17" t="str">
        <f t="shared" si="30"/>
        <v> BRNO 27 </v>
      </c>
      <c r="B383" s="11" t="str">
        <f t="shared" si="31"/>
        <v>I</v>
      </c>
      <c r="C383" s="17">
        <f t="shared" si="32"/>
        <v>46329.436999999998</v>
      </c>
      <c r="D383" s="19" t="str">
        <f t="shared" si="33"/>
        <v>vis</v>
      </c>
      <c r="E383" s="50">
        <f>VLOOKUP(C383,Active!C$21:E$967,3,FALSE)</f>
        <v>2534.011514374281</v>
      </c>
      <c r="F383" s="11" t="s">
        <v>2299</v>
      </c>
      <c r="G383" s="19" t="str">
        <f t="shared" si="34"/>
        <v>46329.437</v>
      </c>
      <c r="H383" s="17">
        <f t="shared" si="35"/>
        <v>2534</v>
      </c>
      <c r="I383" s="51" t="s">
        <v>1208</v>
      </c>
      <c r="J383" s="52" t="s">
        <v>1209</v>
      </c>
      <c r="K383" s="51">
        <v>2534</v>
      </c>
      <c r="L383" s="51" t="s">
        <v>250</v>
      </c>
      <c r="M383" s="52" t="s">
        <v>2388</v>
      </c>
      <c r="N383" s="52"/>
      <c r="O383" s="53" t="s">
        <v>1117</v>
      </c>
      <c r="P383" s="53" t="s">
        <v>1082</v>
      </c>
    </row>
    <row r="384" spans="1:16" ht="13.5" thickBot="1" x14ac:dyDescent="0.25">
      <c r="A384" s="17" t="str">
        <f t="shared" si="30"/>
        <v> VSSC 64.23 </v>
      </c>
      <c r="B384" s="11" t="str">
        <f t="shared" si="31"/>
        <v>I</v>
      </c>
      <c r="C384" s="17">
        <f t="shared" si="32"/>
        <v>46359.393199999999</v>
      </c>
      <c r="D384" s="19" t="str">
        <f t="shared" si="33"/>
        <v>vis</v>
      </c>
      <c r="E384" s="50">
        <f>VLOOKUP(C384,Active!C$21:E$967,3,FALSE)</f>
        <v>2558.9996985355351</v>
      </c>
      <c r="F384" s="11" t="s">
        <v>2299</v>
      </c>
      <c r="G384" s="19" t="str">
        <f t="shared" si="34"/>
        <v>46359.3932</v>
      </c>
      <c r="H384" s="17">
        <f t="shared" si="35"/>
        <v>2559</v>
      </c>
      <c r="I384" s="51" t="s">
        <v>1210</v>
      </c>
      <c r="J384" s="52" t="s">
        <v>1211</v>
      </c>
      <c r="K384" s="51">
        <v>2559</v>
      </c>
      <c r="L384" s="51" t="s">
        <v>2439</v>
      </c>
      <c r="M384" s="52" t="s">
        <v>2428</v>
      </c>
      <c r="N384" s="52" t="s">
        <v>2429</v>
      </c>
      <c r="O384" s="53" t="s">
        <v>1158</v>
      </c>
      <c r="P384" s="53" t="s">
        <v>1153</v>
      </c>
    </row>
    <row r="385" spans="1:16" ht="13.5" thickBot="1" x14ac:dyDescent="0.25">
      <c r="A385" s="17" t="str">
        <f t="shared" si="30"/>
        <v> BBS 89 </v>
      </c>
      <c r="B385" s="11" t="str">
        <f t="shared" si="31"/>
        <v>I</v>
      </c>
      <c r="C385" s="17">
        <f t="shared" si="32"/>
        <v>46359.394</v>
      </c>
      <c r="D385" s="19" t="str">
        <f t="shared" si="33"/>
        <v>vis</v>
      </c>
      <c r="E385" s="50">
        <f>VLOOKUP(C385,Active!C$21:E$967,3,FALSE)</f>
        <v>2559.00036586141</v>
      </c>
      <c r="F385" s="11" t="s">
        <v>2299</v>
      </c>
      <c r="G385" s="19" t="str">
        <f t="shared" si="34"/>
        <v>46359.394</v>
      </c>
      <c r="H385" s="17">
        <f t="shared" si="35"/>
        <v>2559</v>
      </c>
      <c r="I385" s="51" t="s">
        <v>1212</v>
      </c>
      <c r="J385" s="52" t="s">
        <v>1213</v>
      </c>
      <c r="K385" s="51">
        <v>2559</v>
      </c>
      <c r="L385" s="51" t="s">
        <v>2350</v>
      </c>
      <c r="M385" s="52" t="s">
        <v>2388</v>
      </c>
      <c r="N385" s="52"/>
      <c r="O385" s="53" t="s">
        <v>1130</v>
      </c>
      <c r="P385" s="53" t="s">
        <v>1214</v>
      </c>
    </row>
    <row r="386" spans="1:16" ht="13.5" thickBot="1" x14ac:dyDescent="0.25">
      <c r="A386" s="17" t="str">
        <f t="shared" si="30"/>
        <v>BAVM 43 </v>
      </c>
      <c r="B386" s="11" t="str">
        <f t="shared" si="31"/>
        <v>I</v>
      </c>
      <c r="C386" s="17">
        <f t="shared" si="32"/>
        <v>46552.389000000003</v>
      </c>
      <c r="D386" s="19" t="str">
        <f t="shared" si="33"/>
        <v>vis</v>
      </c>
      <c r="E386" s="50">
        <f>VLOOKUP(C386,Active!C$21:E$967,3,FALSE)</f>
        <v>2719.9885620345317</v>
      </c>
      <c r="F386" s="11" t="s">
        <v>2299</v>
      </c>
      <c r="G386" s="19" t="str">
        <f t="shared" si="34"/>
        <v>46552.389</v>
      </c>
      <c r="H386" s="17">
        <f t="shared" si="35"/>
        <v>2720</v>
      </c>
      <c r="I386" s="51" t="s">
        <v>1215</v>
      </c>
      <c r="J386" s="52" t="s">
        <v>1216</v>
      </c>
      <c r="K386" s="51">
        <v>2720</v>
      </c>
      <c r="L386" s="51" t="s">
        <v>2522</v>
      </c>
      <c r="M386" s="52" t="s">
        <v>2388</v>
      </c>
      <c r="N386" s="52"/>
      <c r="O386" s="53" t="s">
        <v>1217</v>
      </c>
      <c r="P386" s="54" t="s">
        <v>1149</v>
      </c>
    </row>
    <row r="387" spans="1:16" ht="13.5" thickBot="1" x14ac:dyDescent="0.25">
      <c r="A387" s="17" t="str">
        <f t="shared" si="30"/>
        <v> AOEB 1 </v>
      </c>
      <c r="B387" s="11" t="str">
        <f t="shared" si="31"/>
        <v>I</v>
      </c>
      <c r="C387" s="17">
        <f t="shared" si="32"/>
        <v>46560.796000000002</v>
      </c>
      <c r="D387" s="19" t="str">
        <f t="shared" si="33"/>
        <v>vis</v>
      </c>
      <c r="E387" s="50">
        <f>VLOOKUP(C387,Active!C$21:E$967,3,FALSE)</f>
        <v>2727.0013228067141</v>
      </c>
      <c r="F387" s="11" t="s">
        <v>2299</v>
      </c>
      <c r="G387" s="19" t="str">
        <f t="shared" si="34"/>
        <v>46560.796</v>
      </c>
      <c r="H387" s="17">
        <f t="shared" si="35"/>
        <v>2727</v>
      </c>
      <c r="I387" s="51" t="s">
        <v>1218</v>
      </c>
      <c r="J387" s="52" t="s">
        <v>1219</v>
      </c>
      <c r="K387" s="51">
        <v>2727</v>
      </c>
      <c r="L387" s="51" t="s">
        <v>2309</v>
      </c>
      <c r="M387" s="52" t="s">
        <v>2388</v>
      </c>
      <c r="N387" s="52"/>
      <c r="O387" s="53" t="s">
        <v>595</v>
      </c>
      <c r="P387" s="53" t="s">
        <v>520</v>
      </c>
    </row>
    <row r="388" spans="1:16" ht="13.5" thickBot="1" x14ac:dyDescent="0.25">
      <c r="A388" s="17" t="str">
        <f t="shared" si="30"/>
        <v> AOEB 1 </v>
      </c>
      <c r="B388" s="11" t="str">
        <f t="shared" si="31"/>
        <v>I</v>
      </c>
      <c r="C388" s="17">
        <f t="shared" si="32"/>
        <v>46566.790999999997</v>
      </c>
      <c r="D388" s="19" t="str">
        <f t="shared" si="33"/>
        <v>vis</v>
      </c>
      <c r="E388" s="50">
        <f>VLOOKUP(C388,Active!C$21:E$967,3,FALSE)</f>
        <v>2732.002096070566</v>
      </c>
      <c r="F388" s="11" t="s">
        <v>2299</v>
      </c>
      <c r="G388" s="19" t="str">
        <f t="shared" si="34"/>
        <v>46566.791</v>
      </c>
      <c r="H388" s="17">
        <f t="shared" si="35"/>
        <v>2732</v>
      </c>
      <c r="I388" s="51" t="s">
        <v>1220</v>
      </c>
      <c r="J388" s="52" t="s">
        <v>1221</v>
      </c>
      <c r="K388" s="51">
        <v>2732</v>
      </c>
      <c r="L388" s="51" t="s">
        <v>2403</v>
      </c>
      <c r="M388" s="52" t="s">
        <v>2388</v>
      </c>
      <c r="N388" s="52"/>
      <c r="O388" s="53" t="s">
        <v>1222</v>
      </c>
      <c r="P388" s="53" t="s">
        <v>520</v>
      </c>
    </row>
    <row r="389" spans="1:16" ht="13.5" thickBot="1" x14ac:dyDescent="0.25">
      <c r="A389" s="17" t="str">
        <f t="shared" si="30"/>
        <v> BBS 81 </v>
      </c>
      <c r="B389" s="11" t="str">
        <f t="shared" si="31"/>
        <v>I</v>
      </c>
      <c r="C389" s="17">
        <f t="shared" si="32"/>
        <v>46612.360999999997</v>
      </c>
      <c r="D389" s="19" t="str">
        <f t="shared" si="33"/>
        <v>vis</v>
      </c>
      <c r="E389" s="50">
        <f>VLOOKUP(C389,Active!C$21:E$967,3,FALSE)</f>
        <v>2770.0146461346039</v>
      </c>
      <c r="F389" s="11" t="s">
        <v>2299</v>
      </c>
      <c r="G389" s="19" t="str">
        <f t="shared" si="34"/>
        <v>46612.361</v>
      </c>
      <c r="H389" s="17">
        <f t="shared" si="35"/>
        <v>2770</v>
      </c>
      <c r="I389" s="51" t="s">
        <v>1223</v>
      </c>
      <c r="J389" s="52" t="s">
        <v>1224</v>
      </c>
      <c r="K389" s="51">
        <v>2770</v>
      </c>
      <c r="L389" s="51" t="s">
        <v>2325</v>
      </c>
      <c r="M389" s="52" t="s">
        <v>2388</v>
      </c>
      <c r="N389" s="52"/>
      <c r="O389" s="53" t="s">
        <v>925</v>
      </c>
      <c r="P389" s="53" t="s">
        <v>1225</v>
      </c>
    </row>
    <row r="390" spans="1:16" ht="13.5" thickBot="1" x14ac:dyDescent="0.25">
      <c r="A390" s="17" t="str">
        <f t="shared" si="30"/>
        <v> BBS 81 </v>
      </c>
      <c r="B390" s="11" t="str">
        <f t="shared" si="31"/>
        <v>I</v>
      </c>
      <c r="C390" s="17">
        <f t="shared" si="32"/>
        <v>46618.353999999999</v>
      </c>
      <c r="D390" s="19" t="str">
        <f t="shared" si="33"/>
        <v>vis</v>
      </c>
      <c r="E390" s="50">
        <f>VLOOKUP(C390,Active!C$21:E$967,3,FALSE)</f>
        <v>2775.0137510837781</v>
      </c>
      <c r="F390" s="11" t="s">
        <v>2299</v>
      </c>
      <c r="G390" s="19" t="str">
        <f t="shared" si="34"/>
        <v>46618.354</v>
      </c>
      <c r="H390" s="17">
        <f t="shared" si="35"/>
        <v>2775</v>
      </c>
      <c r="I390" s="51" t="s">
        <v>1226</v>
      </c>
      <c r="J390" s="52" t="s">
        <v>1227</v>
      </c>
      <c r="K390" s="51">
        <v>2775</v>
      </c>
      <c r="L390" s="51" t="s">
        <v>887</v>
      </c>
      <c r="M390" s="52" t="s">
        <v>2388</v>
      </c>
      <c r="N390" s="52"/>
      <c r="O390" s="53" t="s">
        <v>925</v>
      </c>
      <c r="P390" s="53" t="s">
        <v>1225</v>
      </c>
    </row>
    <row r="391" spans="1:16" ht="13.5" thickBot="1" x14ac:dyDescent="0.25">
      <c r="A391" s="17" t="str">
        <f t="shared" si="30"/>
        <v> BBS 82 </v>
      </c>
      <c r="B391" s="11" t="str">
        <f t="shared" si="31"/>
        <v>I</v>
      </c>
      <c r="C391" s="17">
        <f t="shared" si="32"/>
        <v>46649.498</v>
      </c>
      <c r="D391" s="19" t="str">
        <f t="shared" si="33"/>
        <v>vis</v>
      </c>
      <c r="E391" s="50">
        <f>VLOOKUP(C391,Active!C$21:E$967,3,FALSE)</f>
        <v>2800.9927473355756</v>
      </c>
      <c r="F391" s="11" t="s">
        <v>2299</v>
      </c>
      <c r="G391" s="19" t="str">
        <f t="shared" si="34"/>
        <v>46649.498</v>
      </c>
      <c r="H391" s="17">
        <f t="shared" si="35"/>
        <v>2801</v>
      </c>
      <c r="I391" s="51" t="s">
        <v>1228</v>
      </c>
      <c r="J391" s="52" t="s">
        <v>1229</v>
      </c>
      <c r="K391" s="51">
        <v>2801</v>
      </c>
      <c r="L391" s="51" t="s">
        <v>2333</v>
      </c>
      <c r="M391" s="52" t="s">
        <v>2388</v>
      </c>
      <c r="N391" s="52"/>
      <c r="O391" s="53" t="s">
        <v>995</v>
      </c>
      <c r="P391" s="53" t="s">
        <v>1230</v>
      </c>
    </row>
    <row r="392" spans="1:16" ht="13.5" thickBot="1" x14ac:dyDescent="0.25">
      <c r="A392" s="17" t="str">
        <f t="shared" si="30"/>
        <v> BBS 82 </v>
      </c>
      <c r="B392" s="11" t="str">
        <f t="shared" si="31"/>
        <v>I</v>
      </c>
      <c r="C392" s="17">
        <f t="shared" si="32"/>
        <v>46655.497000000003</v>
      </c>
      <c r="D392" s="19" t="str">
        <f t="shared" si="33"/>
        <v>vis</v>
      </c>
      <c r="E392" s="50">
        <f>VLOOKUP(C392,Active!C$21:E$967,3,FALSE)</f>
        <v>2805.9968572288017</v>
      </c>
      <c r="F392" s="11" t="s">
        <v>2299</v>
      </c>
      <c r="G392" s="19" t="str">
        <f t="shared" si="34"/>
        <v>46655.497</v>
      </c>
      <c r="H392" s="17">
        <f t="shared" si="35"/>
        <v>2806</v>
      </c>
      <c r="I392" s="51" t="s">
        <v>1231</v>
      </c>
      <c r="J392" s="52" t="s">
        <v>1232</v>
      </c>
      <c r="K392" s="51">
        <v>2806</v>
      </c>
      <c r="L392" s="51" t="s">
        <v>2361</v>
      </c>
      <c r="M392" s="52" t="s">
        <v>2388</v>
      </c>
      <c r="N392" s="52"/>
      <c r="O392" s="53" t="s">
        <v>995</v>
      </c>
      <c r="P392" s="53" t="s">
        <v>1230</v>
      </c>
    </row>
    <row r="393" spans="1:16" ht="13.5" thickBot="1" x14ac:dyDescent="0.25">
      <c r="A393" s="17" t="str">
        <f t="shared" si="30"/>
        <v> BBS 81 </v>
      </c>
      <c r="B393" s="11" t="str">
        <f t="shared" si="31"/>
        <v>I</v>
      </c>
      <c r="C393" s="17">
        <f t="shared" si="32"/>
        <v>46672.288999999997</v>
      </c>
      <c r="D393" s="19" t="str">
        <f t="shared" si="33"/>
        <v>vis</v>
      </c>
      <c r="E393" s="50">
        <f>VLOOKUP(C393,Active!C$21:E$967,3,FALSE)</f>
        <v>2820.0040273116433</v>
      </c>
      <c r="F393" s="11" t="s">
        <v>2299</v>
      </c>
      <c r="G393" s="19" t="str">
        <f t="shared" si="34"/>
        <v>46672.289</v>
      </c>
      <c r="H393" s="17">
        <f t="shared" si="35"/>
        <v>2820</v>
      </c>
      <c r="I393" s="51" t="s">
        <v>1233</v>
      </c>
      <c r="J393" s="52" t="s">
        <v>1234</v>
      </c>
      <c r="K393" s="51">
        <v>2820</v>
      </c>
      <c r="L393" s="51" t="s">
        <v>2448</v>
      </c>
      <c r="M393" s="52" t="s">
        <v>2388</v>
      </c>
      <c r="N393" s="52"/>
      <c r="O393" s="53" t="s">
        <v>925</v>
      </c>
      <c r="P393" s="53" t="s">
        <v>1225</v>
      </c>
    </row>
    <row r="394" spans="1:16" ht="13.5" thickBot="1" x14ac:dyDescent="0.25">
      <c r="A394" s="17" t="str">
        <f t="shared" si="30"/>
        <v> BBS 81 </v>
      </c>
      <c r="B394" s="11" t="str">
        <f t="shared" si="31"/>
        <v>I</v>
      </c>
      <c r="C394" s="17">
        <f t="shared" si="32"/>
        <v>46684.273999999998</v>
      </c>
      <c r="D394" s="19" t="str">
        <f t="shared" si="33"/>
        <v>vis</v>
      </c>
      <c r="E394" s="50">
        <f>VLOOKUP(C394,Active!C$21:E$967,3,FALSE)</f>
        <v>2830.0014030526468</v>
      </c>
      <c r="F394" s="11" t="s">
        <v>2299</v>
      </c>
      <c r="G394" s="19" t="str">
        <f t="shared" si="34"/>
        <v>46684.274</v>
      </c>
      <c r="H394" s="17">
        <f t="shared" si="35"/>
        <v>2830</v>
      </c>
      <c r="I394" s="51" t="s">
        <v>1235</v>
      </c>
      <c r="J394" s="52" t="s">
        <v>1236</v>
      </c>
      <c r="K394" s="51">
        <v>2830</v>
      </c>
      <c r="L394" s="51" t="s">
        <v>2309</v>
      </c>
      <c r="M394" s="52" t="s">
        <v>2388</v>
      </c>
      <c r="N394" s="52"/>
      <c r="O394" s="53" t="s">
        <v>925</v>
      </c>
      <c r="P394" s="53" t="s">
        <v>1225</v>
      </c>
    </row>
    <row r="395" spans="1:16" ht="13.5" thickBot="1" x14ac:dyDescent="0.25">
      <c r="A395" s="17" t="str">
        <f t="shared" ref="A395:A458" si="36">P395</f>
        <v> BBS 81 </v>
      </c>
      <c r="B395" s="11" t="str">
        <f t="shared" ref="B395:B458" si="37">IF(H395=INT(H395),"I","II")</f>
        <v>I</v>
      </c>
      <c r="C395" s="17">
        <f t="shared" ref="C395:C458" si="38">1*G395</f>
        <v>46690.273000000001</v>
      </c>
      <c r="D395" s="19" t="str">
        <f t="shared" ref="D395:D458" si="39">VLOOKUP(F395,I$1:J$5,2,FALSE)</f>
        <v>vis</v>
      </c>
      <c r="E395" s="50">
        <f>VLOOKUP(C395,Active!C$21:E$967,3,FALSE)</f>
        <v>2835.0055129458724</v>
      </c>
      <c r="F395" s="11" t="s">
        <v>2299</v>
      </c>
      <c r="G395" s="19" t="str">
        <f t="shared" ref="G395:G458" si="40">MID(I395,3,LEN(I395)-3)</f>
        <v>46690.273</v>
      </c>
      <c r="H395" s="17">
        <f t="shared" ref="H395:H458" si="41">1*K395</f>
        <v>2835</v>
      </c>
      <c r="I395" s="51" t="s">
        <v>1241</v>
      </c>
      <c r="J395" s="52" t="s">
        <v>1242</v>
      </c>
      <c r="K395" s="51">
        <v>2835</v>
      </c>
      <c r="L395" s="51" t="s">
        <v>2562</v>
      </c>
      <c r="M395" s="52" t="s">
        <v>2388</v>
      </c>
      <c r="N395" s="52"/>
      <c r="O395" s="53" t="s">
        <v>925</v>
      </c>
      <c r="P395" s="53" t="s">
        <v>1225</v>
      </c>
    </row>
    <row r="396" spans="1:16" ht="13.5" thickBot="1" x14ac:dyDescent="0.25">
      <c r="A396" s="17" t="str">
        <f t="shared" si="36"/>
        <v> VSSC 67.9 </v>
      </c>
      <c r="B396" s="11" t="str">
        <f t="shared" si="37"/>
        <v>I</v>
      </c>
      <c r="C396" s="17">
        <f t="shared" si="38"/>
        <v>46751.385999999999</v>
      </c>
      <c r="D396" s="19" t="str">
        <f t="shared" si="39"/>
        <v>vis</v>
      </c>
      <c r="E396" s="50">
        <f>VLOOKUP(C396,Active!C$21:E$967,3,FALSE)</f>
        <v>2885.9833705728961</v>
      </c>
      <c r="F396" s="11" t="s">
        <v>2299</v>
      </c>
      <c r="G396" s="19" t="str">
        <f t="shared" si="40"/>
        <v>46751.386</v>
      </c>
      <c r="H396" s="17">
        <f t="shared" si="41"/>
        <v>2886</v>
      </c>
      <c r="I396" s="51" t="s">
        <v>1254</v>
      </c>
      <c r="J396" s="52" t="s">
        <v>1255</v>
      </c>
      <c r="K396" s="51">
        <v>2886</v>
      </c>
      <c r="L396" s="51" t="s">
        <v>93</v>
      </c>
      <c r="M396" s="52" t="s">
        <v>2388</v>
      </c>
      <c r="N396" s="52"/>
      <c r="O396" s="53" t="s">
        <v>1152</v>
      </c>
      <c r="P396" s="53" t="s">
        <v>1256</v>
      </c>
    </row>
    <row r="397" spans="1:16" ht="13.5" thickBot="1" x14ac:dyDescent="0.25">
      <c r="A397" s="17" t="str">
        <f t="shared" si="36"/>
        <v>BAVM 46 </v>
      </c>
      <c r="B397" s="11" t="str">
        <f t="shared" si="37"/>
        <v>I</v>
      </c>
      <c r="C397" s="17">
        <f t="shared" si="38"/>
        <v>46817.345999999998</v>
      </c>
      <c r="D397" s="19" t="str">
        <f t="shared" si="39"/>
        <v>vis</v>
      </c>
      <c r="E397" s="50">
        <f>VLOOKUP(C397,Active!C$21:E$967,3,FALSE)</f>
        <v>2941.0043888354357</v>
      </c>
      <c r="F397" s="11" t="s">
        <v>2299</v>
      </c>
      <c r="G397" s="19" t="str">
        <f t="shared" si="40"/>
        <v>46817.346</v>
      </c>
      <c r="H397" s="17">
        <f t="shared" si="41"/>
        <v>2941</v>
      </c>
      <c r="I397" s="51" t="s">
        <v>1257</v>
      </c>
      <c r="J397" s="52" t="s">
        <v>1258</v>
      </c>
      <c r="K397" s="51">
        <v>2941</v>
      </c>
      <c r="L397" s="51" t="s">
        <v>2448</v>
      </c>
      <c r="M397" s="52" t="s">
        <v>2388</v>
      </c>
      <c r="N397" s="52"/>
      <c r="O397" s="53" t="s">
        <v>1259</v>
      </c>
      <c r="P397" s="54" t="s">
        <v>1260</v>
      </c>
    </row>
    <row r="398" spans="1:16" ht="13.5" thickBot="1" x14ac:dyDescent="0.25">
      <c r="A398" s="17" t="str">
        <f t="shared" si="36"/>
        <v>BAVM 50 </v>
      </c>
      <c r="B398" s="11" t="str">
        <f t="shared" si="37"/>
        <v>I</v>
      </c>
      <c r="C398" s="17">
        <f t="shared" si="38"/>
        <v>46914.45</v>
      </c>
      <c r="D398" s="19" t="str">
        <f t="shared" si="39"/>
        <v>vis</v>
      </c>
      <c r="E398" s="50">
        <f>VLOOKUP(C398,Active!C$21:E$967,3,FALSE)</f>
        <v>3022.0044033497729</v>
      </c>
      <c r="F398" s="11" t="s">
        <v>2299</v>
      </c>
      <c r="G398" s="19" t="str">
        <f t="shared" si="40"/>
        <v>46914.450</v>
      </c>
      <c r="H398" s="17">
        <f t="shared" si="41"/>
        <v>3022</v>
      </c>
      <c r="I398" s="51" t="s">
        <v>1264</v>
      </c>
      <c r="J398" s="52" t="s">
        <v>1265</v>
      </c>
      <c r="K398" s="51">
        <v>3022</v>
      </c>
      <c r="L398" s="51" t="s">
        <v>2448</v>
      </c>
      <c r="M398" s="52" t="s">
        <v>2388</v>
      </c>
      <c r="N398" s="52"/>
      <c r="O398" s="53" t="s">
        <v>1144</v>
      </c>
      <c r="P398" s="54" t="s">
        <v>1266</v>
      </c>
    </row>
    <row r="399" spans="1:16" ht="13.5" thickBot="1" x14ac:dyDescent="0.25">
      <c r="A399" s="17" t="str">
        <f t="shared" si="36"/>
        <v> AOEB 1 </v>
      </c>
      <c r="B399" s="11" t="str">
        <f t="shared" si="37"/>
        <v>I</v>
      </c>
      <c r="C399" s="17">
        <f t="shared" si="38"/>
        <v>46982.771000000001</v>
      </c>
      <c r="D399" s="19" t="str">
        <f t="shared" si="39"/>
        <v>vis</v>
      </c>
      <c r="E399" s="50">
        <f>VLOOKUP(C399,Active!C$21:E$967,3,FALSE)</f>
        <v>3078.9948670962135</v>
      </c>
      <c r="F399" s="11" t="s">
        <v>2299</v>
      </c>
      <c r="G399" s="19" t="str">
        <f t="shared" si="40"/>
        <v>46982.771</v>
      </c>
      <c r="H399" s="17">
        <f t="shared" si="41"/>
        <v>3079</v>
      </c>
      <c r="I399" s="51" t="s">
        <v>1267</v>
      </c>
      <c r="J399" s="52" t="s">
        <v>1268</v>
      </c>
      <c r="K399" s="51">
        <v>3079</v>
      </c>
      <c r="L399" s="51" t="s">
        <v>2493</v>
      </c>
      <c r="M399" s="52" t="s">
        <v>2388</v>
      </c>
      <c r="N399" s="52"/>
      <c r="O399" s="53" t="s">
        <v>1269</v>
      </c>
      <c r="P399" s="53" t="s">
        <v>520</v>
      </c>
    </row>
    <row r="400" spans="1:16" ht="13.5" thickBot="1" x14ac:dyDescent="0.25">
      <c r="A400" s="17" t="str">
        <f t="shared" si="36"/>
        <v> BBS 86 </v>
      </c>
      <c r="B400" s="11" t="str">
        <f t="shared" si="37"/>
        <v>I</v>
      </c>
      <c r="C400" s="17">
        <f t="shared" si="38"/>
        <v>47059.504999999997</v>
      </c>
      <c r="D400" s="19" t="str">
        <f t="shared" si="39"/>
        <v>vis</v>
      </c>
      <c r="E400" s="50">
        <f>VLOOKUP(C400,Active!C$21:E$967,3,FALSE)</f>
        <v>3143.0030965588817</v>
      </c>
      <c r="F400" s="11" t="s">
        <v>2299</v>
      </c>
      <c r="G400" s="19" t="str">
        <f t="shared" si="40"/>
        <v>47059.505</v>
      </c>
      <c r="H400" s="17">
        <f t="shared" si="41"/>
        <v>3143</v>
      </c>
      <c r="I400" s="51" t="s">
        <v>1270</v>
      </c>
      <c r="J400" s="52" t="s">
        <v>1271</v>
      </c>
      <c r="K400" s="51">
        <v>3143</v>
      </c>
      <c r="L400" s="51" t="s">
        <v>2373</v>
      </c>
      <c r="M400" s="52" t="s">
        <v>2388</v>
      </c>
      <c r="N400" s="52"/>
      <c r="O400" s="53" t="s">
        <v>1272</v>
      </c>
      <c r="P400" s="53" t="s">
        <v>1273</v>
      </c>
    </row>
    <row r="401" spans="1:16" ht="13.5" thickBot="1" x14ac:dyDescent="0.25">
      <c r="A401" s="17" t="str">
        <f t="shared" si="36"/>
        <v> AOEB 1 </v>
      </c>
      <c r="B401" s="11" t="str">
        <f t="shared" si="37"/>
        <v>I</v>
      </c>
      <c r="C401" s="17">
        <f t="shared" si="38"/>
        <v>47084.692999999999</v>
      </c>
      <c r="D401" s="19" t="str">
        <f t="shared" si="39"/>
        <v>vis</v>
      </c>
      <c r="E401" s="50">
        <f>VLOOKUP(C401,Active!C$21:E$967,3,FALSE)</f>
        <v>3164.0138516831535</v>
      </c>
      <c r="F401" s="11" t="s">
        <v>2299</v>
      </c>
      <c r="G401" s="19" t="str">
        <f t="shared" si="40"/>
        <v>47084.693</v>
      </c>
      <c r="H401" s="17">
        <f t="shared" si="41"/>
        <v>3164</v>
      </c>
      <c r="I401" s="51" t="s">
        <v>1274</v>
      </c>
      <c r="J401" s="52" t="s">
        <v>1275</v>
      </c>
      <c r="K401" s="51">
        <v>3164</v>
      </c>
      <c r="L401" s="51" t="s">
        <v>511</v>
      </c>
      <c r="M401" s="52" t="s">
        <v>2388</v>
      </c>
      <c r="N401" s="52"/>
      <c r="O401" s="53" t="s">
        <v>1269</v>
      </c>
      <c r="P401" s="53" t="s">
        <v>520</v>
      </c>
    </row>
    <row r="402" spans="1:16" ht="13.5" thickBot="1" x14ac:dyDescent="0.25">
      <c r="A402" s="17" t="str">
        <f t="shared" si="36"/>
        <v> BRNO 30 </v>
      </c>
      <c r="B402" s="11" t="str">
        <f t="shared" si="37"/>
        <v>I</v>
      </c>
      <c r="C402" s="17">
        <f t="shared" si="38"/>
        <v>47270.502999999997</v>
      </c>
      <c r="D402" s="19" t="str">
        <f t="shared" si="39"/>
        <v>vis</v>
      </c>
      <c r="E402" s="50">
        <f>VLOOKUP(C402,Active!C$21:E$967,3,FALSE)</f>
        <v>3319.0086273557204</v>
      </c>
      <c r="F402" s="11" t="s">
        <v>2299</v>
      </c>
      <c r="G402" s="19" t="str">
        <f t="shared" si="40"/>
        <v>47270.503</v>
      </c>
      <c r="H402" s="17">
        <f t="shared" si="41"/>
        <v>3319</v>
      </c>
      <c r="I402" s="51" t="s">
        <v>1276</v>
      </c>
      <c r="J402" s="52" t="s">
        <v>1277</v>
      </c>
      <c r="K402" s="51">
        <v>3319</v>
      </c>
      <c r="L402" s="51" t="s">
        <v>2356</v>
      </c>
      <c r="M402" s="52" t="s">
        <v>2388</v>
      </c>
      <c r="N402" s="52"/>
      <c r="O402" s="53" t="s">
        <v>1278</v>
      </c>
      <c r="P402" s="53" t="s">
        <v>1279</v>
      </c>
    </row>
    <row r="403" spans="1:16" ht="13.5" thickBot="1" x14ac:dyDescent="0.25">
      <c r="A403" s="17" t="str">
        <f t="shared" si="36"/>
        <v> BBS 88 </v>
      </c>
      <c r="B403" s="11" t="str">
        <f t="shared" si="37"/>
        <v>I</v>
      </c>
      <c r="C403" s="17">
        <f t="shared" si="38"/>
        <v>47276.504000000001</v>
      </c>
      <c r="D403" s="19" t="str">
        <f t="shared" si="39"/>
        <v>vis</v>
      </c>
      <c r="E403" s="50">
        <f>VLOOKUP(C403,Active!C$21:E$967,3,FALSE)</f>
        <v>3324.0144055636297</v>
      </c>
      <c r="F403" s="11" t="s">
        <v>2299</v>
      </c>
      <c r="G403" s="19" t="str">
        <f t="shared" si="40"/>
        <v>47276.504</v>
      </c>
      <c r="H403" s="17">
        <f t="shared" si="41"/>
        <v>3324</v>
      </c>
      <c r="I403" s="51" t="s">
        <v>1280</v>
      </c>
      <c r="J403" s="52" t="s">
        <v>1281</v>
      </c>
      <c r="K403" s="51">
        <v>3324</v>
      </c>
      <c r="L403" s="51" t="s">
        <v>511</v>
      </c>
      <c r="M403" s="52" t="s">
        <v>2388</v>
      </c>
      <c r="N403" s="52"/>
      <c r="O403" s="53" t="s">
        <v>953</v>
      </c>
      <c r="P403" s="53" t="s">
        <v>1282</v>
      </c>
    </row>
    <row r="404" spans="1:16" ht="13.5" thickBot="1" x14ac:dyDescent="0.25">
      <c r="A404" s="17" t="str">
        <f t="shared" si="36"/>
        <v> BBS 88 </v>
      </c>
      <c r="B404" s="11" t="str">
        <f t="shared" si="37"/>
        <v>I</v>
      </c>
      <c r="C404" s="17">
        <f t="shared" si="38"/>
        <v>47324.425999999999</v>
      </c>
      <c r="D404" s="19" t="str">
        <f t="shared" si="39"/>
        <v>vis</v>
      </c>
      <c r="E404" s="50">
        <f>VLOOKUP(C404,Active!C$21:E$967,3,FALSE)</f>
        <v>3363.9888936954881</v>
      </c>
      <c r="F404" s="11" t="s">
        <v>2299</v>
      </c>
      <c r="G404" s="19" t="str">
        <f t="shared" si="40"/>
        <v>47324.426</v>
      </c>
      <c r="H404" s="17">
        <f t="shared" si="41"/>
        <v>3364</v>
      </c>
      <c r="I404" s="51" t="s">
        <v>1294</v>
      </c>
      <c r="J404" s="52" t="s">
        <v>1295</v>
      </c>
      <c r="K404" s="51">
        <v>3364</v>
      </c>
      <c r="L404" s="51" t="s">
        <v>2387</v>
      </c>
      <c r="M404" s="52" t="s">
        <v>2388</v>
      </c>
      <c r="N404" s="52"/>
      <c r="O404" s="53" t="s">
        <v>925</v>
      </c>
      <c r="P404" s="53" t="s">
        <v>1282</v>
      </c>
    </row>
    <row r="405" spans="1:16" ht="13.5" thickBot="1" x14ac:dyDescent="0.25">
      <c r="A405" s="17" t="str">
        <f t="shared" si="36"/>
        <v>BAVM 52 </v>
      </c>
      <c r="B405" s="11" t="str">
        <f t="shared" si="37"/>
        <v>I</v>
      </c>
      <c r="C405" s="17">
        <f t="shared" si="38"/>
        <v>47330.430999999997</v>
      </c>
      <c r="D405" s="19" t="str">
        <f t="shared" si="39"/>
        <v>vis</v>
      </c>
      <c r="E405" s="50">
        <f>VLOOKUP(C405,Active!C$21:E$967,3,FALSE)</f>
        <v>3368.9980085327593</v>
      </c>
      <c r="F405" s="11" t="s">
        <v>2299</v>
      </c>
      <c r="G405" s="19" t="str">
        <f t="shared" si="40"/>
        <v>47330.431</v>
      </c>
      <c r="H405" s="17">
        <f t="shared" si="41"/>
        <v>3369</v>
      </c>
      <c r="I405" s="51" t="s">
        <v>1296</v>
      </c>
      <c r="J405" s="52" t="s">
        <v>1297</v>
      </c>
      <c r="K405" s="51">
        <v>3369</v>
      </c>
      <c r="L405" s="51" t="s">
        <v>2336</v>
      </c>
      <c r="M405" s="52" t="s">
        <v>2388</v>
      </c>
      <c r="N405" s="52"/>
      <c r="O405" s="53" t="s">
        <v>1298</v>
      </c>
      <c r="P405" s="54" t="s">
        <v>1299</v>
      </c>
    </row>
    <row r="406" spans="1:16" ht="13.5" thickBot="1" x14ac:dyDescent="0.25">
      <c r="A406" s="17" t="str">
        <f t="shared" si="36"/>
        <v>BAVM 52 </v>
      </c>
      <c r="B406" s="11" t="str">
        <f t="shared" si="37"/>
        <v>I</v>
      </c>
      <c r="C406" s="17">
        <f t="shared" si="38"/>
        <v>47336.430999999997</v>
      </c>
      <c r="D406" s="19" t="str">
        <f t="shared" si="39"/>
        <v>vis</v>
      </c>
      <c r="E406" s="50">
        <f>VLOOKUP(C406,Active!C$21:E$967,3,FALSE)</f>
        <v>3374.0029525833243</v>
      </c>
      <c r="F406" s="11" t="s">
        <v>2299</v>
      </c>
      <c r="G406" s="19" t="str">
        <f t="shared" si="40"/>
        <v>47336.431</v>
      </c>
      <c r="H406" s="17">
        <f t="shared" si="41"/>
        <v>3374</v>
      </c>
      <c r="I406" s="51" t="s">
        <v>1300</v>
      </c>
      <c r="J406" s="52" t="s">
        <v>1301</v>
      </c>
      <c r="K406" s="51">
        <v>3374</v>
      </c>
      <c r="L406" s="51" t="s">
        <v>2373</v>
      </c>
      <c r="M406" s="52" t="s">
        <v>2388</v>
      </c>
      <c r="N406" s="52"/>
      <c r="O406" s="53" t="s">
        <v>1302</v>
      </c>
      <c r="P406" s="54" t="s">
        <v>1299</v>
      </c>
    </row>
    <row r="407" spans="1:16" ht="13.5" thickBot="1" x14ac:dyDescent="0.25">
      <c r="A407" s="17" t="str">
        <f t="shared" si="36"/>
        <v> BRNO 30 </v>
      </c>
      <c r="B407" s="11" t="str">
        <f t="shared" si="37"/>
        <v>I</v>
      </c>
      <c r="C407" s="17">
        <f t="shared" si="38"/>
        <v>47354.408000000003</v>
      </c>
      <c r="D407" s="19" t="str">
        <f t="shared" si="39"/>
        <v>vis</v>
      </c>
      <c r="E407" s="50">
        <f>VLOOKUP(C407,Active!C$21:E$967,3,FALSE)</f>
        <v>3388.9985991161625</v>
      </c>
      <c r="F407" s="11" t="s">
        <v>2299</v>
      </c>
      <c r="G407" s="19" t="str">
        <f t="shared" si="40"/>
        <v>47354.408</v>
      </c>
      <c r="H407" s="17">
        <f t="shared" si="41"/>
        <v>3389</v>
      </c>
      <c r="I407" s="51" t="s">
        <v>1303</v>
      </c>
      <c r="J407" s="52" t="s">
        <v>1304</v>
      </c>
      <c r="K407" s="51">
        <v>3389</v>
      </c>
      <c r="L407" s="51" t="s">
        <v>2336</v>
      </c>
      <c r="M407" s="52" t="s">
        <v>2388</v>
      </c>
      <c r="N407" s="52"/>
      <c r="O407" s="53" t="s">
        <v>1305</v>
      </c>
      <c r="P407" s="53" t="s">
        <v>1279</v>
      </c>
    </row>
    <row r="408" spans="1:16" ht="13.5" thickBot="1" x14ac:dyDescent="0.25">
      <c r="A408" s="17" t="str">
        <f t="shared" si="36"/>
        <v> BBS 89 </v>
      </c>
      <c r="B408" s="11" t="str">
        <f t="shared" si="37"/>
        <v>I</v>
      </c>
      <c r="C408" s="17">
        <f t="shared" si="38"/>
        <v>47360.398000000001</v>
      </c>
      <c r="D408" s="19" t="str">
        <f t="shared" si="39"/>
        <v>vis</v>
      </c>
      <c r="E408" s="50">
        <f>VLOOKUP(C408,Active!C$21:E$967,3,FALSE)</f>
        <v>3393.9952015933081</v>
      </c>
      <c r="F408" s="11" t="s">
        <v>2299</v>
      </c>
      <c r="G408" s="19" t="str">
        <f t="shared" si="40"/>
        <v>47360.398</v>
      </c>
      <c r="H408" s="17">
        <f t="shared" si="41"/>
        <v>3394</v>
      </c>
      <c r="I408" s="51" t="s">
        <v>1306</v>
      </c>
      <c r="J408" s="52" t="s">
        <v>1307</v>
      </c>
      <c r="K408" s="51">
        <v>3394</v>
      </c>
      <c r="L408" s="51" t="s">
        <v>2493</v>
      </c>
      <c r="M408" s="52" t="s">
        <v>2388</v>
      </c>
      <c r="N408" s="52"/>
      <c r="O408" s="53" t="s">
        <v>925</v>
      </c>
      <c r="P408" s="53" t="s">
        <v>1214</v>
      </c>
    </row>
    <row r="409" spans="1:16" ht="13.5" thickBot="1" x14ac:dyDescent="0.25">
      <c r="A409" s="17" t="str">
        <f t="shared" si="36"/>
        <v> BBS 90 </v>
      </c>
      <c r="B409" s="11" t="str">
        <f t="shared" si="37"/>
        <v>I</v>
      </c>
      <c r="C409" s="17">
        <f t="shared" si="38"/>
        <v>47378.398000000001</v>
      </c>
      <c r="D409" s="19" t="str">
        <f t="shared" si="39"/>
        <v>vis</v>
      </c>
      <c r="E409" s="50">
        <f>VLOOKUP(C409,Active!C$21:E$967,3,FALSE)</f>
        <v>3409.0100337450017</v>
      </c>
      <c r="F409" s="11" t="s">
        <v>2299</v>
      </c>
      <c r="G409" s="19" t="str">
        <f t="shared" si="40"/>
        <v>47378.398</v>
      </c>
      <c r="H409" s="17">
        <f t="shared" si="41"/>
        <v>3409</v>
      </c>
      <c r="I409" s="51" t="s">
        <v>1308</v>
      </c>
      <c r="J409" s="52" t="s">
        <v>1309</v>
      </c>
      <c r="K409" s="51">
        <v>3409</v>
      </c>
      <c r="L409" s="51" t="s">
        <v>2718</v>
      </c>
      <c r="M409" s="52" t="s">
        <v>2388</v>
      </c>
      <c r="N409" s="52"/>
      <c r="O409" s="53" t="s">
        <v>1310</v>
      </c>
      <c r="P409" s="53" t="s">
        <v>1311</v>
      </c>
    </row>
    <row r="410" spans="1:16" ht="13.5" thickBot="1" x14ac:dyDescent="0.25">
      <c r="A410" s="17" t="str">
        <f t="shared" si="36"/>
        <v>BAVM 52 </v>
      </c>
      <c r="B410" s="11" t="str">
        <f t="shared" si="37"/>
        <v>I</v>
      </c>
      <c r="C410" s="17">
        <f t="shared" si="38"/>
        <v>47379.582000000002</v>
      </c>
      <c r="D410" s="19" t="str">
        <f t="shared" si="39"/>
        <v>vis</v>
      </c>
      <c r="E410" s="50">
        <f>VLOOKUP(C410,Active!C$21:E$967,3,FALSE)</f>
        <v>3409.9976760376476</v>
      </c>
      <c r="F410" s="11" t="s">
        <v>2299</v>
      </c>
      <c r="G410" s="19" t="str">
        <f t="shared" si="40"/>
        <v>47379.582</v>
      </c>
      <c r="H410" s="17">
        <f t="shared" si="41"/>
        <v>3410</v>
      </c>
      <c r="I410" s="51" t="s">
        <v>1312</v>
      </c>
      <c r="J410" s="52" t="s">
        <v>1313</v>
      </c>
      <c r="K410" s="51">
        <v>3410</v>
      </c>
      <c r="L410" s="51" t="s">
        <v>2300</v>
      </c>
      <c r="M410" s="52" t="s">
        <v>2388</v>
      </c>
      <c r="N410" s="52"/>
      <c r="O410" s="53" t="s">
        <v>1314</v>
      </c>
      <c r="P410" s="54" t="s">
        <v>1299</v>
      </c>
    </row>
    <row r="411" spans="1:16" ht="13.5" thickBot="1" x14ac:dyDescent="0.25">
      <c r="A411" s="17" t="str">
        <f t="shared" si="36"/>
        <v>BAVM 52 </v>
      </c>
      <c r="B411" s="11" t="str">
        <f t="shared" si="37"/>
        <v>I</v>
      </c>
      <c r="C411" s="17">
        <f t="shared" si="38"/>
        <v>47379.584000000003</v>
      </c>
      <c r="D411" s="19" t="str">
        <f t="shared" si="39"/>
        <v>vis</v>
      </c>
      <c r="E411" s="50">
        <f>VLOOKUP(C411,Active!C$21:E$967,3,FALSE)</f>
        <v>3409.9993443523313</v>
      </c>
      <c r="F411" s="11" t="s">
        <v>2299</v>
      </c>
      <c r="G411" s="19" t="str">
        <f t="shared" si="40"/>
        <v>47379.584</v>
      </c>
      <c r="H411" s="17">
        <f t="shared" si="41"/>
        <v>3410</v>
      </c>
      <c r="I411" s="51" t="s">
        <v>1315</v>
      </c>
      <c r="J411" s="52" t="s">
        <v>1316</v>
      </c>
      <c r="K411" s="51">
        <v>3410</v>
      </c>
      <c r="L411" s="51" t="s">
        <v>2367</v>
      </c>
      <c r="M411" s="52" t="s">
        <v>2388</v>
      </c>
      <c r="N411" s="52"/>
      <c r="O411" s="53" t="s">
        <v>1317</v>
      </c>
      <c r="P411" s="54" t="s">
        <v>1299</v>
      </c>
    </row>
    <row r="412" spans="1:16" ht="13.5" thickBot="1" x14ac:dyDescent="0.25">
      <c r="A412" s="17" t="str">
        <f t="shared" si="36"/>
        <v> BBS 90 </v>
      </c>
      <c r="B412" s="11" t="str">
        <f t="shared" si="37"/>
        <v>I</v>
      </c>
      <c r="C412" s="17">
        <f t="shared" si="38"/>
        <v>47384.398000000001</v>
      </c>
      <c r="D412" s="19" t="str">
        <f t="shared" si="39"/>
        <v>vis</v>
      </c>
      <c r="E412" s="50">
        <f>VLOOKUP(C412,Active!C$21:E$967,3,FALSE)</f>
        <v>3414.0149777955662</v>
      </c>
      <c r="F412" s="11" t="s">
        <v>2299</v>
      </c>
      <c r="G412" s="19" t="str">
        <f t="shared" si="40"/>
        <v>47384.398</v>
      </c>
      <c r="H412" s="17">
        <f t="shared" si="41"/>
        <v>3414</v>
      </c>
      <c r="I412" s="51" t="s">
        <v>1318</v>
      </c>
      <c r="J412" s="52" t="s">
        <v>1319</v>
      </c>
      <c r="K412" s="51">
        <v>3414</v>
      </c>
      <c r="L412" s="51" t="s">
        <v>2325</v>
      </c>
      <c r="M412" s="52" t="s">
        <v>2388</v>
      </c>
      <c r="N412" s="52"/>
      <c r="O412" s="53" t="s">
        <v>1310</v>
      </c>
      <c r="P412" s="53" t="s">
        <v>1311</v>
      </c>
    </row>
    <row r="413" spans="1:16" ht="13.5" thickBot="1" x14ac:dyDescent="0.25">
      <c r="A413" s="17" t="str">
        <f t="shared" si="36"/>
        <v> BBS 89 </v>
      </c>
      <c r="B413" s="11" t="str">
        <f t="shared" si="37"/>
        <v>I</v>
      </c>
      <c r="C413" s="17">
        <f t="shared" si="38"/>
        <v>47384.402999999998</v>
      </c>
      <c r="D413" s="19" t="str">
        <f t="shared" si="39"/>
        <v>vis</v>
      </c>
      <c r="E413" s="50">
        <f>VLOOKUP(C413,Active!C$21:E$967,3,FALSE)</f>
        <v>3414.0191485822729</v>
      </c>
      <c r="F413" s="11" t="s">
        <v>2299</v>
      </c>
      <c r="G413" s="19" t="str">
        <f t="shared" si="40"/>
        <v>47384.403</v>
      </c>
      <c r="H413" s="17">
        <f t="shared" si="41"/>
        <v>3414</v>
      </c>
      <c r="I413" s="51" t="s">
        <v>1320</v>
      </c>
      <c r="J413" s="52" t="s">
        <v>1321</v>
      </c>
      <c r="K413" s="51">
        <v>3414</v>
      </c>
      <c r="L413" s="51" t="s">
        <v>1322</v>
      </c>
      <c r="M413" s="52" t="s">
        <v>2388</v>
      </c>
      <c r="N413" s="52"/>
      <c r="O413" s="53" t="s">
        <v>1130</v>
      </c>
      <c r="P413" s="53" t="s">
        <v>1214</v>
      </c>
    </row>
    <row r="414" spans="1:16" ht="13.5" thickBot="1" x14ac:dyDescent="0.25">
      <c r="A414" s="17" t="str">
        <f t="shared" si="36"/>
        <v> BBS 90 </v>
      </c>
      <c r="B414" s="11" t="str">
        <f t="shared" si="37"/>
        <v>I</v>
      </c>
      <c r="C414" s="17">
        <f t="shared" si="38"/>
        <v>47385.584000000003</v>
      </c>
      <c r="D414" s="19" t="str">
        <f t="shared" si="39"/>
        <v>vis</v>
      </c>
      <c r="E414" s="50">
        <f>VLOOKUP(C414,Active!C$21:E$967,3,FALSE)</f>
        <v>3415.0042884028958</v>
      </c>
      <c r="F414" s="11" t="s">
        <v>2299</v>
      </c>
      <c r="G414" s="19" t="str">
        <f t="shared" si="40"/>
        <v>47385.584</v>
      </c>
      <c r="H414" s="17">
        <f t="shared" si="41"/>
        <v>3415</v>
      </c>
      <c r="I414" s="51" t="s">
        <v>1323</v>
      </c>
      <c r="J414" s="52" t="s">
        <v>1324</v>
      </c>
      <c r="K414" s="51">
        <v>3415</v>
      </c>
      <c r="L414" s="51" t="s">
        <v>2448</v>
      </c>
      <c r="M414" s="52" t="s">
        <v>2388</v>
      </c>
      <c r="N414" s="52"/>
      <c r="O414" s="53" t="s">
        <v>1310</v>
      </c>
      <c r="P414" s="53" t="s">
        <v>1311</v>
      </c>
    </row>
    <row r="415" spans="1:16" ht="13.5" thickBot="1" x14ac:dyDescent="0.25">
      <c r="A415" s="17" t="str">
        <f t="shared" si="36"/>
        <v> BBS 89 </v>
      </c>
      <c r="B415" s="11" t="str">
        <f t="shared" si="37"/>
        <v>I</v>
      </c>
      <c r="C415" s="17">
        <f t="shared" si="38"/>
        <v>47390.385000000002</v>
      </c>
      <c r="D415" s="19" t="str">
        <f t="shared" si="39"/>
        <v>vis</v>
      </c>
      <c r="E415" s="50">
        <f>VLOOKUP(C415,Active!C$21:E$967,3,FALSE)</f>
        <v>3419.0090778006888</v>
      </c>
      <c r="F415" s="11" t="s">
        <v>2299</v>
      </c>
      <c r="G415" s="19" t="str">
        <f t="shared" si="40"/>
        <v>47390.385</v>
      </c>
      <c r="H415" s="17">
        <f t="shared" si="41"/>
        <v>3419</v>
      </c>
      <c r="I415" s="51" t="s">
        <v>1325</v>
      </c>
      <c r="J415" s="52" t="s">
        <v>1326</v>
      </c>
      <c r="K415" s="51">
        <v>3419</v>
      </c>
      <c r="L415" s="51" t="s">
        <v>2339</v>
      </c>
      <c r="M415" s="52" t="s">
        <v>2388</v>
      </c>
      <c r="N415" s="52"/>
      <c r="O415" s="53" t="s">
        <v>1130</v>
      </c>
      <c r="P415" s="53" t="s">
        <v>1214</v>
      </c>
    </row>
    <row r="416" spans="1:16" ht="13.5" thickBot="1" x14ac:dyDescent="0.25">
      <c r="A416" s="17" t="str">
        <f t="shared" si="36"/>
        <v>BAVM 52 </v>
      </c>
      <c r="B416" s="11" t="str">
        <f t="shared" si="37"/>
        <v>I</v>
      </c>
      <c r="C416" s="17">
        <f t="shared" si="38"/>
        <v>47391.576000000001</v>
      </c>
      <c r="D416" s="19" t="str">
        <f t="shared" si="39"/>
        <v>vis</v>
      </c>
      <c r="E416" s="50">
        <f>VLOOKUP(C416,Active!C$21:E$967,3,FALSE)</f>
        <v>3420.0025591947251</v>
      </c>
      <c r="F416" s="11" t="s">
        <v>2299</v>
      </c>
      <c r="G416" s="19" t="str">
        <f t="shared" si="40"/>
        <v>47391.576</v>
      </c>
      <c r="H416" s="17">
        <f t="shared" si="41"/>
        <v>3420</v>
      </c>
      <c r="I416" s="51" t="s">
        <v>1327</v>
      </c>
      <c r="J416" s="52" t="s">
        <v>1328</v>
      </c>
      <c r="K416" s="51">
        <v>3420</v>
      </c>
      <c r="L416" s="51" t="s">
        <v>2403</v>
      </c>
      <c r="M416" s="52" t="s">
        <v>2388</v>
      </c>
      <c r="N416" s="52"/>
      <c r="O416" s="53" t="s">
        <v>1314</v>
      </c>
      <c r="P416" s="54" t="s">
        <v>1299</v>
      </c>
    </row>
    <row r="417" spans="1:16" ht="13.5" thickBot="1" x14ac:dyDescent="0.25">
      <c r="A417" s="17" t="str">
        <f t="shared" si="36"/>
        <v> BRNO 30 </v>
      </c>
      <c r="B417" s="11" t="str">
        <f t="shared" si="37"/>
        <v>I</v>
      </c>
      <c r="C417" s="17">
        <f t="shared" si="38"/>
        <v>47414.345999999998</v>
      </c>
      <c r="D417" s="19" t="str">
        <f t="shared" si="39"/>
        <v>vis</v>
      </c>
      <c r="E417" s="50">
        <f>VLOOKUP(C417,Active!C$21:E$967,3,FALSE)</f>
        <v>3438.9963218666153</v>
      </c>
      <c r="F417" s="11" t="s">
        <v>2299</v>
      </c>
      <c r="G417" s="19" t="str">
        <f t="shared" si="40"/>
        <v>47414.346</v>
      </c>
      <c r="H417" s="17">
        <f t="shared" si="41"/>
        <v>3439</v>
      </c>
      <c r="I417" s="51" t="s">
        <v>1329</v>
      </c>
      <c r="J417" s="52" t="s">
        <v>1330</v>
      </c>
      <c r="K417" s="51">
        <v>3439</v>
      </c>
      <c r="L417" s="51" t="s">
        <v>2361</v>
      </c>
      <c r="M417" s="52" t="s">
        <v>2388</v>
      </c>
      <c r="N417" s="52"/>
      <c r="O417" s="53" t="s">
        <v>1331</v>
      </c>
      <c r="P417" s="53" t="s">
        <v>1279</v>
      </c>
    </row>
    <row r="418" spans="1:16" ht="13.5" thickBot="1" x14ac:dyDescent="0.25">
      <c r="A418" s="17" t="str">
        <f t="shared" si="36"/>
        <v> BRNO 30 </v>
      </c>
      <c r="B418" s="11" t="str">
        <f t="shared" si="37"/>
        <v>I</v>
      </c>
      <c r="C418" s="17">
        <f t="shared" si="38"/>
        <v>47414.358999999997</v>
      </c>
      <c r="D418" s="19" t="str">
        <f t="shared" si="39"/>
        <v>vis</v>
      </c>
      <c r="E418" s="50">
        <f>VLOOKUP(C418,Active!C$21:E$967,3,FALSE)</f>
        <v>3439.0071659120572</v>
      </c>
      <c r="F418" s="11" t="s">
        <v>2299</v>
      </c>
      <c r="G418" s="19" t="str">
        <f t="shared" si="40"/>
        <v>47414.359</v>
      </c>
      <c r="H418" s="17">
        <f t="shared" si="41"/>
        <v>3439</v>
      </c>
      <c r="I418" s="51" t="s">
        <v>1332</v>
      </c>
      <c r="J418" s="52" t="s">
        <v>1333</v>
      </c>
      <c r="K418" s="51">
        <v>3439</v>
      </c>
      <c r="L418" s="51" t="s">
        <v>2328</v>
      </c>
      <c r="M418" s="52" t="s">
        <v>2388</v>
      </c>
      <c r="N418" s="52"/>
      <c r="O418" s="53" t="s">
        <v>1247</v>
      </c>
      <c r="P418" s="53" t="s">
        <v>1279</v>
      </c>
    </row>
    <row r="419" spans="1:16" ht="13.5" thickBot="1" x14ac:dyDescent="0.25">
      <c r="A419" s="17" t="str">
        <f t="shared" si="36"/>
        <v> BRNO 30 </v>
      </c>
      <c r="B419" s="11" t="str">
        <f t="shared" si="37"/>
        <v>I</v>
      </c>
      <c r="C419" s="17">
        <f t="shared" si="38"/>
        <v>47438.317000000003</v>
      </c>
      <c r="D419" s="19" t="str">
        <f t="shared" si="39"/>
        <v>vis</v>
      </c>
      <c r="E419" s="50">
        <f>VLOOKUP(C419,Active!C$21:E$967,3,FALSE)</f>
        <v>3458.9919075059665</v>
      </c>
      <c r="F419" s="11" t="s">
        <v>2299</v>
      </c>
      <c r="G419" s="19" t="str">
        <f t="shared" si="40"/>
        <v>47438.317</v>
      </c>
      <c r="H419" s="17">
        <f t="shared" si="41"/>
        <v>3459</v>
      </c>
      <c r="I419" s="51" t="s">
        <v>1334</v>
      </c>
      <c r="J419" s="52" t="s">
        <v>1335</v>
      </c>
      <c r="K419" s="51">
        <v>3459</v>
      </c>
      <c r="L419" s="51" t="s">
        <v>2473</v>
      </c>
      <c r="M419" s="52" t="s">
        <v>2388</v>
      </c>
      <c r="N419" s="52"/>
      <c r="O419" s="53" t="s">
        <v>1331</v>
      </c>
      <c r="P419" s="53" t="s">
        <v>1279</v>
      </c>
    </row>
    <row r="420" spans="1:16" ht="13.5" thickBot="1" x14ac:dyDescent="0.25">
      <c r="A420" s="17" t="str">
        <f t="shared" si="36"/>
        <v>BAVM 52 </v>
      </c>
      <c r="B420" s="11" t="str">
        <f t="shared" si="37"/>
        <v>I</v>
      </c>
      <c r="C420" s="17">
        <f t="shared" si="38"/>
        <v>47450.313000000002</v>
      </c>
      <c r="D420" s="19" t="str">
        <f t="shared" si="39"/>
        <v>vis</v>
      </c>
      <c r="E420" s="50">
        <f>VLOOKUP(C420,Active!C$21:E$967,3,FALSE)</f>
        <v>3468.9984589777282</v>
      </c>
      <c r="F420" s="11" t="s">
        <v>2299</v>
      </c>
      <c r="G420" s="19" t="str">
        <f t="shared" si="40"/>
        <v>47450.313</v>
      </c>
      <c r="H420" s="17">
        <f t="shared" si="41"/>
        <v>3469</v>
      </c>
      <c r="I420" s="51" t="s">
        <v>1336</v>
      </c>
      <c r="J420" s="52" t="s">
        <v>1337</v>
      </c>
      <c r="K420" s="51">
        <v>3469</v>
      </c>
      <c r="L420" s="51" t="s">
        <v>2336</v>
      </c>
      <c r="M420" s="52" t="s">
        <v>2388</v>
      </c>
      <c r="N420" s="52"/>
      <c r="O420" s="53" t="s">
        <v>1338</v>
      </c>
      <c r="P420" s="54" t="s">
        <v>1299</v>
      </c>
    </row>
    <row r="421" spans="1:16" ht="13.5" thickBot="1" x14ac:dyDescent="0.25">
      <c r="A421" s="17" t="str">
        <f t="shared" si="36"/>
        <v> AOEB 1 </v>
      </c>
      <c r="B421" s="11" t="str">
        <f t="shared" si="37"/>
        <v>I</v>
      </c>
      <c r="C421" s="17">
        <f t="shared" si="38"/>
        <v>47492.26</v>
      </c>
      <c r="D421" s="19" t="str">
        <f t="shared" si="39"/>
        <v>vis</v>
      </c>
      <c r="E421" s="50">
        <f>VLOOKUP(C421,Active!C$21:E$967,3,FALSE)</f>
        <v>3503.9888569925674</v>
      </c>
      <c r="F421" s="11" t="s">
        <v>2299</v>
      </c>
      <c r="G421" s="19" t="str">
        <f t="shared" si="40"/>
        <v>47492.260</v>
      </c>
      <c r="H421" s="17">
        <f t="shared" si="41"/>
        <v>3504</v>
      </c>
      <c r="I421" s="51" t="s">
        <v>1342</v>
      </c>
      <c r="J421" s="52" t="s">
        <v>1343</v>
      </c>
      <c r="K421" s="51">
        <v>3504</v>
      </c>
      <c r="L421" s="51" t="s">
        <v>2387</v>
      </c>
      <c r="M421" s="52" t="s">
        <v>2388</v>
      </c>
      <c r="N421" s="52"/>
      <c r="O421" s="53" t="s">
        <v>595</v>
      </c>
      <c r="P421" s="53" t="s">
        <v>520</v>
      </c>
    </row>
    <row r="422" spans="1:16" ht="13.5" thickBot="1" x14ac:dyDescent="0.25">
      <c r="A422" s="17" t="str">
        <f t="shared" si="36"/>
        <v> BBS 91 </v>
      </c>
      <c r="B422" s="11" t="str">
        <f t="shared" si="37"/>
        <v>I</v>
      </c>
      <c r="C422" s="17">
        <f t="shared" si="38"/>
        <v>47500.665999999997</v>
      </c>
      <c r="D422" s="19" t="str">
        <f t="shared" si="39"/>
        <v>vis</v>
      </c>
      <c r="E422" s="50">
        <f>VLOOKUP(C422,Active!C$21:E$967,3,FALSE)</f>
        <v>3511.0007836074046</v>
      </c>
      <c r="F422" s="11" t="s">
        <v>2299</v>
      </c>
      <c r="G422" s="19" t="str">
        <f t="shared" si="40"/>
        <v>47500.666</v>
      </c>
      <c r="H422" s="17">
        <f t="shared" si="41"/>
        <v>3511</v>
      </c>
      <c r="I422" s="51" t="s">
        <v>1346</v>
      </c>
      <c r="J422" s="52" t="s">
        <v>1347</v>
      </c>
      <c r="K422" s="51">
        <v>3511</v>
      </c>
      <c r="L422" s="51" t="s">
        <v>2419</v>
      </c>
      <c r="M422" s="52" t="s">
        <v>2388</v>
      </c>
      <c r="N422" s="52"/>
      <c r="O422" s="53" t="s">
        <v>1348</v>
      </c>
      <c r="P422" s="53" t="s">
        <v>1349</v>
      </c>
    </row>
    <row r="423" spans="1:16" ht="13.5" thickBot="1" x14ac:dyDescent="0.25">
      <c r="A423" s="17" t="str">
        <f t="shared" si="36"/>
        <v> BBS 91 </v>
      </c>
      <c r="B423" s="11" t="str">
        <f t="shared" si="37"/>
        <v>I</v>
      </c>
      <c r="C423" s="17">
        <f t="shared" si="38"/>
        <v>47534.41</v>
      </c>
      <c r="D423" s="19" t="str">
        <f t="shared" si="39"/>
        <v>vis</v>
      </c>
      <c r="E423" s="50">
        <f>VLOOKUP(C423,Active!C$21:E$967,3,FALSE)</f>
        <v>3539.1485889477849</v>
      </c>
      <c r="F423" s="11" t="s">
        <v>2299</v>
      </c>
      <c r="G423" s="19" t="str">
        <f t="shared" si="40"/>
        <v>47534.410</v>
      </c>
      <c r="H423" s="17">
        <f t="shared" si="41"/>
        <v>3539</v>
      </c>
      <c r="I423" s="51" t="s">
        <v>1350</v>
      </c>
      <c r="J423" s="52" t="s">
        <v>1351</v>
      </c>
      <c r="K423" s="51">
        <v>3539</v>
      </c>
      <c r="L423" s="51" t="s">
        <v>1352</v>
      </c>
      <c r="M423" s="52" t="s">
        <v>2388</v>
      </c>
      <c r="N423" s="52"/>
      <c r="O423" s="53" t="s">
        <v>1272</v>
      </c>
      <c r="P423" s="53" t="s">
        <v>1349</v>
      </c>
    </row>
    <row r="424" spans="1:16" ht="13.5" thickBot="1" x14ac:dyDescent="0.25">
      <c r="A424" s="17" t="str">
        <f t="shared" si="36"/>
        <v> BBS 91 </v>
      </c>
      <c r="B424" s="11" t="str">
        <f t="shared" si="37"/>
        <v>I</v>
      </c>
      <c r="C424" s="17">
        <f t="shared" si="38"/>
        <v>47566.599000000002</v>
      </c>
      <c r="D424" s="19" t="str">
        <f t="shared" si="39"/>
        <v>vis</v>
      </c>
      <c r="E424" s="50">
        <f>VLOOKUP(C424,Active!C$21:E$967,3,FALSE)</f>
        <v>3565.9992796217211</v>
      </c>
      <c r="F424" s="11" t="s">
        <v>2299</v>
      </c>
      <c r="G424" s="19" t="str">
        <f t="shared" si="40"/>
        <v>47566.599</v>
      </c>
      <c r="H424" s="17">
        <f t="shared" si="41"/>
        <v>3566</v>
      </c>
      <c r="I424" s="51" t="s">
        <v>1353</v>
      </c>
      <c r="J424" s="52" t="s">
        <v>1354</v>
      </c>
      <c r="K424" s="51">
        <v>3566</v>
      </c>
      <c r="L424" s="51" t="s">
        <v>2367</v>
      </c>
      <c r="M424" s="52" t="s">
        <v>2388</v>
      </c>
      <c r="N424" s="52"/>
      <c r="O424" s="53" t="s">
        <v>1355</v>
      </c>
      <c r="P424" s="53" t="s">
        <v>1349</v>
      </c>
    </row>
    <row r="425" spans="1:16" ht="13.5" thickBot="1" x14ac:dyDescent="0.25">
      <c r="A425" s="17" t="str">
        <f t="shared" si="36"/>
        <v> BBS 92 </v>
      </c>
      <c r="B425" s="11" t="str">
        <f t="shared" si="37"/>
        <v>I</v>
      </c>
      <c r="C425" s="17">
        <f t="shared" si="38"/>
        <v>47590.582999999999</v>
      </c>
      <c r="D425" s="19" t="str">
        <f t="shared" si="39"/>
        <v>vis</v>
      </c>
      <c r="E425" s="50">
        <f>VLOOKUP(C425,Active!C$21:E$967,3,FALSE)</f>
        <v>3586.0057093065088</v>
      </c>
      <c r="F425" s="11" t="s">
        <v>2299</v>
      </c>
      <c r="G425" s="19" t="str">
        <f t="shared" si="40"/>
        <v>47590.583</v>
      </c>
      <c r="H425" s="17">
        <f t="shared" si="41"/>
        <v>3586</v>
      </c>
      <c r="I425" s="51" t="s">
        <v>1356</v>
      </c>
      <c r="J425" s="52" t="s">
        <v>1357</v>
      </c>
      <c r="K425" s="51">
        <v>3586</v>
      </c>
      <c r="L425" s="51" t="s">
        <v>2562</v>
      </c>
      <c r="M425" s="52" t="s">
        <v>2388</v>
      </c>
      <c r="N425" s="52"/>
      <c r="O425" s="53" t="s">
        <v>1204</v>
      </c>
      <c r="P425" s="53" t="s">
        <v>1358</v>
      </c>
    </row>
    <row r="426" spans="1:16" ht="13.5" thickBot="1" x14ac:dyDescent="0.25">
      <c r="A426" s="17" t="str">
        <f t="shared" si="36"/>
        <v>BAVM 52 </v>
      </c>
      <c r="B426" s="11" t="str">
        <f t="shared" si="37"/>
        <v>I</v>
      </c>
      <c r="C426" s="17">
        <f t="shared" si="38"/>
        <v>47613.353000000003</v>
      </c>
      <c r="D426" s="19" t="str">
        <f t="shared" si="39"/>
        <v>vis</v>
      </c>
      <c r="E426" s="50">
        <f>VLOOKUP(C426,Active!C$21:E$967,3,FALSE)</f>
        <v>3604.9994719784049</v>
      </c>
      <c r="F426" s="11" t="s">
        <v>2299</v>
      </c>
      <c r="G426" s="19" t="str">
        <f t="shared" si="40"/>
        <v>47613.353</v>
      </c>
      <c r="H426" s="17">
        <f t="shared" si="41"/>
        <v>3605</v>
      </c>
      <c r="I426" s="51" t="s">
        <v>1362</v>
      </c>
      <c r="J426" s="52" t="s">
        <v>1363</v>
      </c>
      <c r="K426" s="51">
        <v>3605</v>
      </c>
      <c r="L426" s="51" t="s">
        <v>2367</v>
      </c>
      <c r="M426" s="52" t="s">
        <v>2388</v>
      </c>
      <c r="N426" s="52"/>
      <c r="O426" s="53" t="s">
        <v>1338</v>
      </c>
      <c r="P426" s="54" t="s">
        <v>1299</v>
      </c>
    </row>
    <row r="427" spans="1:16" ht="13.5" thickBot="1" x14ac:dyDescent="0.25">
      <c r="A427" s="17" t="str">
        <f t="shared" si="36"/>
        <v> BRNO 31 </v>
      </c>
      <c r="B427" s="11" t="str">
        <f t="shared" si="37"/>
        <v>I</v>
      </c>
      <c r="C427" s="17">
        <f t="shared" si="38"/>
        <v>47626.553</v>
      </c>
      <c r="D427" s="19" t="str">
        <f t="shared" si="39"/>
        <v>vis</v>
      </c>
      <c r="E427" s="50">
        <f>VLOOKUP(C427,Active!C$21:E$967,3,FALSE)</f>
        <v>3616.0103488896443</v>
      </c>
      <c r="F427" s="11" t="s">
        <v>2299</v>
      </c>
      <c r="G427" s="19" t="str">
        <f t="shared" si="40"/>
        <v>47626.553</v>
      </c>
      <c r="H427" s="17">
        <f t="shared" si="41"/>
        <v>3616</v>
      </c>
      <c r="I427" s="51" t="s">
        <v>1364</v>
      </c>
      <c r="J427" s="52" t="s">
        <v>1365</v>
      </c>
      <c r="K427" s="51">
        <v>3616</v>
      </c>
      <c r="L427" s="51" t="s">
        <v>2718</v>
      </c>
      <c r="M427" s="52" t="s">
        <v>2388</v>
      </c>
      <c r="N427" s="52"/>
      <c r="O427" s="53" t="s">
        <v>1366</v>
      </c>
      <c r="P427" s="53" t="s">
        <v>1367</v>
      </c>
    </row>
    <row r="428" spans="1:16" ht="13.5" thickBot="1" x14ac:dyDescent="0.25">
      <c r="A428" s="17" t="str">
        <f t="shared" si="36"/>
        <v> BBS 92 </v>
      </c>
      <c r="B428" s="11" t="str">
        <f t="shared" si="37"/>
        <v>I</v>
      </c>
      <c r="C428" s="17">
        <f t="shared" si="38"/>
        <v>47662.502</v>
      </c>
      <c r="D428" s="19" t="str">
        <f t="shared" si="39"/>
        <v>vis</v>
      </c>
      <c r="E428" s="50">
        <f>VLOOKUP(C428,Active!C$21:E$967,3,FALSE)</f>
        <v>3645.9974711686027</v>
      </c>
      <c r="F428" s="11" t="s">
        <v>2299</v>
      </c>
      <c r="G428" s="19" t="str">
        <f t="shared" si="40"/>
        <v>47662.502</v>
      </c>
      <c r="H428" s="17">
        <f t="shared" si="41"/>
        <v>3646</v>
      </c>
      <c r="I428" s="51" t="s">
        <v>1371</v>
      </c>
      <c r="J428" s="52" t="s">
        <v>1372</v>
      </c>
      <c r="K428" s="51">
        <v>3646</v>
      </c>
      <c r="L428" s="51" t="s">
        <v>2300</v>
      </c>
      <c r="M428" s="52" t="s">
        <v>2388</v>
      </c>
      <c r="N428" s="52"/>
      <c r="O428" s="53" t="s">
        <v>1355</v>
      </c>
      <c r="P428" s="53" t="s">
        <v>1358</v>
      </c>
    </row>
    <row r="429" spans="1:16" ht="13.5" thickBot="1" x14ac:dyDescent="0.25">
      <c r="A429" s="17" t="str">
        <f t="shared" si="36"/>
        <v> BBS 92 </v>
      </c>
      <c r="B429" s="11" t="str">
        <f t="shared" si="37"/>
        <v>I</v>
      </c>
      <c r="C429" s="17">
        <f t="shared" si="38"/>
        <v>47674.493000000002</v>
      </c>
      <c r="D429" s="19" t="str">
        <f t="shared" si="39"/>
        <v>vis</v>
      </c>
      <c r="E429" s="50">
        <f>VLOOKUP(C429,Active!C$21:E$967,3,FALSE)</f>
        <v>3655.9998518536577</v>
      </c>
      <c r="F429" s="11" t="s">
        <v>2299</v>
      </c>
      <c r="G429" s="19" t="str">
        <f t="shared" si="40"/>
        <v>47674.493</v>
      </c>
      <c r="H429" s="17">
        <f t="shared" si="41"/>
        <v>3656</v>
      </c>
      <c r="I429" s="51" t="s">
        <v>1373</v>
      </c>
      <c r="J429" s="52" t="s">
        <v>1374</v>
      </c>
      <c r="K429" s="51">
        <v>3656</v>
      </c>
      <c r="L429" s="51" t="s">
        <v>2353</v>
      </c>
      <c r="M429" s="52" t="s">
        <v>2388</v>
      </c>
      <c r="N429" s="52"/>
      <c r="O429" s="53" t="s">
        <v>1355</v>
      </c>
      <c r="P429" s="53" t="s">
        <v>1358</v>
      </c>
    </row>
    <row r="430" spans="1:16" ht="13.5" thickBot="1" x14ac:dyDescent="0.25">
      <c r="A430" s="17" t="str">
        <f t="shared" si="36"/>
        <v> BRNO 30 </v>
      </c>
      <c r="B430" s="11" t="str">
        <f t="shared" si="37"/>
        <v>I</v>
      </c>
      <c r="C430" s="17">
        <f t="shared" si="38"/>
        <v>47716.45</v>
      </c>
      <c r="D430" s="19" t="str">
        <f t="shared" si="39"/>
        <v>vis</v>
      </c>
      <c r="E430" s="50">
        <f>VLOOKUP(C430,Active!C$21:E$967,3,FALSE)</f>
        <v>3690.9985914419099</v>
      </c>
      <c r="F430" s="11" t="s">
        <v>2299</v>
      </c>
      <c r="G430" s="19" t="str">
        <f t="shared" si="40"/>
        <v>47716.450</v>
      </c>
      <c r="H430" s="17">
        <f t="shared" si="41"/>
        <v>3691</v>
      </c>
      <c r="I430" s="51" t="s">
        <v>1375</v>
      </c>
      <c r="J430" s="52" t="s">
        <v>1376</v>
      </c>
      <c r="K430" s="51">
        <v>3691</v>
      </c>
      <c r="L430" s="51" t="s">
        <v>2336</v>
      </c>
      <c r="M430" s="52" t="s">
        <v>2388</v>
      </c>
      <c r="N430" s="52"/>
      <c r="O430" s="53" t="s">
        <v>1331</v>
      </c>
      <c r="P430" s="53" t="s">
        <v>1279</v>
      </c>
    </row>
    <row r="431" spans="1:16" ht="13.5" thickBot="1" x14ac:dyDescent="0.25">
      <c r="A431" s="17" t="str">
        <f t="shared" si="36"/>
        <v> BBS 93 </v>
      </c>
      <c r="B431" s="11" t="str">
        <f t="shared" si="37"/>
        <v>I</v>
      </c>
      <c r="C431" s="17">
        <f t="shared" si="38"/>
        <v>47722.438000000002</v>
      </c>
      <c r="D431" s="19" t="str">
        <f t="shared" si="39"/>
        <v>vis</v>
      </c>
      <c r="E431" s="50">
        <f>VLOOKUP(C431,Active!C$21:E$967,3,FALSE)</f>
        <v>3695.9935256043777</v>
      </c>
      <c r="F431" s="11" t="s">
        <v>2299</v>
      </c>
      <c r="G431" s="19" t="str">
        <f t="shared" si="40"/>
        <v>47722.438</v>
      </c>
      <c r="H431" s="17">
        <f t="shared" si="41"/>
        <v>3696</v>
      </c>
      <c r="I431" s="51" t="s">
        <v>1377</v>
      </c>
      <c r="J431" s="52" t="s">
        <v>1378</v>
      </c>
      <c r="K431" s="51">
        <v>3696</v>
      </c>
      <c r="L431" s="51" t="s">
        <v>2315</v>
      </c>
      <c r="M431" s="52" t="s">
        <v>2388</v>
      </c>
      <c r="N431" s="52"/>
      <c r="O431" s="53" t="s">
        <v>1355</v>
      </c>
      <c r="P431" s="53" t="s">
        <v>1379</v>
      </c>
    </row>
    <row r="432" spans="1:16" ht="13.5" thickBot="1" x14ac:dyDescent="0.25">
      <c r="A432" s="17" t="str">
        <f t="shared" si="36"/>
        <v> BBS 93 </v>
      </c>
      <c r="B432" s="11" t="str">
        <f t="shared" si="37"/>
        <v>I</v>
      </c>
      <c r="C432" s="17">
        <f t="shared" si="38"/>
        <v>47728.442999999999</v>
      </c>
      <c r="D432" s="19" t="str">
        <f t="shared" si="39"/>
        <v>vis</v>
      </c>
      <c r="E432" s="50">
        <f>VLOOKUP(C432,Active!C$21:E$967,3,FALSE)</f>
        <v>3701.002640441649</v>
      </c>
      <c r="F432" s="11" t="s">
        <v>2299</v>
      </c>
      <c r="G432" s="19" t="str">
        <f t="shared" si="40"/>
        <v>47728.443</v>
      </c>
      <c r="H432" s="17">
        <f t="shared" si="41"/>
        <v>3701</v>
      </c>
      <c r="I432" s="51" t="s">
        <v>1380</v>
      </c>
      <c r="J432" s="52" t="s">
        <v>1381</v>
      </c>
      <c r="K432" s="51">
        <v>3701</v>
      </c>
      <c r="L432" s="51" t="s">
        <v>2403</v>
      </c>
      <c r="M432" s="52" t="s">
        <v>2388</v>
      </c>
      <c r="N432" s="52"/>
      <c r="O432" s="53" t="s">
        <v>1355</v>
      </c>
      <c r="P432" s="53" t="s">
        <v>1379</v>
      </c>
    </row>
    <row r="433" spans="1:16" ht="13.5" thickBot="1" x14ac:dyDescent="0.25">
      <c r="A433" s="17" t="str">
        <f t="shared" si="36"/>
        <v> BRNO 30 </v>
      </c>
      <c r="B433" s="11" t="str">
        <f t="shared" si="37"/>
        <v>I</v>
      </c>
      <c r="C433" s="17">
        <f t="shared" si="38"/>
        <v>47734.432999999997</v>
      </c>
      <c r="D433" s="19" t="str">
        <f t="shared" si="39"/>
        <v>vis</v>
      </c>
      <c r="E433" s="50">
        <f>VLOOKUP(C433,Active!C$21:E$967,3,FALSE)</f>
        <v>3705.9992429187942</v>
      </c>
      <c r="F433" s="11" t="s">
        <v>2299</v>
      </c>
      <c r="G433" s="19" t="str">
        <f t="shared" si="40"/>
        <v>47734.433</v>
      </c>
      <c r="H433" s="17">
        <f t="shared" si="41"/>
        <v>3706</v>
      </c>
      <c r="I433" s="51" t="s">
        <v>1382</v>
      </c>
      <c r="J433" s="52" t="s">
        <v>1383</v>
      </c>
      <c r="K433" s="51">
        <v>3706</v>
      </c>
      <c r="L433" s="51" t="s">
        <v>2367</v>
      </c>
      <c r="M433" s="52" t="s">
        <v>2388</v>
      </c>
      <c r="N433" s="52"/>
      <c r="O433" s="53" t="s">
        <v>1114</v>
      </c>
      <c r="P433" s="53" t="s">
        <v>1279</v>
      </c>
    </row>
    <row r="434" spans="1:16" ht="13.5" thickBot="1" x14ac:dyDescent="0.25">
      <c r="A434" s="17" t="str">
        <f t="shared" si="36"/>
        <v> BRNO 30 </v>
      </c>
      <c r="B434" s="11" t="str">
        <f t="shared" si="37"/>
        <v>I</v>
      </c>
      <c r="C434" s="17">
        <f t="shared" si="38"/>
        <v>47734.438999999998</v>
      </c>
      <c r="D434" s="19" t="str">
        <f t="shared" si="39"/>
        <v>vis</v>
      </c>
      <c r="E434" s="50">
        <f>VLOOKUP(C434,Active!C$21:E$967,3,FALSE)</f>
        <v>3706.0042478628457</v>
      </c>
      <c r="F434" s="11" t="s">
        <v>2299</v>
      </c>
      <c r="G434" s="19" t="str">
        <f t="shared" si="40"/>
        <v>47734.439</v>
      </c>
      <c r="H434" s="17">
        <f t="shared" si="41"/>
        <v>3706</v>
      </c>
      <c r="I434" s="51" t="s">
        <v>1384</v>
      </c>
      <c r="J434" s="52" t="s">
        <v>1385</v>
      </c>
      <c r="K434" s="51">
        <v>3706</v>
      </c>
      <c r="L434" s="51" t="s">
        <v>2448</v>
      </c>
      <c r="M434" s="52" t="s">
        <v>2388</v>
      </c>
      <c r="N434" s="52"/>
      <c r="O434" s="53" t="s">
        <v>1386</v>
      </c>
      <c r="P434" s="53" t="s">
        <v>1279</v>
      </c>
    </row>
    <row r="435" spans="1:16" ht="13.5" thickBot="1" x14ac:dyDescent="0.25">
      <c r="A435" s="17" t="str">
        <f t="shared" si="36"/>
        <v> BRNO 30 </v>
      </c>
      <c r="B435" s="11" t="str">
        <f t="shared" si="37"/>
        <v>I</v>
      </c>
      <c r="C435" s="17">
        <f t="shared" si="38"/>
        <v>47734.442999999999</v>
      </c>
      <c r="D435" s="19" t="str">
        <f t="shared" si="39"/>
        <v>vis</v>
      </c>
      <c r="E435" s="50">
        <f>VLOOKUP(C435,Active!C$21:E$967,3,FALSE)</f>
        <v>3706.0075844922135</v>
      </c>
      <c r="F435" s="11" t="s">
        <v>2299</v>
      </c>
      <c r="G435" s="19" t="str">
        <f t="shared" si="40"/>
        <v>47734.443</v>
      </c>
      <c r="H435" s="17">
        <f t="shared" si="41"/>
        <v>3706</v>
      </c>
      <c r="I435" s="51" t="s">
        <v>1387</v>
      </c>
      <c r="J435" s="52" t="s">
        <v>1388</v>
      </c>
      <c r="K435" s="51">
        <v>3706</v>
      </c>
      <c r="L435" s="51" t="s">
        <v>2328</v>
      </c>
      <c r="M435" s="52" t="s">
        <v>2388</v>
      </c>
      <c r="N435" s="52"/>
      <c r="O435" s="53" t="s">
        <v>1117</v>
      </c>
      <c r="P435" s="53" t="s">
        <v>1279</v>
      </c>
    </row>
    <row r="436" spans="1:16" ht="13.5" thickBot="1" x14ac:dyDescent="0.25">
      <c r="A436" s="17" t="str">
        <f t="shared" si="36"/>
        <v> BRNO 30 </v>
      </c>
      <c r="B436" s="11" t="str">
        <f t="shared" si="37"/>
        <v>I</v>
      </c>
      <c r="C436" s="17">
        <f t="shared" si="38"/>
        <v>47734.444000000003</v>
      </c>
      <c r="D436" s="19" t="str">
        <f t="shared" si="39"/>
        <v>vis</v>
      </c>
      <c r="E436" s="50">
        <f>VLOOKUP(C436,Active!C$21:E$967,3,FALSE)</f>
        <v>3706.0084186495583</v>
      </c>
      <c r="F436" s="11" t="s">
        <v>2299</v>
      </c>
      <c r="G436" s="19" t="str">
        <f t="shared" si="40"/>
        <v>47734.444</v>
      </c>
      <c r="H436" s="17">
        <f t="shared" si="41"/>
        <v>3706</v>
      </c>
      <c r="I436" s="51" t="s">
        <v>1389</v>
      </c>
      <c r="J436" s="52" t="s">
        <v>1390</v>
      </c>
      <c r="K436" s="51">
        <v>3706</v>
      </c>
      <c r="L436" s="51" t="s">
        <v>2356</v>
      </c>
      <c r="M436" s="52" t="s">
        <v>2388</v>
      </c>
      <c r="N436" s="52"/>
      <c r="O436" s="53" t="s">
        <v>1391</v>
      </c>
      <c r="P436" s="53" t="s">
        <v>1279</v>
      </c>
    </row>
    <row r="437" spans="1:16" ht="13.5" thickBot="1" x14ac:dyDescent="0.25">
      <c r="A437" s="17" t="str">
        <f t="shared" si="36"/>
        <v> BRNO 30 </v>
      </c>
      <c r="B437" s="11" t="str">
        <f t="shared" si="37"/>
        <v>I</v>
      </c>
      <c r="C437" s="17">
        <f t="shared" si="38"/>
        <v>47734.444000000003</v>
      </c>
      <c r="D437" s="19" t="str">
        <f t="shared" si="39"/>
        <v>vis</v>
      </c>
      <c r="E437" s="50">
        <f>VLOOKUP(C437,Active!C$21:E$967,3,FALSE)</f>
        <v>3706.0084186495583</v>
      </c>
      <c r="F437" s="11" t="s">
        <v>2299</v>
      </c>
      <c r="G437" s="19" t="str">
        <f t="shared" si="40"/>
        <v>47734.444</v>
      </c>
      <c r="H437" s="17">
        <f t="shared" si="41"/>
        <v>3706</v>
      </c>
      <c r="I437" s="51" t="s">
        <v>1389</v>
      </c>
      <c r="J437" s="52" t="s">
        <v>1390</v>
      </c>
      <c r="K437" s="51">
        <v>3706</v>
      </c>
      <c r="L437" s="51" t="s">
        <v>2356</v>
      </c>
      <c r="M437" s="52" t="s">
        <v>2388</v>
      </c>
      <c r="N437" s="52"/>
      <c r="O437" s="53" t="s">
        <v>1392</v>
      </c>
      <c r="P437" s="53" t="s">
        <v>1279</v>
      </c>
    </row>
    <row r="438" spans="1:16" ht="13.5" thickBot="1" x14ac:dyDescent="0.25">
      <c r="A438" s="17" t="str">
        <f t="shared" si="36"/>
        <v> BRNO 30 </v>
      </c>
      <c r="B438" s="11" t="str">
        <f t="shared" si="37"/>
        <v>I</v>
      </c>
      <c r="C438" s="17">
        <f t="shared" si="38"/>
        <v>47734.445</v>
      </c>
      <c r="D438" s="19" t="str">
        <f t="shared" si="39"/>
        <v>vis</v>
      </c>
      <c r="E438" s="50">
        <f>VLOOKUP(C438,Active!C$21:E$967,3,FALSE)</f>
        <v>3706.0092528068972</v>
      </c>
      <c r="F438" s="11" t="s">
        <v>2299</v>
      </c>
      <c r="G438" s="19" t="str">
        <f t="shared" si="40"/>
        <v>47734.445</v>
      </c>
      <c r="H438" s="17">
        <f t="shared" si="41"/>
        <v>3706</v>
      </c>
      <c r="I438" s="51" t="s">
        <v>1393</v>
      </c>
      <c r="J438" s="52" t="s">
        <v>1394</v>
      </c>
      <c r="K438" s="51">
        <v>3706</v>
      </c>
      <c r="L438" s="51" t="s">
        <v>2339</v>
      </c>
      <c r="M438" s="52" t="s">
        <v>2388</v>
      </c>
      <c r="N438" s="52"/>
      <c r="O438" s="53" t="s">
        <v>1395</v>
      </c>
      <c r="P438" s="53" t="s">
        <v>1279</v>
      </c>
    </row>
    <row r="439" spans="1:16" ht="13.5" thickBot="1" x14ac:dyDescent="0.25">
      <c r="A439" s="17" t="str">
        <f t="shared" si="36"/>
        <v> BBS 92 </v>
      </c>
      <c r="B439" s="11" t="str">
        <f t="shared" si="37"/>
        <v>I</v>
      </c>
      <c r="C439" s="17">
        <f t="shared" si="38"/>
        <v>47740.438999999998</v>
      </c>
      <c r="D439" s="19" t="str">
        <f t="shared" si="39"/>
        <v>vis</v>
      </c>
      <c r="E439" s="50">
        <f>VLOOKUP(C439,Active!C$21:E$967,3,FALSE)</f>
        <v>3711.0091919134102</v>
      </c>
      <c r="F439" s="11" t="s">
        <v>2299</v>
      </c>
      <c r="G439" s="19" t="str">
        <f t="shared" si="40"/>
        <v>47740.439</v>
      </c>
      <c r="H439" s="17">
        <f t="shared" si="41"/>
        <v>3711</v>
      </c>
      <c r="I439" s="51" t="s">
        <v>1396</v>
      </c>
      <c r="J439" s="52" t="s">
        <v>1397</v>
      </c>
      <c r="K439" s="51">
        <v>3711</v>
      </c>
      <c r="L439" s="51" t="s">
        <v>2339</v>
      </c>
      <c r="M439" s="52" t="s">
        <v>2388</v>
      </c>
      <c r="N439" s="52"/>
      <c r="O439" s="53" t="s">
        <v>1204</v>
      </c>
      <c r="P439" s="53" t="s">
        <v>1358</v>
      </c>
    </row>
    <row r="440" spans="1:16" ht="13.5" thickBot="1" x14ac:dyDescent="0.25">
      <c r="A440" s="17" t="str">
        <f t="shared" si="36"/>
        <v> BBS 93 </v>
      </c>
      <c r="B440" s="11" t="str">
        <f t="shared" si="37"/>
        <v>I</v>
      </c>
      <c r="C440" s="17">
        <f t="shared" si="38"/>
        <v>47740.457999999999</v>
      </c>
      <c r="D440" s="19" t="str">
        <f t="shared" si="39"/>
        <v>vis</v>
      </c>
      <c r="E440" s="50">
        <f>VLOOKUP(C440,Active!C$21:E$967,3,FALSE)</f>
        <v>3711.025040902904</v>
      </c>
      <c r="F440" s="11" t="s">
        <v>2299</v>
      </c>
      <c r="G440" s="19" t="str">
        <f t="shared" si="40"/>
        <v>47740.458</v>
      </c>
      <c r="H440" s="17">
        <f t="shared" si="41"/>
        <v>3711</v>
      </c>
      <c r="I440" s="51" t="s">
        <v>1398</v>
      </c>
      <c r="J440" s="52" t="s">
        <v>1399</v>
      </c>
      <c r="K440" s="51">
        <v>3711</v>
      </c>
      <c r="L440" s="51" t="s">
        <v>2370</v>
      </c>
      <c r="M440" s="52" t="s">
        <v>2388</v>
      </c>
      <c r="N440" s="52"/>
      <c r="O440" s="53" t="s">
        <v>1310</v>
      </c>
      <c r="P440" s="53" t="s">
        <v>1379</v>
      </c>
    </row>
    <row r="441" spans="1:16" ht="13.5" thickBot="1" x14ac:dyDescent="0.25">
      <c r="A441" s="17" t="str">
        <f t="shared" si="36"/>
        <v> BRNO 30 </v>
      </c>
      <c r="B441" s="11" t="str">
        <f t="shared" si="37"/>
        <v>I</v>
      </c>
      <c r="C441" s="17">
        <f t="shared" si="38"/>
        <v>47746.415999999997</v>
      </c>
      <c r="D441" s="19" t="str">
        <f t="shared" si="39"/>
        <v>vis</v>
      </c>
      <c r="E441" s="50">
        <f>VLOOKUP(C441,Active!C$21:E$967,3,FALSE)</f>
        <v>3715.9949503451135</v>
      </c>
      <c r="F441" s="11" t="s">
        <v>2299</v>
      </c>
      <c r="G441" s="19" t="str">
        <f t="shared" si="40"/>
        <v>47746.416</v>
      </c>
      <c r="H441" s="17">
        <f t="shared" si="41"/>
        <v>3716</v>
      </c>
      <c r="I441" s="51" t="s">
        <v>1400</v>
      </c>
      <c r="J441" s="52" t="s">
        <v>1401</v>
      </c>
      <c r="K441" s="51">
        <v>3716</v>
      </c>
      <c r="L441" s="51" t="s">
        <v>2493</v>
      </c>
      <c r="M441" s="52" t="s">
        <v>2388</v>
      </c>
      <c r="N441" s="52"/>
      <c r="O441" s="53" t="s">
        <v>1081</v>
      </c>
      <c r="P441" s="53" t="s">
        <v>1279</v>
      </c>
    </row>
    <row r="442" spans="1:16" ht="13.5" thickBot="1" x14ac:dyDescent="0.25">
      <c r="A442" s="17" t="str">
        <f t="shared" si="36"/>
        <v> BRNO 30 </v>
      </c>
      <c r="B442" s="11" t="str">
        <f t="shared" si="37"/>
        <v>I</v>
      </c>
      <c r="C442" s="17">
        <f t="shared" si="38"/>
        <v>47746.432000000001</v>
      </c>
      <c r="D442" s="19" t="str">
        <f t="shared" si="39"/>
        <v>vis</v>
      </c>
      <c r="E442" s="50">
        <f>VLOOKUP(C442,Active!C$21:E$967,3,FALSE)</f>
        <v>3716.0082968625843</v>
      </c>
      <c r="F442" s="11" t="s">
        <v>2299</v>
      </c>
      <c r="G442" s="19" t="str">
        <f t="shared" si="40"/>
        <v>47746.432</v>
      </c>
      <c r="H442" s="17">
        <f t="shared" si="41"/>
        <v>3716</v>
      </c>
      <c r="I442" s="51" t="s">
        <v>1402</v>
      </c>
      <c r="J442" s="52" t="s">
        <v>1403</v>
      </c>
      <c r="K442" s="51">
        <v>3716</v>
      </c>
      <c r="L442" s="51" t="s">
        <v>2356</v>
      </c>
      <c r="M442" s="52" t="s">
        <v>2388</v>
      </c>
      <c r="N442" s="52"/>
      <c r="O442" s="53" t="s">
        <v>1404</v>
      </c>
      <c r="P442" s="53" t="s">
        <v>1279</v>
      </c>
    </row>
    <row r="443" spans="1:16" ht="13.5" thickBot="1" x14ac:dyDescent="0.25">
      <c r="A443" s="17" t="str">
        <f t="shared" si="36"/>
        <v> BRNO 30 </v>
      </c>
      <c r="B443" s="11" t="str">
        <f t="shared" si="37"/>
        <v>I</v>
      </c>
      <c r="C443" s="17">
        <f t="shared" si="38"/>
        <v>47752.42</v>
      </c>
      <c r="D443" s="19" t="str">
        <f t="shared" si="39"/>
        <v>vis</v>
      </c>
      <c r="E443" s="50">
        <f>VLOOKUP(C443,Active!C$21:E$967,3,FALSE)</f>
        <v>3721.0032310250458</v>
      </c>
      <c r="F443" s="11" t="s">
        <v>2299</v>
      </c>
      <c r="G443" s="19" t="str">
        <f t="shared" si="40"/>
        <v>47752.420</v>
      </c>
      <c r="H443" s="17">
        <f t="shared" si="41"/>
        <v>3721</v>
      </c>
      <c r="I443" s="51" t="s">
        <v>1405</v>
      </c>
      <c r="J443" s="52" t="s">
        <v>1406</v>
      </c>
      <c r="K443" s="51">
        <v>3721</v>
      </c>
      <c r="L443" s="51" t="s">
        <v>2373</v>
      </c>
      <c r="M443" s="52" t="s">
        <v>2388</v>
      </c>
      <c r="N443" s="52"/>
      <c r="O443" s="53" t="s">
        <v>1081</v>
      </c>
      <c r="P443" s="53" t="s">
        <v>1279</v>
      </c>
    </row>
    <row r="444" spans="1:16" ht="13.5" thickBot="1" x14ac:dyDescent="0.25">
      <c r="A444" s="17" t="str">
        <f t="shared" si="36"/>
        <v>BAVM 56 </v>
      </c>
      <c r="B444" s="11" t="str">
        <f t="shared" si="37"/>
        <v>I</v>
      </c>
      <c r="C444" s="17">
        <f t="shared" si="38"/>
        <v>47860.307999999997</v>
      </c>
      <c r="D444" s="19" t="str">
        <f t="shared" si="39"/>
        <v>vis</v>
      </c>
      <c r="E444" s="50">
        <f>VLOOKUP(C444,Active!C$21:E$967,3,FALSE)</f>
        <v>3810.9987983129308</v>
      </c>
      <c r="F444" s="11" t="s">
        <v>2299</v>
      </c>
      <c r="G444" s="19" t="str">
        <f t="shared" si="40"/>
        <v>47860.308</v>
      </c>
      <c r="H444" s="17">
        <f t="shared" si="41"/>
        <v>3811</v>
      </c>
      <c r="I444" s="51" t="s">
        <v>1422</v>
      </c>
      <c r="J444" s="52" t="s">
        <v>1423</v>
      </c>
      <c r="K444" s="51">
        <v>3811</v>
      </c>
      <c r="L444" s="51" t="s">
        <v>2367</v>
      </c>
      <c r="M444" s="52" t="s">
        <v>2388</v>
      </c>
      <c r="N444" s="52"/>
      <c r="O444" s="53" t="s">
        <v>1424</v>
      </c>
      <c r="P444" s="54" t="s">
        <v>1425</v>
      </c>
    </row>
    <row r="445" spans="1:16" ht="13.5" thickBot="1" x14ac:dyDescent="0.25">
      <c r="A445" s="17" t="str">
        <f t="shared" si="36"/>
        <v> BRNO 31 </v>
      </c>
      <c r="B445" s="11" t="str">
        <f t="shared" si="37"/>
        <v>I</v>
      </c>
      <c r="C445" s="17">
        <f t="shared" si="38"/>
        <v>48011.364000000001</v>
      </c>
      <c r="D445" s="19" t="str">
        <f t="shared" si="39"/>
        <v>vis</v>
      </c>
      <c r="E445" s="50">
        <f>VLOOKUP(C445,Active!C$21:E$967,3,FALSE)</f>
        <v>3937.0032697299494</v>
      </c>
      <c r="F445" s="11" t="s">
        <v>2299</v>
      </c>
      <c r="G445" s="19" t="str">
        <f t="shared" si="40"/>
        <v>48011.364</v>
      </c>
      <c r="H445" s="17">
        <f t="shared" si="41"/>
        <v>3937</v>
      </c>
      <c r="I445" s="51" t="s">
        <v>1429</v>
      </c>
      <c r="J445" s="52" t="s">
        <v>1430</v>
      </c>
      <c r="K445" s="51">
        <v>3937</v>
      </c>
      <c r="L445" s="51" t="s">
        <v>2373</v>
      </c>
      <c r="M445" s="52" t="s">
        <v>2388</v>
      </c>
      <c r="N445" s="52"/>
      <c r="O445" s="53" t="s">
        <v>1431</v>
      </c>
      <c r="P445" s="53" t="s">
        <v>1367</v>
      </c>
    </row>
    <row r="446" spans="1:16" ht="13.5" thickBot="1" x14ac:dyDescent="0.25">
      <c r="A446" s="17" t="str">
        <f t="shared" si="36"/>
        <v> BRNO 31 </v>
      </c>
      <c r="B446" s="11" t="str">
        <f t="shared" si="37"/>
        <v>I</v>
      </c>
      <c r="C446" s="17">
        <f t="shared" si="38"/>
        <v>48011.366000000002</v>
      </c>
      <c r="D446" s="19" t="str">
        <f t="shared" si="39"/>
        <v>vis</v>
      </c>
      <c r="E446" s="50">
        <f>VLOOKUP(C446,Active!C$21:E$967,3,FALSE)</f>
        <v>3937.004938044633</v>
      </c>
      <c r="F446" s="11" t="s">
        <v>2299</v>
      </c>
      <c r="G446" s="19" t="str">
        <f t="shared" si="40"/>
        <v>48011.366</v>
      </c>
      <c r="H446" s="17">
        <f t="shared" si="41"/>
        <v>3937</v>
      </c>
      <c r="I446" s="51" t="s">
        <v>1432</v>
      </c>
      <c r="J446" s="52" t="s">
        <v>1433</v>
      </c>
      <c r="K446" s="51">
        <v>3937</v>
      </c>
      <c r="L446" s="51" t="s">
        <v>2312</v>
      </c>
      <c r="M446" s="52" t="s">
        <v>2388</v>
      </c>
      <c r="N446" s="52"/>
      <c r="O446" s="53" t="s">
        <v>1331</v>
      </c>
      <c r="P446" s="53" t="s">
        <v>1367</v>
      </c>
    </row>
    <row r="447" spans="1:16" ht="13.5" thickBot="1" x14ac:dyDescent="0.25">
      <c r="A447" s="17" t="str">
        <f t="shared" si="36"/>
        <v> BBS 96 </v>
      </c>
      <c r="B447" s="11" t="str">
        <f t="shared" si="37"/>
        <v>I</v>
      </c>
      <c r="C447" s="17">
        <f t="shared" si="38"/>
        <v>48084.491999999998</v>
      </c>
      <c r="D447" s="19" t="str">
        <f t="shared" si="39"/>
        <v>vis</v>
      </c>
      <c r="E447" s="50">
        <f>VLOOKUP(C447,Active!C$21:E$967,3,FALSE)</f>
        <v>3998.0035278182281</v>
      </c>
      <c r="F447" s="11" t="s">
        <v>2299</v>
      </c>
      <c r="G447" s="19" t="str">
        <f t="shared" si="40"/>
        <v>48084.492</v>
      </c>
      <c r="H447" s="17">
        <f t="shared" si="41"/>
        <v>3998</v>
      </c>
      <c r="I447" s="51" t="s">
        <v>1434</v>
      </c>
      <c r="J447" s="52" t="s">
        <v>1435</v>
      </c>
      <c r="K447" s="51">
        <v>3998</v>
      </c>
      <c r="L447" s="51" t="s">
        <v>2373</v>
      </c>
      <c r="M447" s="52" t="s">
        <v>2388</v>
      </c>
      <c r="N447" s="52"/>
      <c r="O447" s="53" t="s">
        <v>953</v>
      </c>
      <c r="P447" s="53" t="s">
        <v>1436</v>
      </c>
    </row>
    <row r="448" spans="1:16" ht="13.5" thickBot="1" x14ac:dyDescent="0.25">
      <c r="A448" s="17" t="str">
        <f t="shared" si="36"/>
        <v> BBS 96 </v>
      </c>
      <c r="B448" s="11" t="str">
        <f t="shared" si="37"/>
        <v>I</v>
      </c>
      <c r="C448" s="17">
        <f t="shared" si="38"/>
        <v>48102.466999999997</v>
      </c>
      <c r="D448" s="19" t="str">
        <f t="shared" si="39"/>
        <v>vis</v>
      </c>
      <c r="E448" s="50">
        <f>VLOOKUP(C448,Active!C$21:E$967,3,FALSE)</f>
        <v>4012.9975060363768</v>
      </c>
      <c r="F448" s="11" t="s">
        <v>2299</v>
      </c>
      <c r="G448" s="19" t="str">
        <f t="shared" si="40"/>
        <v>48102.467</v>
      </c>
      <c r="H448" s="17">
        <f t="shared" si="41"/>
        <v>4013</v>
      </c>
      <c r="I448" s="51" t="s">
        <v>1437</v>
      </c>
      <c r="J448" s="52" t="s">
        <v>1438</v>
      </c>
      <c r="K448" s="51">
        <v>4013</v>
      </c>
      <c r="L448" s="51" t="s">
        <v>2300</v>
      </c>
      <c r="M448" s="52" t="s">
        <v>2388</v>
      </c>
      <c r="N448" s="52"/>
      <c r="O448" s="53" t="s">
        <v>953</v>
      </c>
      <c r="P448" s="53" t="s">
        <v>1436</v>
      </c>
    </row>
    <row r="449" spans="1:16" ht="13.5" thickBot="1" x14ac:dyDescent="0.25">
      <c r="A449" s="17" t="str">
        <f t="shared" si="36"/>
        <v> BRNO 31 </v>
      </c>
      <c r="B449" s="11" t="str">
        <f t="shared" si="37"/>
        <v>I</v>
      </c>
      <c r="C449" s="17">
        <f t="shared" si="38"/>
        <v>48102.472000000002</v>
      </c>
      <c r="D449" s="19" t="str">
        <f t="shared" si="39"/>
        <v>vis</v>
      </c>
      <c r="E449" s="50">
        <f>VLOOKUP(C449,Active!C$21:E$967,3,FALSE)</f>
        <v>4013.0016768230894</v>
      </c>
      <c r="F449" s="11" t="s">
        <v>2299</v>
      </c>
      <c r="G449" s="19" t="str">
        <f t="shared" si="40"/>
        <v>48102.472</v>
      </c>
      <c r="H449" s="17">
        <f t="shared" si="41"/>
        <v>4013</v>
      </c>
      <c r="I449" s="51" t="s">
        <v>1439</v>
      </c>
      <c r="J449" s="52" t="s">
        <v>1440</v>
      </c>
      <c r="K449" s="51">
        <v>4013</v>
      </c>
      <c r="L449" s="51" t="s">
        <v>2309</v>
      </c>
      <c r="M449" s="52" t="s">
        <v>2388</v>
      </c>
      <c r="N449" s="52"/>
      <c r="O449" s="53" t="s">
        <v>1395</v>
      </c>
      <c r="P449" s="53" t="s">
        <v>1367</v>
      </c>
    </row>
    <row r="450" spans="1:16" ht="13.5" thickBot="1" x14ac:dyDescent="0.25">
      <c r="A450" s="17" t="str">
        <f t="shared" si="36"/>
        <v>BAVM 59 </v>
      </c>
      <c r="B450" s="11" t="str">
        <f t="shared" si="37"/>
        <v>I</v>
      </c>
      <c r="C450" s="17">
        <f t="shared" si="38"/>
        <v>48102.476999999999</v>
      </c>
      <c r="D450" s="19" t="str">
        <f t="shared" si="39"/>
        <v>vis</v>
      </c>
      <c r="E450" s="50">
        <f>VLOOKUP(C450,Active!C$21:E$967,3,FALSE)</f>
        <v>4013.0058476097961</v>
      </c>
      <c r="F450" s="11" t="s">
        <v>2299</v>
      </c>
      <c r="G450" s="19" t="str">
        <f t="shared" si="40"/>
        <v>48102.477</v>
      </c>
      <c r="H450" s="17">
        <f t="shared" si="41"/>
        <v>4013</v>
      </c>
      <c r="I450" s="51" t="s">
        <v>1441</v>
      </c>
      <c r="J450" s="52" t="s">
        <v>1442</v>
      </c>
      <c r="K450" s="51">
        <v>4013</v>
      </c>
      <c r="L450" s="51" t="s">
        <v>2562</v>
      </c>
      <c r="M450" s="52" t="s">
        <v>2388</v>
      </c>
      <c r="N450" s="52"/>
      <c r="O450" s="53" t="s">
        <v>1443</v>
      </c>
      <c r="P450" s="54" t="s">
        <v>1444</v>
      </c>
    </row>
    <row r="451" spans="1:16" ht="13.5" thickBot="1" x14ac:dyDescent="0.25">
      <c r="A451" s="17" t="str">
        <f t="shared" si="36"/>
        <v> BRNO 31 </v>
      </c>
      <c r="B451" s="11" t="str">
        <f t="shared" si="37"/>
        <v>I</v>
      </c>
      <c r="C451" s="17">
        <f t="shared" si="38"/>
        <v>48120.44</v>
      </c>
      <c r="D451" s="19" t="str">
        <f t="shared" si="39"/>
        <v>vis</v>
      </c>
      <c r="E451" s="50">
        <f>VLOOKUP(C451,Active!C$21:E$967,3,FALSE)</f>
        <v>4027.9898159398476</v>
      </c>
      <c r="F451" s="11" t="s">
        <v>2299</v>
      </c>
      <c r="G451" s="19" t="str">
        <f t="shared" si="40"/>
        <v>48120.440</v>
      </c>
      <c r="H451" s="17">
        <f t="shared" si="41"/>
        <v>4028</v>
      </c>
      <c r="I451" s="51" t="s">
        <v>1445</v>
      </c>
      <c r="J451" s="52" t="s">
        <v>1446</v>
      </c>
      <c r="K451" s="51">
        <v>4028</v>
      </c>
      <c r="L451" s="51" t="s">
        <v>2526</v>
      </c>
      <c r="M451" s="52" t="s">
        <v>2388</v>
      </c>
      <c r="N451" s="52"/>
      <c r="O451" s="53" t="s">
        <v>1447</v>
      </c>
      <c r="P451" s="53" t="s">
        <v>1367</v>
      </c>
    </row>
    <row r="452" spans="1:16" ht="13.5" thickBot="1" x14ac:dyDescent="0.25">
      <c r="A452" s="17" t="str">
        <f t="shared" si="36"/>
        <v> BRNO 31 </v>
      </c>
      <c r="B452" s="11" t="str">
        <f t="shared" si="37"/>
        <v>I</v>
      </c>
      <c r="C452" s="17">
        <f t="shared" si="38"/>
        <v>48120.445</v>
      </c>
      <c r="D452" s="19" t="str">
        <f t="shared" si="39"/>
        <v>vis</v>
      </c>
      <c r="E452" s="50">
        <f>VLOOKUP(C452,Active!C$21:E$967,3,FALSE)</f>
        <v>4027.9939867265543</v>
      </c>
      <c r="F452" s="11" t="s">
        <v>2299</v>
      </c>
      <c r="G452" s="19" t="str">
        <f t="shared" si="40"/>
        <v>48120.445</v>
      </c>
      <c r="H452" s="17">
        <f t="shared" si="41"/>
        <v>4028</v>
      </c>
      <c r="I452" s="51" t="s">
        <v>1448</v>
      </c>
      <c r="J452" s="52" t="s">
        <v>1449</v>
      </c>
      <c r="K452" s="51">
        <v>4028</v>
      </c>
      <c r="L452" s="51" t="s">
        <v>2462</v>
      </c>
      <c r="M452" s="52" t="s">
        <v>2388</v>
      </c>
      <c r="N452" s="52"/>
      <c r="O452" s="53" t="s">
        <v>1450</v>
      </c>
      <c r="P452" s="53" t="s">
        <v>1367</v>
      </c>
    </row>
    <row r="453" spans="1:16" ht="13.5" thickBot="1" x14ac:dyDescent="0.25">
      <c r="A453" s="17" t="str">
        <f t="shared" si="36"/>
        <v> BRNO 31 </v>
      </c>
      <c r="B453" s="11" t="str">
        <f t="shared" si="37"/>
        <v>I</v>
      </c>
      <c r="C453" s="17">
        <f t="shared" si="38"/>
        <v>48120.46</v>
      </c>
      <c r="D453" s="19" t="str">
        <f t="shared" si="39"/>
        <v>vis</v>
      </c>
      <c r="E453" s="50">
        <f>VLOOKUP(C453,Active!C$21:E$967,3,FALSE)</f>
        <v>4028.0064990866804</v>
      </c>
      <c r="F453" s="11" t="s">
        <v>2299</v>
      </c>
      <c r="G453" s="19" t="str">
        <f t="shared" si="40"/>
        <v>48120.460</v>
      </c>
      <c r="H453" s="17">
        <f t="shared" si="41"/>
        <v>4028</v>
      </c>
      <c r="I453" s="51" t="s">
        <v>1451</v>
      </c>
      <c r="J453" s="52" t="s">
        <v>1452</v>
      </c>
      <c r="K453" s="51">
        <v>4028</v>
      </c>
      <c r="L453" s="51" t="s">
        <v>2304</v>
      </c>
      <c r="M453" s="52" t="s">
        <v>2388</v>
      </c>
      <c r="N453" s="52"/>
      <c r="O453" s="53" t="s">
        <v>1453</v>
      </c>
      <c r="P453" s="53" t="s">
        <v>1367</v>
      </c>
    </row>
    <row r="454" spans="1:16" ht="13.5" thickBot="1" x14ac:dyDescent="0.25">
      <c r="A454" s="17" t="str">
        <f t="shared" si="36"/>
        <v> BRNO 31 </v>
      </c>
      <c r="B454" s="11" t="str">
        <f t="shared" si="37"/>
        <v>I</v>
      </c>
      <c r="C454" s="17">
        <f t="shared" si="38"/>
        <v>48132.438999999998</v>
      </c>
      <c r="D454" s="19" t="str">
        <f t="shared" si="39"/>
        <v>vis</v>
      </c>
      <c r="E454" s="50">
        <f>VLOOKUP(C454,Active!C$21:E$967,3,FALSE)</f>
        <v>4037.9988698836319</v>
      </c>
      <c r="F454" s="11" t="s">
        <v>2299</v>
      </c>
      <c r="G454" s="19" t="str">
        <f t="shared" si="40"/>
        <v>48132.439</v>
      </c>
      <c r="H454" s="17">
        <f t="shared" si="41"/>
        <v>4038</v>
      </c>
      <c r="I454" s="51" t="s">
        <v>1454</v>
      </c>
      <c r="J454" s="52" t="s">
        <v>1455</v>
      </c>
      <c r="K454" s="51">
        <v>4038</v>
      </c>
      <c r="L454" s="51" t="s">
        <v>2367</v>
      </c>
      <c r="M454" s="52" t="s">
        <v>2388</v>
      </c>
      <c r="N454" s="52"/>
      <c r="O454" s="53" t="s">
        <v>1395</v>
      </c>
      <c r="P454" s="53" t="s">
        <v>1367</v>
      </c>
    </row>
    <row r="455" spans="1:16" ht="13.5" thickBot="1" x14ac:dyDescent="0.25">
      <c r="A455" s="17" t="str">
        <f t="shared" si="36"/>
        <v> BRNO 31 </v>
      </c>
      <c r="B455" s="11" t="str">
        <f t="shared" si="37"/>
        <v>I</v>
      </c>
      <c r="C455" s="17">
        <f t="shared" si="38"/>
        <v>48132.440999999999</v>
      </c>
      <c r="D455" s="19" t="str">
        <f t="shared" si="39"/>
        <v>vis</v>
      </c>
      <c r="E455" s="50">
        <f>VLOOKUP(C455,Active!C$21:E$967,3,FALSE)</f>
        <v>4038.000538198316</v>
      </c>
      <c r="F455" s="11" t="s">
        <v>2299</v>
      </c>
      <c r="G455" s="19" t="str">
        <f t="shared" si="40"/>
        <v>48132.441</v>
      </c>
      <c r="H455" s="17">
        <f t="shared" si="41"/>
        <v>4038</v>
      </c>
      <c r="I455" s="51" t="s">
        <v>1456</v>
      </c>
      <c r="J455" s="52" t="s">
        <v>1457</v>
      </c>
      <c r="K455" s="51">
        <v>4038</v>
      </c>
      <c r="L455" s="51" t="s">
        <v>2419</v>
      </c>
      <c r="M455" s="52" t="s">
        <v>2388</v>
      </c>
      <c r="N455" s="52"/>
      <c r="O455" s="53" t="s">
        <v>1458</v>
      </c>
      <c r="P455" s="53" t="s">
        <v>1367</v>
      </c>
    </row>
    <row r="456" spans="1:16" ht="13.5" thickBot="1" x14ac:dyDescent="0.25">
      <c r="A456" s="17" t="str">
        <f t="shared" si="36"/>
        <v>BAVM 59 </v>
      </c>
      <c r="B456" s="11" t="str">
        <f t="shared" si="37"/>
        <v>I</v>
      </c>
      <c r="C456" s="17">
        <f t="shared" si="38"/>
        <v>48186.391000000003</v>
      </c>
      <c r="D456" s="19" t="str">
        <f t="shared" si="39"/>
        <v>vis</v>
      </c>
      <c r="E456" s="50">
        <f>VLOOKUP(C456,Active!C$21:E$967,3,FALSE)</f>
        <v>4083.0033267863128</v>
      </c>
      <c r="F456" s="11" t="s">
        <v>2299</v>
      </c>
      <c r="G456" s="19" t="str">
        <f t="shared" si="40"/>
        <v>48186.391</v>
      </c>
      <c r="H456" s="17">
        <f t="shared" si="41"/>
        <v>4083</v>
      </c>
      <c r="I456" s="51" t="s">
        <v>1459</v>
      </c>
      <c r="J456" s="52" t="s">
        <v>1460</v>
      </c>
      <c r="K456" s="51">
        <v>4083</v>
      </c>
      <c r="L456" s="51" t="s">
        <v>2373</v>
      </c>
      <c r="M456" s="52" t="s">
        <v>2388</v>
      </c>
      <c r="N456" s="52"/>
      <c r="O456" s="53" t="s">
        <v>2671</v>
      </c>
      <c r="P456" s="54" t="s">
        <v>1444</v>
      </c>
    </row>
    <row r="457" spans="1:16" ht="13.5" thickBot="1" x14ac:dyDescent="0.25">
      <c r="A457" s="17" t="str">
        <f t="shared" si="36"/>
        <v>BAVM 59 </v>
      </c>
      <c r="B457" s="11" t="str">
        <f t="shared" si="37"/>
        <v>I</v>
      </c>
      <c r="C457" s="17">
        <f t="shared" si="38"/>
        <v>48192.387000000002</v>
      </c>
      <c r="D457" s="19" t="str">
        <f t="shared" si="39"/>
        <v>vis</v>
      </c>
      <c r="E457" s="50">
        <f>VLOOKUP(C457,Active!C$21:E$967,3,FALSE)</f>
        <v>4088.0049342075099</v>
      </c>
      <c r="F457" s="11" t="s">
        <v>2299</v>
      </c>
      <c r="G457" s="19" t="str">
        <f t="shared" si="40"/>
        <v>48192.387</v>
      </c>
      <c r="H457" s="17">
        <f t="shared" si="41"/>
        <v>4088</v>
      </c>
      <c r="I457" s="51" t="s">
        <v>1461</v>
      </c>
      <c r="J457" s="52" t="s">
        <v>1462</v>
      </c>
      <c r="K457" s="51">
        <v>4088</v>
      </c>
      <c r="L457" s="51" t="s">
        <v>2312</v>
      </c>
      <c r="M457" s="52" t="s">
        <v>2388</v>
      </c>
      <c r="N457" s="52"/>
      <c r="O457" s="53" t="s">
        <v>1443</v>
      </c>
      <c r="P457" s="54" t="s">
        <v>1444</v>
      </c>
    </row>
    <row r="458" spans="1:16" ht="13.5" thickBot="1" x14ac:dyDescent="0.25">
      <c r="A458" s="17" t="str">
        <f t="shared" si="36"/>
        <v>BAVM 59 </v>
      </c>
      <c r="B458" s="11" t="str">
        <f t="shared" si="37"/>
        <v>I</v>
      </c>
      <c r="C458" s="17">
        <f t="shared" si="38"/>
        <v>48270.313000000002</v>
      </c>
      <c r="D458" s="19" t="str">
        <f t="shared" si="39"/>
        <v>vis</v>
      </c>
      <c r="E458" s="50">
        <f>VLOOKUP(C458,Active!C$21:E$967,3,FALSE)</f>
        <v>4153.0074792215592</v>
      </c>
      <c r="F458" s="11" t="s">
        <v>2299</v>
      </c>
      <c r="G458" s="19" t="str">
        <f t="shared" si="40"/>
        <v>48270.313</v>
      </c>
      <c r="H458" s="17">
        <f t="shared" si="41"/>
        <v>4153</v>
      </c>
      <c r="I458" s="51" t="s">
        <v>1463</v>
      </c>
      <c r="J458" s="52" t="s">
        <v>1464</v>
      </c>
      <c r="K458" s="51">
        <v>4153</v>
      </c>
      <c r="L458" s="51" t="s">
        <v>2328</v>
      </c>
      <c r="M458" s="52" t="s">
        <v>2388</v>
      </c>
      <c r="N458" s="52"/>
      <c r="O458" s="53" t="s">
        <v>1465</v>
      </c>
      <c r="P458" s="54" t="s">
        <v>1444</v>
      </c>
    </row>
    <row r="459" spans="1:16" ht="13.5" thickBot="1" x14ac:dyDescent="0.25">
      <c r="A459" s="17" t="str">
        <f t="shared" ref="A459:A522" si="42">P459</f>
        <v> AOEB 1 </v>
      </c>
      <c r="B459" s="11" t="str">
        <f t="shared" ref="B459:B522" si="43">IF(H459=INT(H459),"I","II")</f>
        <v>I</v>
      </c>
      <c r="C459" s="17">
        <f t="shared" ref="C459:C522" si="44">1*G459</f>
        <v>48297.885999999999</v>
      </c>
      <c r="D459" s="19" t="str">
        <f t="shared" ref="D459:D522" si="45">VLOOKUP(F459,I$1:J$5,2,FALSE)</f>
        <v>vis</v>
      </c>
      <c r="E459" s="50">
        <f>VLOOKUP(C459,Active!C$21:E$967,3,FALSE)</f>
        <v>4176.0076996059261</v>
      </c>
      <c r="F459" s="11" t="s">
        <v>2299</v>
      </c>
      <c r="G459" s="19" t="str">
        <f t="shared" ref="G459:G522" si="46">MID(I459,3,LEN(I459)-3)</f>
        <v>48297.886</v>
      </c>
      <c r="H459" s="17">
        <f t="shared" ref="H459:H522" si="47">1*K459</f>
        <v>4176</v>
      </c>
      <c r="I459" s="51" t="s">
        <v>1466</v>
      </c>
      <c r="J459" s="52" t="s">
        <v>1467</v>
      </c>
      <c r="K459" s="51">
        <v>4176</v>
      </c>
      <c r="L459" s="51" t="s">
        <v>2328</v>
      </c>
      <c r="M459" s="52" t="s">
        <v>2388</v>
      </c>
      <c r="N459" s="52"/>
      <c r="O459" s="53" t="s">
        <v>595</v>
      </c>
      <c r="P459" s="53" t="s">
        <v>520</v>
      </c>
    </row>
    <row r="460" spans="1:16" ht="13.5" thickBot="1" x14ac:dyDescent="0.25">
      <c r="A460" s="17" t="str">
        <f t="shared" si="42"/>
        <v>BAVM 60 </v>
      </c>
      <c r="B460" s="11" t="str">
        <f t="shared" si="43"/>
        <v>I</v>
      </c>
      <c r="C460" s="17">
        <f t="shared" si="44"/>
        <v>48367.404999999999</v>
      </c>
      <c r="D460" s="19" t="str">
        <f t="shared" si="45"/>
        <v>vis</v>
      </c>
      <c r="E460" s="50">
        <f>VLOOKUP(C460,Active!C$21:E$967,3,FALSE)</f>
        <v>4233.9974838477929</v>
      </c>
      <c r="F460" s="11" t="s">
        <v>2299</v>
      </c>
      <c r="G460" s="19" t="str">
        <f t="shared" si="46"/>
        <v>48367.405</v>
      </c>
      <c r="H460" s="17">
        <f t="shared" si="47"/>
        <v>4234</v>
      </c>
      <c r="I460" s="51" t="s">
        <v>1468</v>
      </c>
      <c r="J460" s="52" t="s">
        <v>1469</v>
      </c>
      <c r="K460" s="51">
        <v>4234</v>
      </c>
      <c r="L460" s="51" t="s">
        <v>2300</v>
      </c>
      <c r="M460" s="52" t="s">
        <v>2388</v>
      </c>
      <c r="N460" s="52"/>
      <c r="O460" s="53" t="s">
        <v>1465</v>
      </c>
      <c r="P460" s="54" t="s">
        <v>1470</v>
      </c>
    </row>
    <row r="461" spans="1:16" ht="13.5" thickBot="1" x14ac:dyDescent="0.25">
      <c r="A461" s="17" t="str">
        <f t="shared" si="42"/>
        <v> BRNO 31 </v>
      </c>
      <c r="B461" s="11" t="str">
        <f t="shared" si="43"/>
        <v>I</v>
      </c>
      <c r="C461" s="17">
        <f t="shared" si="44"/>
        <v>48476.483999999997</v>
      </c>
      <c r="D461" s="19" t="str">
        <f t="shared" si="45"/>
        <v>vis</v>
      </c>
      <c r="E461" s="50">
        <f>VLOOKUP(C461,Active!C$21:E$967,3,FALSE)</f>
        <v>4324.9865325297142</v>
      </c>
      <c r="F461" s="11" t="s">
        <v>2299</v>
      </c>
      <c r="G461" s="19" t="str">
        <f t="shared" si="46"/>
        <v>48476.484</v>
      </c>
      <c r="H461" s="17">
        <f t="shared" si="47"/>
        <v>4325</v>
      </c>
      <c r="I461" s="51" t="s">
        <v>1471</v>
      </c>
      <c r="J461" s="52" t="s">
        <v>1472</v>
      </c>
      <c r="K461" s="51">
        <v>4325</v>
      </c>
      <c r="L461" s="51" t="s">
        <v>2496</v>
      </c>
      <c r="M461" s="52" t="s">
        <v>2388</v>
      </c>
      <c r="N461" s="52"/>
      <c r="O461" s="53" t="s">
        <v>1473</v>
      </c>
      <c r="P461" s="53" t="s">
        <v>1367</v>
      </c>
    </row>
    <row r="462" spans="1:16" ht="13.5" thickBot="1" x14ac:dyDescent="0.25">
      <c r="A462" s="17" t="str">
        <f t="shared" si="42"/>
        <v> BRNO 31 </v>
      </c>
      <c r="B462" s="11" t="str">
        <f t="shared" si="43"/>
        <v>I</v>
      </c>
      <c r="C462" s="17">
        <f t="shared" si="44"/>
        <v>48476.491000000002</v>
      </c>
      <c r="D462" s="19" t="str">
        <f t="shared" si="45"/>
        <v>vis</v>
      </c>
      <c r="E462" s="50">
        <f>VLOOKUP(C462,Active!C$21:E$967,3,FALSE)</f>
        <v>4324.9923716311114</v>
      </c>
      <c r="F462" s="11" t="s">
        <v>2299</v>
      </c>
      <c r="G462" s="19" t="str">
        <f t="shared" si="46"/>
        <v>48476.491</v>
      </c>
      <c r="H462" s="17">
        <f t="shared" si="47"/>
        <v>4325</v>
      </c>
      <c r="I462" s="51" t="s">
        <v>1474</v>
      </c>
      <c r="J462" s="52" t="s">
        <v>1475</v>
      </c>
      <c r="K462" s="51">
        <v>4325</v>
      </c>
      <c r="L462" s="51" t="s">
        <v>2333</v>
      </c>
      <c r="M462" s="52" t="s">
        <v>2388</v>
      </c>
      <c r="N462" s="52"/>
      <c r="O462" s="53" t="s">
        <v>1476</v>
      </c>
      <c r="P462" s="53" t="s">
        <v>1367</v>
      </c>
    </row>
    <row r="463" spans="1:16" ht="13.5" thickBot="1" x14ac:dyDescent="0.25">
      <c r="A463" s="17" t="str">
        <f t="shared" si="42"/>
        <v> BRNO 31 </v>
      </c>
      <c r="B463" s="11" t="str">
        <f t="shared" si="43"/>
        <v>I</v>
      </c>
      <c r="C463" s="17">
        <f t="shared" si="44"/>
        <v>48476.502</v>
      </c>
      <c r="D463" s="19" t="str">
        <f t="shared" si="45"/>
        <v>vis</v>
      </c>
      <c r="E463" s="50">
        <f>VLOOKUP(C463,Active!C$21:E$967,3,FALSE)</f>
        <v>4325.0015473618687</v>
      </c>
      <c r="F463" s="11" t="s">
        <v>2299</v>
      </c>
      <c r="G463" s="19" t="str">
        <f t="shared" si="46"/>
        <v>48476.502</v>
      </c>
      <c r="H463" s="17">
        <f t="shared" si="47"/>
        <v>4325</v>
      </c>
      <c r="I463" s="51" t="s">
        <v>1477</v>
      </c>
      <c r="J463" s="52" t="s">
        <v>1478</v>
      </c>
      <c r="K463" s="51">
        <v>4325</v>
      </c>
      <c r="L463" s="51" t="s">
        <v>2309</v>
      </c>
      <c r="M463" s="52" t="s">
        <v>2388</v>
      </c>
      <c r="N463" s="52"/>
      <c r="O463" s="53" t="s">
        <v>1479</v>
      </c>
      <c r="P463" s="53" t="s">
        <v>1367</v>
      </c>
    </row>
    <row r="464" spans="1:16" ht="13.5" thickBot="1" x14ac:dyDescent="0.25">
      <c r="A464" s="17" t="str">
        <f t="shared" si="42"/>
        <v> BRNO 31 </v>
      </c>
      <c r="B464" s="11" t="str">
        <f t="shared" si="43"/>
        <v>I</v>
      </c>
      <c r="C464" s="17">
        <f t="shared" si="44"/>
        <v>48482.481</v>
      </c>
      <c r="D464" s="19" t="str">
        <f t="shared" si="45"/>
        <v>vis</v>
      </c>
      <c r="E464" s="50">
        <f>VLOOKUP(C464,Active!C$21:E$967,3,FALSE)</f>
        <v>4329.9889741082561</v>
      </c>
      <c r="F464" s="11" t="s">
        <v>2299</v>
      </c>
      <c r="G464" s="19" t="str">
        <f t="shared" si="46"/>
        <v>48482.481</v>
      </c>
      <c r="H464" s="17">
        <f t="shared" si="47"/>
        <v>4330</v>
      </c>
      <c r="I464" s="51" t="s">
        <v>1480</v>
      </c>
      <c r="J464" s="52" t="s">
        <v>1481</v>
      </c>
      <c r="K464" s="51">
        <v>4330</v>
      </c>
      <c r="L464" s="51" t="s">
        <v>2387</v>
      </c>
      <c r="M464" s="52" t="s">
        <v>2388</v>
      </c>
      <c r="N464" s="52"/>
      <c r="O464" s="53" t="s">
        <v>1482</v>
      </c>
      <c r="P464" s="53" t="s">
        <v>1367</v>
      </c>
    </row>
    <row r="465" spans="1:16" ht="13.5" thickBot="1" x14ac:dyDescent="0.25">
      <c r="A465" s="17" t="str">
        <f t="shared" si="42"/>
        <v> BRNO 31 </v>
      </c>
      <c r="B465" s="11" t="str">
        <f t="shared" si="43"/>
        <v>I</v>
      </c>
      <c r="C465" s="17">
        <f t="shared" si="44"/>
        <v>48482.483</v>
      </c>
      <c r="D465" s="19" t="str">
        <f t="shared" si="45"/>
        <v>vis</v>
      </c>
      <c r="E465" s="50">
        <f>VLOOKUP(C465,Active!C$21:E$967,3,FALSE)</f>
        <v>4329.9906424229403</v>
      </c>
      <c r="F465" s="11" t="s">
        <v>2299</v>
      </c>
      <c r="G465" s="19" t="str">
        <f t="shared" si="46"/>
        <v>48482.483</v>
      </c>
      <c r="H465" s="17">
        <f t="shared" si="47"/>
        <v>4330</v>
      </c>
      <c r="I465" s="51" t="s">
        <v>1483</v>
      </c>
      <c r="J465" s="52" t="s">
        <v>1484</v>
      </c>
      <c r="K465" s="51">
        <v>4330</v>
      </c>
      <c r="L465" s="51" t="s">
        <v>2608</v>
      </c>
      <c r="M465" s="52" t="s">
        <v>2388</v>
      </c>
      <c r="N465" s="52"/>
      <c r="O465" s="53" t="s">
        <v>1485</v>
      </c>
      <c r="P465" s="53" t="s">
        <v>1367</v>
      </c>
    </row>
    <row r="466" spans="1:16" ht="13.5" thickBot="1" x14ac:dyDescent="0.25">
      <c r="A466" s="17" t="str">
        <f t="shared" si="42"/>
        <v> BRNO 31 </v>
      </c>
      <c r="B466" s="11" t="str">
        <f t="shared" si="43"/>
        <v>I</v>
      </c>
      <c r="C466" s="17">
        <f t="shared" si="44"/>
        <v>48482.493000000002</v>
      </c>
      <c r="D466" s="19" t="str">
        <f t="shared" si="45"/>
        <v>vis</v>
      </c>
      <c r="E466" s="50">
        <f>VLOOKUP(C466,Active!C$21:E$967,3,FALSE)</f>
        <v>4329.9989839963591</v>
      </c>
      <c r="F466" s="11" t="s">
        <v>2299</v>
      </c>
      <c r="G466" s="19" t="str">
        <f t="shared" si="46"/>
        <v>48482.493</v>
      </c>
      <c r="H466" s="17">
        <f t="shared" si="47"/>
        <v>4330</v>
      </c>
      <c r="I466" s="51" t="s">
        <v>1486</v>
      </c>
      <c r="J466" s="52" t="s">
        <v>1487</v>
      </c>
      <c r="K466" s="51">
        <v>4330</v>
      </c>
      <c r="L466" s="51" t="s">
        <v>2367</v>
      </c>
      <c r="M466" s="52" t="s">
        <v>2388</v>
      </c>
      <c r="N466" s="52"/>
      <c r="O466" s="53" t="s">
        <v>1488</v>
      </c>
      <c r="P466" s="53" t="s">
        <v>1367</v>
      </c>
    </row>
    <row r="467" spans="1:16" ht="13.5" thickBot="1" x14ac:dyDescent="0.25">
      <c r="A467" s="17" t="str">
        <f t="shared" si="42"/>
        <v> BRNO 31 </v>
      </c>
      <c r="B467" s="11" t="str">
        <f t="shared" si="43"/>
        <v>I</v>
      </c>
      <c r="C467" s="17">
        <f t="shared" si="44"/>
        <v>48500.47</v>
      </c>
      <c r="D467" s="19" t="str">
        <f t="shared" si="45"/>
        <v>vis</v>
      </c>
      <c r="E467" s="50">
        <f>VLOOKUP(C467,Active!C$21:E$967,3,FALSE)</f>
        <v>4344.9946305291915</v>
      </c>
      <c r="F467" s="11" t="s">
        <v>2299</v>
      </c>
      <c r="G467" s="19" t="str">
        <f t="shared" si="46"/>
        <v>48500.470</v>
      </c>
      <c r="H467" s="17">
        <f t="shared" si="47"/>
        <v>4345</v>
      </c>
      <c r="I467" s="51" t="s">
        <v>1489</v>
      </c>
      <c r="J467" s="52" t="s">
        <v>1490</v>
      </c>
      <c r="K467" s="51">
        <v>4345</v>
      </c>
      <c r="L467" s="51" t="s">
        <v>2493</v>
      </c>
      <c r="M467" s="52" t="s">
        <v>2388</v>
      </c>
      <c r="N467" s="52"/>
      <c r="O467" s="53" t="s">
        <v>1479</v>
      </c>
      <c r="P467" s="53" t="s">
        <v>1367</v>
      </c>
    </row>
    <row r="468" spans="1:16" ht="13.5" thickBot="1" x14ac:dyDescent="0.25">
      <c r="A468" s="17" t="str">
        <f t="shared" si="42"/>
        <v> BRNO 31 </v>
      </c>
      <c r="B468" s="11" t="str">
        <f t="shared" si="43"/>
        <v>I</v>
      </c>
      <c r="C468" s="17">
        <f t="shared" si="44"/>
        <v>48500.472000000002</v>
      </c>
      <c r="D468" s="19" t="str">
        <f t="shared" si="45"/>
        <v>vis</v>
      </c>
      <c r="E468" s="50">
        <f>VLOOKUP(C468,Active!C$21:E$967,3,FALSE)</f>
        <v>4344.9962988438756</v>
      </c>
      <c r="F468" s="11" t="s">
        <v>2299</v>
      </c>
      <c r="G468" s="19" t="str">
        <f t="shared" si="46"/>
        <v>48500.472</v>
      </c>
      <c r="H468" s="17">
        <f t="shared" si="47"/>
        <v>4345</v>
      </c>
      <c r="I468" s="51" t="s">
        <v>1491</v>
      </c>
      <c r="J468" s="52" t="s">
        <v>1492</v>
      </c>
      <c r="K468" s="51">
        <v>4345</v>
      </c>
      <c r="L468" s="51" t="s">
        <v>2361</v>
      </c>
      <c r="M468" s="52" t="s">
        <v>2388</v>
      </c>
      <c r="N468" s="52"/>
      <c r="O468" s="53" t="s">
        <v>1473</v>
      </c>
      <c r="P468" s="53" t="s">
        <v>1367</v>
      </c>
    </row>
    <row r="469" spans="1:16" ht="13.5" thickBot="1" x14ac:dyDescent="0.25">
      <c r="A469" s="17" t="str">
        <f t="shared" si="42"/>
        <v> BRNO 31 </v>
      </c>
      <c r="B469" s="11" t="str">
        <f t="shared" si="43"/>
        <v>I</v>
      </c>
      <c r="C469" s="17">
        <f t="shared" si="44"/>
        <v>48500.472999999998</v>
      </c>
      <c r="D469" s="19" t="str">
        <f t="shared" si="45"/>
        <v>vis</v>
      </c>
      <c r="E469" s="50">
        <f>VLOOKUP(C469,Active!C$21:E$967,3,FALSE)</f>
        <v>4344.9971330012149</v>
      </c>
      <c r="F469" s="11" t="s">
        <v>2299</v>
      </c>
      <c r="G469" s="19" t="str">
        <f t="shared" si="46"/>
        <v>48500.473</v>
      </c>
      <c r="H469" s="17">
        <f t="shared" si="47"/>
        <v>4345</v>
      </c>
      <c r="I469" s="51" t="s">
        <v>1493</v>
      </c>
      <c r="J469" s="52" t="s">
        <v>1494</v>
      </c>
      <c r="K469" s="51">
        <v>4345</v>
      </c>
      <c r="L469" s="51" t="s">
        <v>2300</v>
      </c>
      <c r="M469" s="52" t="s">
        <v>2388</v>
      </c>
      <c r="N469" s="52"/>
      <c r="O469" s="53" t="s">
        <v>1495</v>
      </c>
      <c r="P469" s="53" t="s">
        <v>1367</v>
      </c>
    </row>
    <row r="470" spans="1:16" ht="13.5" thickBot="1" x14ac:dyDescent="0.25">
      <c r="A470" s="17" t="str">
        <f t="shared" si="42"/>
        <v> BRNO 31 </v>
      </c>
      <c r="B470" s="11" t="str">
        <f t="shared" si="43"/>
        <v>I</v>
      </c>
      <c r="C470" s="17">
        <f t="shared" si="44"/>
        <v>48500.474999999999</v>
      </c>
      <c r="D470" s="19" t="str">
        <f t="shared" si="45"/>
        <v>vis</v>
      </c>
      <c r="E470" s="50">
        <f>VLOOKUP(C470,Active!C$21:E$967,3,FALSE)</f>
        <v>4344.9988013158982</v>
      </c>
      <c r="F470" s="11" t="s">
        <v>2299</v>
      </c>
      <c r="G470" s="19" t="str">
        <f t="shared" si="46"/>
        <v>48500.475</v>
      </c>
      <c r="H470" s="17">
        <f t="shared" si="47"/>
        <v>4345</v>
      </c>
      <c r="I470" s="51" t="s">
        <v>1496</v>
      </c>
      <c r="J470" s="52" t="s">
        <v>1497</v>
      </c>
      <c r="K470" s="51">
        <v>4345</v>
      </c>
      <c r="L470" s="51" t="s">
        <v>2367</v>
      </c>
      <c r="M470" s="52" t="s">
        <v>2388</v>
      </c>
      <c r="N470" s="52"/>
      <c r="O470" s="53" t="s">
        <v>1498</v>
      </c>
      <c r="P470" s="53" t="s">
        <v>1367</v>
      </c>
    </row>
    <row r="471" spans="1:16" ht="13.5" thickBot="1" x14ac:dyDescent="0.25">
      <c r="A471" s="17" t="str">
        <f t="shared" si="42"/>
        <v> AOEB 4 </v>
      </c>
      <c r="B471" s="11" t="str">
        <f t="shared" si="43"/>
        <v>I</v>
      </c>
      <c r="C471" s="17">
        <f t="shared" si="44"/>
        <v>48501.678</v>
      </c>
      <c r="D471" s="19" t="str">
        <f t="shared" si="45"/>
        <v>vis</v>
      </c>
      <c r="E471" s="50">
        <f>VLOOKUP(C471,Active!C$21:E$967,3,FALSE)</f>
        <v>4346.0022925980375</v>
      </c>
      <c r="F471" s="11" t="s">
        <v>2299</v>
      </c>
      <c r="G471" s="19" t="str">
        <f t="shared" si="46"/>
        <v>48501.678</v>
      </c>
      <c r="H471" s="17">
        <f t="shared" si="47"/>
        <v>4346</v>
      </c>
      <c r="I471" s="51" t="s">
        <v>1499</v>
      </c>
      <c r="J471" s="52" t="s">
        <v>1500</v>
      </c>
      <c r="K471" s="51">
        <v>4346</v>
      </c>
      <c r="L471" s="51" t="s">
        <v>2403</v>
      </c>
      <c r="M471" s="52" t="s">
        <v>2388</v>
      </c>
      <c r="N471" s="52"/>
      <c r="O471" s="53" t="s">
        <v>2652</v>
      </c>
      <c r="P471" s="53" t="s">
        <v>1501</v>
      </c>
    </row>
    <row r="472" spans="1:16" ht="13.5" thickBot="1" x14ac:dyDescent="0.25">
      <c r="A472" s="17" t="str">
        <f t="shared" si="42"/>
        <v> AOEB 1 </v>
      </c>
      <c r="B472" s="11" t="str">
        <f t="shared" si="43"/>
        <v>I</v>
      </c>
      <c r="C472" s="17">
        <f t="shared" si="44"/>
        <v>48537.627999999997</v>
      </c>
      <c r="D472" s="19" t="str">
        <f t="shared" si="45"/>
        <v>vis</v>
      </c>
      <c r="E472" s="50">
        <f>VLOOKUP(C472,Active!C$21:E$967,3,FALSE)</f>
        <v>4375.9902490343347</v>
      </c>
      <c r="F472" s="11" t="s">
        <v>2299</v>
      </c>
      <c r="G472" s="19" t="str">
        <f t="shared" si="46"/>
        <v>48537.628</v>
      </c>
      <c r="H472" s="17">
        <f t="shared" si="47"/>
        <v>4376</v>
      </c>
      <c r="I472" s="51" t="s">
        <v>1502</v>
      </c>
      <c r="J472" s="52" t="s">
        <v>1503</v>
      </c>
      <c r="K472" s="51">
        <v>4376</v>
      </c>
      <c r="L472" s="51" t="s">
        <v>2526</v>
      </c>
      <c r="M472" s="52" t="s">
        <v>2388</v>
      </c>
      <c r="N472" s="52"/>
      <c r="O472" s="53" t="s">
        <v>595</v>
      </c>
      <c r="P472" s="53" t="s">
        <v>520</v>
      </c>
    </row>
    <row r="473" spans="1:16" ht="13.5" thickBot="1" x14ac:dyDescent="0.25">
      <c r="A473" s="17" t="str">
        <f t="shared" si="42"/>
        <v> BRNO 31 </v>
      </c>
      <c r="B473" s="11" t="str">
        <f t="shared" si="43"/>
        <v>I</v>
      </c>
      <c r="C473" s="17">
        <f t="shared" si="44"/>
        <v>48687.502999999997</v>
      </c>
      <c r="D473" s="19" t="str">
        <f t="shared" si="45"/>
        <v>vis</v>
      </c>
      <c r="E473" s="50">
        <f>VLOOKUP(C473,Active!C$21:E$967,3,FALSE)</f>
        <v>4501.0095806307299</v>
      </c>
      <c r="F473" s="11" t="s">
        <v>2299</v>
      </c>
      <c r="G473" s="19" t="str">
        <f t="shared" si="46"/>
        <v>48687.503</v>
      </c>
      <c r="H473" s="17">
        <f t="shared" si="47"/>
        <v>4501</v>
      </c>
      <c r="I473" s="51" t="s">
        <v>1504</v>
      </c>
      <c r="J473" s="52" t="s">
        <v>1505</v>
      </c>
      <c r="K473" s="51">
        <v>4501</v>
      </c>
      <c r="L473" s="51" t="s">
        <v>2339</v>
      </c>
      <c r="M473" s="52" t="s">
        <v>2388</v>
      </c>
      <c r="N473" s="52"/>
      <c r="O473" s="53" t="s">
        <v>1506</v>
      </c>
      <c r="P473" s="53" t="s">
        <v>1367</v>
      </c>
    </row>
    <row r="474" spans="1:16" ht="13.5" thickBot="1" x14ac:dyDescent="0.25">
      <c r="A474" s="17" t="str">
        <f t="shared" si="42"/>
        <v> BRNO 31 </v>
      </c>
      <c r="B474" s="11" t="str">
        <f t="shared" si="43"/>
        <v>I</v>
      </c>
      <c r="C474" s="17">
        <f t="shared" si="44"/>
        <v>48723.447999999997</v>
      </c>
      <c r="D474" s="19" t="str">
        <f t="shared" si="45"/>
        <v>vis</v>
      </c>
      <c r="E474" s="50">
        <f>VLOOKUP(C474,Active!C$21:E$967,3,FALSE)</f>
        <v>4530.9933662803214</v>
      </c>
      <c r="F474" s="11" t="s">
        <v>2299</v>
      </c>
      <c r="G474" s="19" t="str">
        <f t="shared" si="46"/>
        <v>48723.448</v>
      </c>
      <c r="H474" s="17">
        <f t="shared" si="47"/>
        <v>4531</v>
      </c>
      <c r="I474" s="51" t="s">
        <v>1507</v>
      </c>
      <c r="J474" s="52" t="s">
        <v>1508</v>
      </c>
      <c r="K474" s="51">
        <v>4531</v>
      </c>
      <c r="L474" s="51" t="s">
        <v>2315</v>
      </c>
      <c r="M474" s="52" t="s">
        <v>2388</v>
      </c>
      <c r="N474" s="52"/>
      <c r="O474" s="53" t="s">
        <v>1509</v>
      </c>
      <c r="P474" s="53" t="s">
        <v>1367</v>
      </c>
    </row>
    <row r="475" spans="1:16" ht="13.5" thickBot="1" x14ac:dyDescent="0.25">
      <c r="A475" s="17" t="str">
        <f t="shared" si="42"/>
        <v>BAVM 62 </v>
      </c>
      <c r="B475" s="11" t="str">
        <f t="shared" si="43"/>
        <v>I</v>
      </c>
      <c r="C475" s="17">
        <f t="shared" si="44"/>
        <v>48747.44</v>
      </c>
      <c r="D475" s="19" t="str">
        <f t="shared" si="45"/>
        <v>vis</v>
      </c>
      <c r="E475" s="50">
        <f>VLOOKUP(C475,Active!C$21:E$967,3,FALSE)</f>
        <v>4551.0064692238502</v>
      </c>
      <c r="F475" s="11" t="s">
        <v>2299</v>
      </c>
      <c r="G475" s="19" t="str">
        <f t="shared" si="46"/>
        <v>48747.440</v>
      </c>
      <c r="H475" s="17">
        <f t="shared" si="47"/>
        <v>4551</v>
      </c>
      <c r="I475" s="51" t="s">
        <v>1510</v>
      </c>
      <c r="J475" s="52" t="s">
        <v>1511</v>
      </c>
      <c r="K475" s="51">
        <v>4551</v>
      </c>
      <c r="L475" s="51" t="s">
        <v>2304</v>
      </c>
      <c r="M475" s="52" t="s">
        <v>2388</v>
      </c>
      <c r="N475" s="52"/>
      <c r="O475" s="53" t="s">
        <v>1465</v>
      </c>
      <c r="P475" s="54" t="s">
        <v>1512</v>
      </c>
    </row>
    <row r="476" spans="1:16" ht="13.5" thickBot="1" x14ac:dyDescent="0.25">
      <c r="A476" s="17" t="str">
        <f t="shared" si="42"/>
        <v> BBS 101 </v>
      </c>
      <c r="B476" s="11" t="str">
        <f t="shared" si="43"/>
        <v>I</v>
      </c>
      <c r="C476" s="17">
        <f t="shared" si="44"/>
        <v>48747.451000000001</v>
      </c>
      <c r="D476" s="19" t="str">
        <f t="shared" si="45"/>
        <v>vis</v>
      </c>
      <c r="E476" s="50">
        <f>VLOOKUP(C476,Active!C$21:E$967,3,FALSE)</f>
        <v>4551.0156449546084</v>
      </c>
      <c r="F476" s="11" t="s">
        <v>2299</v>
      </c>
      <c r="G476" s="19" t="str">
        <f t="shared" si="46"/>
        <v>48747.451</v>
      </c>
      <c r="H476" s="17">
        <f t="shared" si="47"/>
        <v>4551</v>
      </c>
      <c r="I476" s="51" t="s">
        <v>1513</v>
      </c>
      <c r="J476" s="52" t="s">
        <v>1514</v>
      </c>
      <c r="K476" s="51">
        <v>4551</v>
      </c>
      <c r="L476" s="51" t="s">
        <v>279</v>
      </c>
      <c r="M476" s="52" t="s">
        <v>2388</v>
      </c>
      <c r="N476" s="52"/>
      <c r="O476" s="53" t="s">
        <v>953</v>
      </c>
      <c r="P476" s="53" t="s">
        <v>1515</v>
      </c>
    </row>
    <row r="477" spans="1:16" ht="13.5" thickBot="1" x14ac:dyDescent="0.25">
      <c r="A477" s="17" t="str">
        <f t="shared" si="42"/>
        <v> AOEB 1 </v>
      </c>
      <c r="B477" s="11" t="str">
        <f t="shared" si="43"/>
        <v>I</v>
      </c>
      <c r="C477" s="17">
        <f t="shared" si="44"/>
        <v>48773.807000000001</v>
      </c>
      <c r="D477" s="19" t="str">
        <f t="shared" si="45"/>
        <v>vis</v>
      </c>
      <c r="E477" s="50">
        <f>VLOOKUP(C477,Active!C$21:E$967,3,FALSE)</f>
        <v>4573.0006958540553</v>
      </c>
      <c r="F477" s="11" t="s">
        <v>2299</v>
      </c>
      <c r="G477" s="19" t="str">
        <f t="shared" si="46"/>
        <v>48773.807</v>
      </c>
      <c r="H477" s="17">
        <f t="shared" si="47"/>
        <v>4573</v>
      </c>
      <c r="I477" s="51" t="s">
        <v>1516</v>
      </c>
      <c r="J477" s="52" t="s">
        <v>1517</v>
      </c>
      <c r="K477" s="51">
        <v>4573</v>
      </c>
      <c r="L477" s="51" t="s">
        <v>2419</v>
      </c>
      <c r="M477" s="52" t="s">
        <v>2388</v>
      </c>
      <c r="N477" s="52"/>
      <c r="O477" s="53" t="s">
        <v>595</v>
      </c>
      <c r="P477" s="53" t="s">
        <v>520</v>
      </c>
    </row>
    <row r="478" spans="1:16" ht="13.5" thickBot="1" x14ac:dyDescent="0.25">
      <c r="A478" s="17" t="str">
        <f t="shared" si="42"/>
        <v> BRNO 31 </v>
      </c>
      <c r="B478" s="11" t="str">
        <f t="shared" si="43"/>
        <v>I</v>
      </c>
      <c r="C478" s="17">
        <f t="shared" si="44"/>
        <v>48873.315999999999</v>
      </c>
      <c r="D478" s="19" t="str">
        <f t="shared" si="45"/>
        <v>vis</v>
      </c>
      <c r="E478" s="50">
        <f>VLOOKUP(C478,Active!C$21:E$967,3,FALSE)</f>
        <v>4656.0068587753258</v>
      </c>
      <c r="F478" s="11" t="s">
        <v>2299</v>
      </c>
      <c r="G478" s="19" t="str">
        <f t="shared" si="46"/>
        <v>48873.316</v>
      </c>
      <c r="H478" s="17">
        <f t="shared" si="47"/>
        <v>4656</v>
      </c>
      <c r="I478" s="51" t="s">
        <v>1518</v>
      </c>
      <c r="J478" s="52" t="s">
        <v>1519</v>
      </c>
      <c r="K478" s="51">
        <v>4656</v>
      </c>
      <c r="L478" s="51" t="s">
        <v>2304</v>
      </c>
      <c r="M478" s="52" t="s">
        <v>2388</v>
      </c>
      <c r="N478" s="52"/>
      <c r="O478" s="53" t="s">
        <v>1105</v>
      </c>
      <c r="P478" s="53" t="s">
        <v>1367</v>
      </c>
    </row>
    <row r="479" spans="1:16" ht="13.5" thickBot="1" x14ac:dyDescent="0.25">
      <c r="A479" s="17" t="str">
        <f t="shared" si="42"/>
        <v> AOEB 4 </v>
      </c>
      <c r="B479" s="11" t="str">
        <f t="shared" si="43"/>
        <v>I</v>
      </c>
      <c r="C479" s="17">
        <f t="shared" si="44"/>
        <v>48893.695</v>
      </c>
      <c r="D479" s="19" t="str">
        <f t="shared" si="45"/>
        <v>vis</v>
      </c>
      <c r="E479" s="50">
        <f>VLOOKUP(C479,Active!C$21:E$967,3,FALSE)</f>
        <v>4673.0061512430693</v>
      </c>
      <c r="F479" s="11" t="s">
        <v>2299</v>
      </c>
      <c r="G479" s="19" t="str">
        <f t="shared" si="46"/>
        <v>48893.695</v>
      </c>
      <c r="H479" s="17">
        <f t="shared" si="47"/>
        <v>4673</v>
      </c>
      <c r="I479" s="51" t="s">
        <v>1520</v>
      </c>
      <c r="J479" s="52" t="s">
        <v>1521</v>
      </c>
      <c r="K479" s="51">
        <v>4673</v>
      </c>
      <c r="L479" s="51" t="s">
        <v>2562</v>
      </c>
      <c r="M479" s="52" t="s">
        <v>2388</v>
      </c>
      <c r="N479" s="52"/>
      <c r="O479" s="53" t="s">
        <v>1522</v>
      </c>
      <c r="P479" s="53" t="s">
        <v>1501</v>
      </c>
    </row>
    <row r="480" spans="1:16" ht="13.5" thickBot="1" x14ac:dyDescent="0.25">
      <c r="A480" s="17" t="str">
        <f t="shared" si="42"/>
        <v> BRNO 31 </v>
      </c>
      <c r="B480" s="11" t="str">
        <f t="shared" si="43"/>
        <v>I</v>
      </c>
      <c r="C480" s="17">
        <f t="shared" si="44"/>
        <v>49067.502</v>
      </c>
      <c r="D480" s="19" t="str">
        <f t="shared" si="45"/>
        <v>vis</v>
      </c>
      <c r="E480" s="50">
        <f>VLOOKUP(C480,Active!C$21:E$967,3,FALSE)</f>
        <v>4817.9885363424837</v>
      </c>
      <c r="F480" s="11" t="s">
        <v>2299</v>
      </c>
      <c r="G480" s="19" t="str">
        <f t="shared" si="46"/>
        <v>49067.502</v>
      </c>
      <c r="H480" s="17">
        <f t="shared" si="47"/>
        <v>4818</v>
      </c>
      <c r="I480" s="51" t="s">
        <v>1523</v>
      </c>
      <c r="J480" s="52" t="s">
        <v>1524</v>
      </c>
      <c r="K480" s="51">
        <v>4818</v>
      </c>
      <c r="L480" s="51" t="s">
        <v>2522</v>
      </c>
      <c r="M480" s="52" t="s">
        <v>2388</v>
      </c>
      <c r="N480" s="52"/>
      <c r="O480" s="53" t="s">
        <v>1525</v>
      </c>
      <c r="P480" s="53" t="s">
        <v>1367</v>
      </c>
    </row>
    <row r="481" spans="1:16" ht="13.5" thickBot="1" x14ac:dyDescent="0.25">
      <c r="A481" s="17" t="str">
        <f t="shared" si="42"/>
        <v> BRNO 31 </v>
      </c>
      <c r="B481" s="11" t="str">
        <f t="shared" si="43"/>
        <v>I</v>
      </c>
      <c r="C481" s="17">
        <f t="shared" si="44"/>
        <v>49067.506999999998</v>
      </c>
      <c r="D481" s="19" t="str">
        <f t="shared" si="45"/>
        <v>vis</v>
      </c>
      <c r="E481" s="50">
        <f>VLOOKUP(C481,Active!C$21:E$967,3,FALSE)</f>
        <v>4817.9927071291904</v>
      </c>
      <c r="F481" s="11" t="s">
        <v>2299</v>
      </c>
      <c r="G481" s="19" t="str">
        <f t="shared" si="46"/>
        <v>49067.507</v>
      </c>
      <c r="H481" s="17">
        <f t="shared" si="47"/>
        <v>4818</v>
      </c>
      <c r="I481" s="51" t="s">
        <v>1526</v>
      </c>
      <c r="J481" s="52" t="s">
        <v>1527</v>
      </c>
      <c r="K481" s="51">
        <v>4818</v>
      </c>
      <c r="L481" s="51" t="s">
        <v>2333</v>
      </c>
      <c r="M481" s="52" t="s">
        <v>2388</v>
      </c>
      <c r="N481" s="52"/>
      <c r="O481" s="53" t="s">
        <v>1476</v>
      </c>
      <c r="P481" s="53" t="s">
        <v>1367</v>
      </c>
    </row>
    <row r="482" spans="1:16" ht="13.5" thickBot="1" x14ac:dyDescent="0.25">
      <c r="A482" s="17" t="str">
        <f t="shared" si="42"/>
        <v> BRNO 31 </v>
      </c>
      <c r="B482" s="11" t="str">
        <f t="shared" si="43"/>
        <v>I</v>
      </c>
      <c r="C482" s="17">
        <f t="shared" si="44"/>
        <v>49067.514000000003</v>
      </c>
      <c r="D482" s="19" t="str">
        <f t="shared" si="45"/>
        <v>vis</v>
      </c>
      <c r="E482" s="50">
        <f>VLOOKUP(C482,Active!C$21:E$967,3,FALSE)</f>
        <v>4817.9985462305867</v>
      </c>
      <c r="F482" s="11" t="s">
        <v>2299</v>
      </c>
      <c r="G482" s="19" t="str">
        <f t="shared" si="46"/>
        <v>49067.514</v>
      </c>
      <c r="H482" s="17">
        <f t="shared" si="47"/>
        <v>4818</v>
      </c>
      <c r="I482" s="51" t="s">
        <v>1528</v>
      </c>
      <c r="J482" s="52" t="s">
        <v>1529</v>
      </c>
      <c r="K482" s="51">
        <v>4818</v>
      </c>
      <c r="L482" s="51" t="s">
        <v>2336</v>
      </c>
      <c r="M482" s="52" t="s">
        <v>2388</v>
      </c>
      <c r="N482" s="52"/>
      <c r="O482" s="53" t="s">
        <v>1530</v>
      </c>
      <c r="P482" s="53" t="s">
        <v>1367</v>
      </c>
    </row>
    <row r="483" spans="1:16" ht="13.5" thickBot="1" x14ac:dyDescent="0.25">
      <c r="A483" s="17" t="str">
        <f t="shared" si="42"/>
        <v> BRNO 31 </v>
      </c>
      <c r="B483" s="11" t="str">
        <f t="shared" si="43"/>
        <v>I</v>
      </c>
      <c r="C483" s="17">
        <f t="shared" si="44"/>
        <v>49067.517999999996</v>
      </c>
      <c r="D483" s="19" t="str">
        <f t="shared" si="45"/>
        <v>vis</v>
      </c>
      <c r="E483" s="50">
        <f>VLOOKUP(C483,Active!C$21:E$967,3,FALSE)</f>
        <v>4818.0018828599486</v>
      </c>
      <c r="F483" s="11" t="s">
        <v>2299</v>
      </c>
      <c r="G483" s="19" t="str">
        <f t="shared" si="46"/>
        <v>49067.518</v>
      </c>
      <c r="H483" s="17">
        <f t="shared" si="47"/>
        <v>4818</v>
      </c>
      <c r="I483" s="51" t="s">
        <v>1531</v>
      </c>
      <c r="J483" s="52" t="s">
        <v>1532</v>
      </c>
      <c r="K483" s="51">
        <v>4818</v>
      </c>
      <c r="L483" s="51" t="s">
        <v>2309</v>
      </c>
      <c r="M483" s="52" t="s">
        <v>2388</v>
      </c>
      <c r="N483" s="52"/>
      <c r="O483" s="53" t="s">
        <v>1473</v>
      </c>
      <c r="P483" s="53" t="s">
        <v>1367</v>
      </c>
    </row>
    <row r="484" spans="1:16" ht="13.5" thickBot="1" x14ac:dyDescent="0.25">
      <c r="A484" s="17" t="str">
        <f t="shared" si="42"/>
        <v> BRNO 31 </v>
      </c>
      <c r="B484" s="11" t="str">
        <f t="shared" si="43"/>
        <v>I</v>
      </c>
      <c r="C484" s="17">
        <f t="shared" si="44"/>
        <v>49067.525000000001</v>
      </c>
      <c r="D484" s="19" t="str">
        <f t="shared" si="45"/>
        <v>vis</v>
      </c>
      <c r="E484" s="50">
        <f>VLOOKUP(C484,Active!C$21:E$967,3,FALSE)</f>
        <v>4818.0077219613449</v>
      </c>
      <c r="F484" s="11" t="s">
        <v>2299</v>
      </c>
      <c r="G484" s="19" t="str">
        <f t="shared" si="46"/>
        <v>49067.525</v>
      </c>
      <c r="H484" s="17">
        <f t="shared" si="47"/>
        <v>4818</v>
      </c>
      <c r="I484" s="51" t="s">
        <v>1533</v>
      </c>
      <c r="J484" s="52" t="s">
        <v>1534</v>
      </c>
      <c r="K484" s="51">
        <v>4818</v>
      </c>
      <c r="L484" s="51" t="s">
        <v>2328</v>
      </c>
      <c r="M484" s="52" t="s">
        <v>2388</v>
      </c>
      <c r="N484" s="52"/>
      <c r="O484" s="53" t="s">
        <v>1535</v>
      </c>
      <c r="P484" s="53" t="s">
        <v>1367</v>
      </c>
    </row>
    <row r="485" spans="1:16" ht="13.5" thickBot="1" x14ac:dyDescent="0.25">
      <c r="A485" s="17" t="str">
        <f t="shared" si="42"/>
        <v> AOEB 4 </v>
      </c>
      <c r="B485" s="11" t="str">
        <f t="shared" si="43"/>
        <v>I</v>
      </c>
      <c r="C485" s="17">
        <f t="shared" si="44"/>
        <v>49074.696000000004</v>
      </c>
      <c r="D485" s="19" t="str">
        <f t="shared" si="45"/>
        <v>vis</v>
      </c>
      <c r="E485" s="50">
        <f>VLOOKUP(C485,Active!C$21:E$967,3,FALSE)</f>
        <v>4823.9894642591134</v>
      </c>
      <c r="F485" s="11" t="s">
        <v>2299</v>
      </c>
      <c r="G485" s="19" t="str">
        <f t="shared" si="46"/>
        <v>49074.696</v>
      </c>
      <c r="H485" s="17">
        <f t="shared" si="47"/>
        <v>4824</v>
      </c>
      <c r="I485" s="51" t="s">
        <v>1536</v>
      </c>
      <c r="J485" s="52" t="s">
        <v>1537</v>
      </c>
      <c r="K485" s="51">
        <v>4824</v>
      </c>
      <c r="L485" s="51" t="s">
        <v>2387</v>
      </c>
      <c r="M485" s="52" t="s">
        <v>2388</v>
      </c>
      <c r="N485" s="52"/>
      <c r="O485" s="53" t="s">
        <v>1538</v>
      </c>
      <c r="P485" s="53" t="s">
        <v>1501</v>
      </c>
    </row>
    <row r="486" spans="1:16" ht="13.5" thickBot="1" x14ac:dyDescent="0.25">
      <c r="A486" s="17" t="str">
        <f t="shared" si="42"/>
        <v> AOEB 4 </v>
      </c>
      <c r="B486" s="11" t="str">
        <f t="shared" si="43"/>
        <v>I</v>
      </c>
      <c r="C486" s="17">
        <f t="shared" si="44"/>
        <v>49104.68</v>
      </c>
      <c r="D486" s="19" t="str">
        <f t="shared" si="45"/>
        <v>vis</v>
      </c>
      <c r="E486" s="50">
        <f>VLOOKUP(C486,Active!C$21:E$967,3,FALSE)</f>
        <v>4849.0008379944657</v>
      </c>
      <c r="F486" s="11" t="s">
        <v>2299</v>
      </c>
      <c r="G486" s="19" t="str">
        <f t="shared" si="46"/>
        <v>49104.680</v>
      </c>
      <c r="H486" s="17">
        <f t="shared" si="47"/>
        <v>4849</v>
      </c>
      <c r="I486" s="51" t="s">
        <v>1539</v>
      </c>
      <c r="J486" s="52" t="s">
        <v>1540</v>
      </c>
      <c r="K486" s="51">
        <v>4849</v>
      </c>
      <c r="L486" s="51" t="s">
        <v>2419</v>
      </c>
      <c r="M486" s="52" t="s">
        <v>2388</v>
      </c>
      <c r="N486" s="52"/>
      <c r="O486" s="53" t="s">
        <v>32</v>
      </c>
      <c r="P486" s="53" t="s">
        <v>1501</v>
      </c>
    </row>
    <row r="487" spans="1:16" ht="13.5" thickBot="1" x14ac:dyDescent="0.25">
      <c r="A487" s="17" t="str">
        <f t="shared" si="42"/>
        <v> BRNO 31 </v>
      </c>
      <c r="B487" s="11" t="str">
        <f t="shared" si="43"/>
        <v>I</v>
      </c>
      <c r="C487" s="17">
        <f t="shared" si="44"/>
        <v>49109.472000000002</v>
      </c>
      <c r="D487" s="19" t="str">
        <f t="shared" si="45"/>
        <v>vis</v>
      </c>
      <c r="E487" s="50">
        <f>VLOOKUP(C487,Active!C$21:E$967,3,FALSE)</f>
        <v>4852.9981199761842</v>
      </c>
      <c r="F487" s="11" t="s">
        <v>2299</v>
      </c>
      <c r="G487" s="19" t="str">
        <f t="shared" si="46"/>
        <v>49109.472</v>
      </c>
      <c r="H487" s="17">
        <f t="shared" si="47"/>
        <v>4853</v>
      </c>
      <c r="I487" s="51" t="s">
        <v>1541</v>
      </c>
      <c r="J487" s="52" t="s">
        <v>1542</v>
      </c>
      <c r="K487" s="51">
        <v>4853</v>
      </c>
      <c r="L487" s="51" t="s">
        <v>2336</v>
      </c>
      <c r="M487" s="52" t="s">
        <v>2388</v>
      </c>
      <c r="N487" s="52"/>
      <c r="O487" s="53" t="s">
        <v>1476</v>
      </c>
      <c r="P487" s="53" t="s">
        <v>1367</v>
      </c>
    </row>
    <row r="488" spans="1:16" ht="13.5" thickBot="1" x14ac:dyDescent="0.25">
      <c r="A488" s="17" t="str">
        <f t="shared" si="42"/>
        <v> BRNO 31 </v>
      </c>
      <c r="B488" s="11" t="str">
        <f t="shared" si="43"/>
        <v>I</v>
      </c>
      <c r="C488" s="17">
        <f t="shared" si="44"/>
        <v>49109.474999999999</v>
      </c>
      <c r="D488" s="19" t="str">
        <f t="shared" si="45"/>
        <v>vis</v>
      </c>
      <c r="E488" s="50">
        <f>VLOOKUP(C488,Active!C$21:E$967,3,FALSE)</f>
        <v>4853.0006224482067</v>
      </c>
      <c r="F488" s="11" t="s">
        <v>2299</v>
      </c>
      <c r="G488" s="19" t="str">
        <f t="shared" si="46"/>
        <v>49109.475</v>
      </c>
      <c r="H488" s="17">
        <f t="shared" si="47"/>
        <v>4853</v>
      </c>
      <c r="I488" s="51" t="s">
        <v>1543</v>
      </c>
      <c r="J488" s="52" t="s">
        <v>1544</v>
      </c>
      <c r="K488" s="51">
        <v>4853</v>
      </c>
      <c r="L488" s="51" t="s">
        <v>2419</v>
      </c>
      <c r="M488" s="52" t="s">
        <v>2388</v>
      </c>
      <c r="N488" s="52"/>
      <c r="O488" s="53" t="s">
        <v>1495</v>
      </c>
      <c r="P488" s="53" t="s">
        <v>1367</v>
      </c>
    </row>
    <row r="489" spans="1:16" ht="13.5" thickBot="1" x14ac:dyDescent="0.25">
      <c r="A489" s="17" t="str">
        <f t="shared" si="42"/>
        <v> BRNO 31 </v>
      </c>
      <c r="B489" s="11" t="str">
        <f t="shared" si="43"/>
        <v>I</v>
      </c>
      <c r="C489" s="17">
        <f t="shared" si="44"/>
        <v>49109.474999999999</v>
      </c>
      <c r="D489" s="19" t="str">
        <f t="shared" si="45"/>
        <v>vis</v>
      </c>
      <c r="E489" s="50">
        <f>VLOOKUP(C489,Active!C$21:E$967,3,FALSE)</f>
        <v>4853.0006224482067</v>
      </c>
      <c r="F489" s="11" t="s">
        <v>2299</v>
      </c>
      <c r="G489" s="19" t="str">
        <f t="shared" si="46"/>
        <v>49109.475</v>
      </c>
      <c r="H489" s="17">
        <f t="shared" si="47"/>
        <v>4853</v>
      </c>
      <c r="I489" s="51" t="s">
        <v>1543</v>
      </c>
      <c r="J489" s="52" t="s">
        <v>1544</v>
      </c>
      <c r="K489" s="51">
        <v>4853</v>
      </c>
      <c r="L489" s="51" t="s">
        <v>2419</v>
      </c>
      <c r="M489" s="52" t="s">
        <v>2388</v>
      </c>
      <c r="N489" s="52"/>
      <c r="O489" s="53" t="s">
        <v>1473</v>
      </c>
      <c r="P489" s="53" t="s">
        <v>1367</v>
      </c>
    </row>
    <row r="490" spans="1:16" ht="13.5" thickBot="1" x14ac:dyDescent="0.25">
      <c r="A490" s="17" t="str">
        <f t="shared" si="42"/>
        <v> BRNO 31 </v>
      </c>
      <c r="B490" s="11" t="str">
        <f t="shared" si="43"/>
        <v>I</v>
      </c>
      <c r="C490" s="17">
        <f t="shared" si="44"/>
        <v>49109.476000000002</v>
      </c>
      <c r="D490" s="19" t="str">
        <f t="shared" si="45"/>
        <v>vis</v>
      </c>
      <c r="E490" s="50">
        <f>VLOOKUP(C490,Active!C$21:E$967,3,FALSE)</f>
        <v>4853.0014566055524</v>
      </c>
      <c r="F490" s="11" t="s">
        <v>2299</v>
      </c>
      <c r="G490" s="19" t="str">
        <f t="shared" si="46"/>
        <v>49109.476</v>
      </c>
      <c r="H490" s="17">
        <f t="shared" si="47"/>
        <v>4853</v>
      </c>
      <c r="I490" s="51" t="s">
        <v>1545</v>
      </c>
      <c r="J490" s="52" t="s">
        <v>1546</v>
      </c>
      <c r="K490" s="51">
        <v>4853</v>
      </c>
      <c r="L490" s="51" t="s">
        <v>2309</v>
      </c>
      <c r="M490" s="52" t="s">
        <v>2388</v>
      </c>
      <c r="N490" s="52"/>
      <c r="O490" s="53" t="s">
        <v>1535</v>
      </c>
      <c r="P490" s="53" t="s">
        <v>1367</v>
      </c>
    </row>
    <row r="491" spans="1:16" ht="13.5" thickBot="1" x14ac:dyDescent="0.25">
      <c r="A491" s="17" t="str">
        <f t="shared" si="42"/>
        <v> BRNO 31 </v>
      </c>
      <c r="B491" s="11" t="str">
        <f t="shared" si="43"/>
        <v>I</v>
      </c>
      <c r="C491" s="17">
        <f t="shared" si="44"/>
        <v>49109.481</v>
      </c>
      <c r="D491" s="19" t="str">
        <f t="shared" si="45"/>
        <v>vis</v>
      </c>
      <c r="E491" s="50">
        <f>VLOOKUP(C491,Active!C$21:E$967,3,FALSE)</f>
        <v>4853.0056273922582</v>
      </c>
      <c r="F491" s="11" t="s">
        <v>2299</v>
      </c>
      <c r="G491" s="19" t="str">
        <f t="shared" si="46"/>
        <v>49109.481</v>
      </c>
      <c r="H491" s="17">
        <f t="shared" si="47"/>
        <v>4853</v>
      </c>
      <c r="I491" s="51" t="s">
        <v>1547</v>
      </c>
      <c r="J491" s="52" t="s">
        <v>1548</v>
      </c>
      <c r="K491" s="51">
        <v>4853</v>
      </c>
      <c r="L491" s="51" t="s">
        <v>2562</v>
      </c>
      <c r="M491" s="52" t="s">
        <v>2388</v>
      </c>
      <c r="N491" s="52"/>
      <c r="O491" s="53" t="s">
        <v>1549</v>
      </c>
      <c r="P491" s="53" t="s">
        <v>1367</v>
      </c>
    </row>
    <row r="492" spans="1:16" ht="13.5" thickBot="1" x14ac:dyDescent="0.25">
      <c r="A492" s="17" t="str">
        <f t="shared" si="42"/>
        <v>BAVM 68 </v>
      </c>
      <c r="B492" s="11" t="str">
        <f t="shared" si="43"/>
        <v>I</v>
      </c>
      <c r="C492" s="17">
        <f t="shared" si="44"/>
        <v>49115.49</v>
      </c>
      <c r="D492" s="19" t="str">
        <f t="shared" si="45"/>
        <v>vis</v>
      </c>
      <c r="E492" s="50">
        <f>VLOOKUP(C492,Active!C$21:E$967,3,FALSE)</f>
        <v>4858.0180788588978</v>
      </c>
      <c r="F492" s="11" t="s">
        <v>2299</v>
      </c>
      <c r="G492" s="19" t="str">
        <f t="shared" si="46"/>
        <v>49115.490</v>
      </c>
      <c r="H492" s="17">
        <f t="shared" si="47"/>
        <v>4858</v>
      </c>
      <c r="I492" s="51" t="s">
        <v>1550</v>
      </c>
      <c r="J492" s="52" t="s">
        <v>1551</v>
      </c>
      <c r="K492" s="51">
        <v>4858</v>
      </c>
      <c r="L492" s="51" t="s">
        <v>547</v>
      </c>
      <c r="M492" s="52" t="s">
        <v>2388</v>
      </c>
      <c r="N492" s="52"/>
      <c r="O492" s="53" t="s">
        <v>1465</v>
      </c>
      <c r="P492" s="54" t="s">
        <v>1552</v>
      </c>
    </row>
    <row r="493" spans="1:16" ht="13.5" thickBot="1" x14ac:dyDescent="0.25">
      <c r="A493" s="17" t="str">
        <f t="shared" si="42"/>
        <v> AOEB 4 </v>
      </c>
      <c r="B493" s="11" t="str">
        <f t="shared" si="43"/>
        <v>I</v>
      </c>
      <c r="C493" s="17">
        <f t="shared" si="44"/>
        <v>49134.648999999998</v>
      </c>
      <c r="D493" s="19" t="str">
        <f t="shared" si="45"/>
        <v>vis</v>
      </c>
      <c r="E493" s="50">
        <f>VLOOKUP(C493,Active!C$21:E$967,3,FALSE)</f>
        <v>4873.9996993696923</v>
      </c>
      <c r="F493" s="11" t="s">
        <v>2299</v>
      </c>
      <c r="G493" s="19" t="str">
        <f t="shared" si="46"/>
        <v>49134.649</v>
      </c>
      <c r="H493" s="17">
        <f t="shared" si="47"/>
        <v>4874</v>
      </c>
      <c r="I493" s="51" t="s">
        <v>1553</v>
      </c>
      <c r="J493" s="52" t="s">
        <v>1554</v>
      </c>
      <c r="K493" s="51">
        <v>4874</v>
      </c>
      <c r="L493" s="51" t="s">
        <v>2353</v>
      </c>
      <c r="M493" s="52" t="s">
        <v>2388</v>
      </c>
      <c r="N493" s="52"/>
      <c r="O493" s="53" t="s">
        <v>1538</v>
      </c>
      <c r="P493" s="53" t="s">
        <v>1501</v>
      </c>
    </row>
    <row r="494" spans="1:16" ht="13.5" thickBot="1" x14ac:dyDescent="0.25">
      <c r="A494" s="17" t="str">
        <f t="shared" si="42"/>
        <v> AOEB 4 </v>
      </c>
      <c r="B494" s="11" t="str">
        <f t="shared" si="43"/>
        <v>I</v>
      </c>
      <c r="C494" s="17">
        <f t="shared" si="44"/>
        <v>49193.400999999998</v>
      </c>
      <c r="D494" s="19" t="str">
        <f t="shared" si="45"/>
        <v>vis</v>
      </c>
      <c r="E494" s="50">
        <f>VLOOKUP(C494,Active!C$21:E$967,3,FALSE)</f>
        <v>4923.0081115128205</v>
      </c>
      <c r="F494" s="11" t="s">
        <v>2299</v>
      </c>
      <c r="G494" s="19" t="str">
        <f t="shared" si="46"/>
        <v>49193.401</v>
      </c>
      <c r="H494" s="17">
        <f t="shared" si="47"/>
        <v>4923</v>
      </c>
      <c r="I494" s="51" t="s">
        <v>1555</v>
      </c>
      <c r="J494" s="52" t="s">
        <v>1556</v>
      </c>
      <c r="K494" s="51">
        <v>4923</v>
      </c>
      <c r="L494" s="51" t="s">
        <v>2356</v>
      </c>
      <c r="M494" s="52" t="s">
        <v>2388</v>
      </c>
      <c r="N494" s="52"/>
      <c r="O494" s="53" t="s">
        <v>1253</v>
      </c>
      <c r="P494" s="53" t="s">
        <v>1501</v>
      </c>
    </row>
    <row r="495" spans="1:16" ht="13.5" thickBot="1" x14ac:dyDescent="0.25">
      <c r="A495" s="17" t="str">
        <f t="shared" si="42"/>
        <v> BRNO 31 </v>
      </c>
      <c r="B495" s="11" t="str">
        <f t="shared" si="43"/>
        <v>I</v>
      </c>
      <c r="C495" s="17">
        <f t="shared" si="44"/>
        <v>49193.411</v>
      </c>
      <c r="D495" s="19" t="str">
        <f t="shared" si="45"/>
        <v>vis</v>
      </c>
      <c r="E495" s="50">
        <f>VLOOKUP(C495,Active!C$21:E$967,3,FALSE)</f>
        <v>4923.0164530862403</v>
      </c>
      <c r="F495" s="11" t="s">
        <v>2299</v>
      </c>
      <c r="G495" s="19" t="str">
        <f t="shared" si="46"/>
        <v>49193.411</v>
      </c>
      <c r="H495" s="17">
        <f t="shared" si="47"/>
        <v>4923</v>
      </c>
      <c r="I495" s="51" t="s">
        <v>1557</v>
      </c>
      <c r="J495" s="52" t="s">
        <v>1558</v>
      </c>
      <c r="K495" s="51">
        <v>4923</v>
      </c>
      <c r="L495" s="51" t="s">
        <v>1559</v>
      </c>
      <c r="M495" s="52" t="s">
        <v>2388</v>
      </c>
      <c r="N495" s="52"/>
      <c r="O495" s="53" t="s">
        <v>1549</v>
      </c>
      <c r="P495" s="53" t="s">
        <v>1367</v>
      </c>
    </row>
    <row r="496" spans="1:16" ht="13.5" thickBot="1" x14ac:dyDescent="0.25">
      <c r="A496" s="17" t="str">
        <f t="shared" si="42"/>
        <v> BRNO 31 </v>
      </c>
      <c r="B496" s="11" t="str">
        <f t="shared" si="43"/>
        <v>I</v>
      </c>
      <c r="C496" s="17">
        <f t="shared" si="44"/>
        <v>49199.392999999996</v>
      </c>
      <c r="D496" s="19" t="str">
        <f t="shared" si="45"/>
        <v>vis</v>
      </c>
      <c r="E496" s="50">
        <f>VLOOKUP(C496,Active!C$21:E$967,3,FALSE)</f>
        <v>4928.0063823046503</v>
      </c>
      <c r="F496" s="11" t="s">
        <v>2299</v>
      </c>
      <c r="G496" s="19" t="str">
        <f t="shared" si="46"/>
        <v>49199.393</v>
      </c>
      <c r="H496" s="17">
        <f t="shared" si="47"/>
        <v>4928</v>
      </c>
      <c r="I496" s="51" t="s">
        <v>1560</v>
      </c>
      <c r="J496" s="52" t="s">
        <v>1561</v>
      </c>
      <c r="K496" s="51">
        <v>4928</v>
      </c>
      <c r="L496" s="51" t="s">
        <v>2304</v>
      </c>
      <c r="M496" s="52" t="s">
        <v>2388</v>
      </c>
      <c r="N496" s="52"/>
      <c r="O496" s="53" t="s">
        <v>1549</v>
      </c>
      <c r="P496" s="53" t="s">
        <v>1367</v>
      </c>
    </row>
    <row r="497" spans="1:16" ht="13.5" thickBot="1" x14ac:dyDescent="0.25">
      <c r="A497" s="17" t="str">
        <f t="shared" si="42"/>
        <v> BRNO 31 </v>
      </c>
      <c r="B497" s="11" t="str">
        <f t="shared" si="43"/>
        <v>I</v>
      </c>
      <c r="C497" s="17">
        <f t="shared" si="44"/>
        <v>49206.578999999998</v>
      </c>
      <c r="D497" s="19" t="str">
        <f t="shared" si="45"/>
        <v>vis</v>
      </c>
      <c r="E497" s="50">
        <f>VLOOKUP(C497,Active!C$21:E$967,3,FALSE)</f>
        <v>4934.0006369625444</v>
      </c>
      <c r="F497" s="11" t="s">
        <v>2299</v>
      </c>
      <c r="G497" s="19" t="str">
        <f t="shared" si="46"/>
        <v>49206.579</v>
      </c>
      <c r="H497" s="17">
        <f t="shared" si="47"/>
        <v>4934</v>
      </c>
      <c r="I497" s="51" t="s">
        <v>1562</v>
      </c>
      <c r="J497" s="52" t="s">
        <v>1563</v>
      </c>
      <c r="K497" s="51">
        <v>4934</v>
      </c>
      <c r="L497" s="51" t="s">
        <v>2419</v>
      </c>
      <c r="M497" s="52" t="s">
        <v>2388</v>
      </c>
      <c r="N497" s="52"/>
      <c r="O497" s="53" t="s">
        <v>1549</v>
      </c>
      <c r="P497" s="53" t="s">
        <v>1367</v>
      </c>
    </row>
    <row r="498" spans="1:16" ht="13.5" thickBot="1" x14ac:dyDescent="0.25">
      <c r="A498" s="17" t="str">
        <f t="shared" si="42"/>
        <v> BRNO 31 </v>
      </c>
      <c r="B498" s="11" t="str">
        <f t="shared" si="43"/>
        <v>I</v>
      </c>
      <c r="C498" s="17">
        <f t="shared" si="44"/>
        <v>49211.362999999998</v>
      </c>
      <c r="D498" s="19" t="str">
        <f t="shared" si="45"/>
        <v>vis</v>
      </c>
      <c r="E498" s="50">
        <f>VLOOKUP(C498,Active!C$21:E$967,3,FALSE)</f>
        <v>4937.9912456855272</v>
      </c>
      <c r="F498" s="11" t="s">
        <v>2299</v>
      </c>
      <c r="G498" s="19" t="str">
        <f t="shared" si="46"/>
        <v>49211.363</v>
      </c>
      <c r="H498" s="17">
        <f t="shared" si="47"/>
        <v>4938</v>
      </c>
      <c r="I498" s="51" t="s">
        <v>1564</v>
      </c>
      <c r="J498" s="52" t="s">
        <v>1565</v>
      </c>
      <c r="K498" s="51">
        <v>4938</v>
      </c>
      <c r="L498" s="51" t="s">
        <v>2473</v>
      </c>
      <c r="M498" s="52" t="s">
        <v>2388</v>
      </c>
      <c r="N498" s="52"/>
      <c r="O498" s="53" t="s">
        <v>1566</v>
      </c>
      <c r="P498" s="53" t="s">
        <v>1367</v>
      </c>
    </row>
    <row r="499" spans="1:16" ht="13.5" thickBot="1" x14ac:dyDescent="0.25">
      <c r="A499" s="17" t="str">
        <f t="shared" si="42"/>
        <v> BBS 108 </v>
      </c>
      <c r="B499" s="11" t="str">
        <f t="shared" si="43"/>
        <v>I</v>
      </c>
      <c r="C499" s="17">
        <f t="shared" si="44"/>
        <v>49211.381999999998</v>
      </c>
      <c r="D499" s="19" t="str">
        <f t="shared" si="45"/>
        <v>vis</v>
      </c>
      <c r="E499" s="50">
        <f>VLOOKUP(C499,Active!C$21:E$967,3,FALSE)</f>
        <v>4938.0070946750211</v>
      </c>
      <c r="F499" s="11" t="s">
        <v>2299</v>
      </c>
      <c r="G499" s="19" t="str">
        <f t="shared" si="46"/>
        <v>49211.382</v>
      </c>
      <c r="H499" s="17">
        <f t="shared" si="47"/>
        <v>4938</v>
      </c>
      <c r="I499" s="51" t="s">
        <v>1567</v>
      </c>
      <c r="J499" s="52" t="s">
        <v>1568</v>
      </c>
      <c r="K499" s="51">
        <v>4938</v>
      </c>
      <c r="L499" s="51" t="s">
        <v>2328</v>
      </c>
      <c r="M499" s="52" t="s">
        <v>2388</v>
      </c>
      <c r="N499" s="52"/>
      <c r="O499" s="53" t="s">
        <v>1569</v>
      </c>
      <c r="P499" s="53" t="s">
        <v>1570</v>
      </c>
    </row>
    <row r="500" spans="1:16" ht="13.5" thickBot="1" x14ac:dyDescent="0.25">
      <c r="A500" s="17" t="str">
        <f t="shared" si="42"/>
        <v> BBS 108 </v>
      </c>
      <c r="B500" s="11" t="str">
        <f t="shared" si="43"/>
        <v>I</v>
      </c>
      <c r="C500" s="17">
        <f t="shared" si="44"/>
        <v>49217.385000000002</v>
      </c>
      <c r="D500" s="19" t="str">
        <f t="shared" si="45"/>
        <v>vis</v>
      </c>
      <c r="E500" s="50">
        <f>VLOOKUP(C500,Active!C$21:E$967,3,FALSE)</f>
        <v>4943.0145411976146</v>
      </c>
      <c r="F500" s="11" t="s">
        <v>2299</v>
      </c>
      <c r="G500" s="19" t="str">
        <f t="shared" si="46"/>
        <v>49217.385</v>
      </c>
      <c r="H500" s="17">
        <f t="shared" si="47"/>
        <v>4943</v>
      </c>
      <c r="I500" s="51" t="s">
        <v>1571</v>
      </c>
      <c r="J500" s="52" t="s">
        <v>1572</v>
      </c>
      <c r="K500" s="51">
        <v>4943</v>
      </c>
      <c r="L500" s="51" t="s">
        <v>511</v>
      </c>
      <c r="M500" s="52" t="s">
        <v>2388</v>
      </c>
      <c r="N500" s="52"/>
      <c r="O500" s="53" t="s">
        <v>1569</v>
      </c>
      <c r="P500" s="53" t="s">
        <v>1570</v>
      </c>
    </row>
    <row r="501" spans="1:16" ht="13.5" thickBot="1" x14ac:dyDescent="0.25">
      <c r="A501" s="17" t="str">
        <f t="shared" si="42"/>
        <v> AOEB 4 </v>
      </c>
      <c r="B501" s="11" t="str">
        <f t="shared" si="43"/>
        <v>I</v>
      </c>
      <c r="C501" s="17">
        <f t="shared" si="44"/>
        <v>49223.364999999998</v>
      </c>
      <c r="D501" s="19" t="str">
        <f t="shared" si="45"/>
        <v>vis</v>
      </c>
      <c r="E501" s="50">
        <f>VLOOKUP(C501,Active!C$21:E$967,3,FALSE)</f>
        <v>4948.0028021013404</v>
      </c>
      <c r="F501" s="11" t="s">
        <v>2299</v>
      </c>
      <c r="G501" s="19" t="str">
        <f t="shared" si="46"/>
        <v>49223.365</v>
      </c>
      <c r="H501" s="17">
        <f t="shared" si="47"/>
        <v>4948</v>
      </c>
      <c r="I501" s="51" t="s">
        <v>1576</v>
      </c>
      <c r="J501" s="52" t="s">
        <v>1577</v>
      </c>
      <c r="K501" s="51">
        <v>4948</v>
      </c>
      <c r="L501" s="51" t="s">
        <v>2403</v>
      </c>
      <c r="M501" s="52" t="s">
        <v>2388</v>
      </c>
      <c r="N501" s="52"/>
      <c r="O501" s="53" t="s">
        <v>1253</v>
      </c>
      <c r="P501" s="53" t="s">
        <v>1501</v>
      </c>
    </row>
    <row r="502" spans="1:16" ht="13.5" thickBot="1" x14ac:dyDescent="0.25">
      <c r="A502" s="17" t="str">
        <f t="shared" si="42"/>
        <v> BBS 105 </v>
      </c>
      <c r="B502" s="11" t="str">
        <f t="shared" si="43"/>
        <v>I</v>
      </c>
      <c r="C502" s="17">
        <f t="shared" si="44"/>
        <v>49229.364500000003</v>
      </c>
      <c r="D502" s="19" t="str">
        <f t="shared" si="45"/>
        <v>vis</v>
      </c>
      <c r="E502" s="50">
        <f>VLOOKUP(C502,Active!C$21:E$967,3,FALSE)</f>
        <v>4953.0073290732389</v>
      </c>
      <c r="F502" s="11" t="s">
        <v>2299</v>
      </c>
      <c r="G502" s="19" t="str">
        <f t="shared" si="46"/>
        <v>49229.3645</v>
      </c>
      <c r="H502" s="17">
        <f t="shared" si="47"/>
        <v>4953</v>
      </c>
      <c r="I502" s="51" t="s">
        <v>1578</v>
      </c>
      <c r="J502" s="52" t="s">
        <v>1579</v>
      </c>
      <c r="K502" s="51">
        <v>4953</v>
      </c>
      <c r="L502" s="51" t="s">
        <v>1580</v>
      </c>
      <c r="M502" s="52" t="s">
        <v>2428</v>
      </c>
      <c r="N502" s="52" t="s">
        <v>2021</v>
      </c>
      <c r="O502" s="53" t="s">
        <v>1581</v>
      </c>
      <c r="P502" s="53" t="s">
        <v>1582</v>
      </c>
    </row>
    <row r="503" spans="1:16" ht="13.5" thickBot="1" x14ac:dyDescent="0.25">
      <c r="A503" s="17" t="str">
        <f t="shared" si="42"/>
        <v> BBS 105 </v>
      </c>
      <c r="B503" s="11" t="str">
        <f t="shared" si="43"/>
        <v>I</v>
      </c>
      <c r="C503" s="17">
        <f t="shared" si="44"/>
        <v>49247.347000000002</v>
      </c>
      <c r="D503" s="19" t="str">
        <f t="shared" si="45"/>
        <v>vis</v>
      </c>
      <c r="E503" s="50">
        <f>VLOOKUP(C503,Active!C$21:E$967,3,FALSE)</f>
        <v>4968.0075634714503</v>
      </c>
      <c r="F503" s="11" t="s">
        <v>2299</v>
      </c>
      <c r="G503" s="19" t="str">
        <f t="shared" si="46"/>
        <v>49247.347</v>
      </c>
      <c r="H503" s="17">
        <f t="shared" si="47"/>
        <v>4968</v>
      </c>
      <c r="I503" s="51" t="s">
        <v>1583</v>
      </c>
      <c r="J503" s="52" t="s">
        <v>1584</v>
      </c>
      <c r="K503" s="51">
        <v>4968</v>
      </c>
      <c r="L503" s="51" t="s">
        <v>2328</v>
      </c>
      <c r="M503" s="52" t="s">
        <v>2388</v>
      </c>
      <c r="N503" s="52"/>
      <c r="O503" s="53" t="s">
        <v>953</v>
      </c>
      <c r="P503" s="53" t="s">
        <v>1582</v>
      </c>
    </row>
    <row r="504" spans="1:16" ht="13.5" thickBot="1" x14ac:dyDescent="0.25">
      <c r="A504" s="17" t="str">
        <f t="shared" si="42"/>
        <v> AOEB 4 </v>
      </c>
      <c r="B504" s="11" t="str">
        <f t="shared" si="43"/>
        <v>I</v>
      </c>
      <c r="C504" s="17">
        <f t="shared" si="44"/>
        <v>49253.347000000002</v>
      </c>
      <c r="D504" s="19" t="str">
        <f t="shared" si="45"/>
        <v>vis</v>
      </c>
      <c r="E504" s="50">
        <f>VLOOKUP(C504,Active!C$21:E$967,3,FALSE)</f>
        <v>4973.0125075220149</v>
      </c>
      <c r="F504" s="11" t="s">
        <v>2299</v>
      </c>
      <c r="G504" s="19" t="str">
        <f t="shared" si="46"/>
        <v>49253.347</v>
      </c>
      <c r="H504" s="17">
        <f t="shared" si="47"/>
        <v>4973</v>
      </c>
      <c r="I504" s="51" t="s">
        <v>1585</v>
      </c>
      <c r="J504" s="52" t="s">
        <v>1586</v>
      </c>
      <c r="K504" s="51">
        <v>4973</v>
      </c>
      <c r="L504" s="51" t="s">
        <v>244</v>
      </c>
      <c r="M504" s="52" t="s">
        <v>2388</v>
      </c>
      <c r="N504" s="52"/>
      <c r="O504" s="53" t="s">
        <v>1253</v>
      </c>
      <c r="P504" s="53" t="s">
        <v>1501</v>
      </c>
    </row>
    <row r="505" spans="1:16" ht="13.5" thickBot="1" x14ac:dyDescent="0.25">
      <c r="A505" s="17" t="str">
        <f t="shared" si="42"/>
        <v>BAVM 68 </v>
      </c>
      <c r="B505" s="11" t="str">
        <f t="shared" si="43"/>
        <v>I</v>
      </c>
      <c r="C505" s="17">
        <f t="shared" si="44"/>
        <v>49277.315000000002</v>
      </c>
      <c r="D505" s="19" t="str">
        <f t="shared" si="45"/>
        <v>vis</v>
      </c>
      <c r="E505" s="50">
        <f>VLOOKUP(C505,Active!C$21:E$967,3,FALSE)</f>
        <v>4993.0055906893376</v>
      </c>
      <c r="F505" s="11" t="s">
        <v>2299</v>
      </c>
      <c r="G505" s="19" t="str">
        <f t="shared" si="46"/>
        <v>49277.315</v>
      </c>
      <c r="H505" s="17">
        <f t="shared" si="47"/>
        <v>4993</v>
      </c>
      <c r="I505" s="51" t="s">
        <v>1587</v>
      </c>
      <c r="J505" s="52" t="s">
        <v>1588</v>
      </c>
      <c r="K505" s="51">
        <v>4993</v>
      </c>
      <c r="L505" s="51" t="s">
        <v>2562</v>
      </c>
      <c r="M505" s="52" t="s">
        <v>2388</v>
      </c>
      <c r="N505" s="52"/>
      <c r="O505" s="53" t="s">
        <v>1443</v>
      </c>
      <c r="P505" s="54" t="s">
        <v>1552</v>
      </c>
    </row>
    <row r="506" spans="1:16" ht="13.5" thickBot="1" x14ac:dyDescent="0.25">
      <c r="A506" s="17" t="str">
        <f t="shared" si="42"/>
        <v>BAVM 68 </v>
      </c>
      <c r="B506" s="11" t="str">
        <f t="shared" si="43"/>
        <v>I</v>
      </c>
      <c r="C506" s="17">
        <f t="shared" si="44"/>
        <v>49422.383999999998</v>
      </c>
      <c r="D506" s="19" t="str">
        <f t="shared" si="45"/>
        <v>vis</v>
      </c>
      <c r="E506" s="50">
        <f>VLOOKUP(C506,Active!C$21:E$967,3,FALSE)</f>
        <v>5114.0159621012272</v>
      </c>
      <c r="F506" s="11" t="s">
        <v>2299</v>
      </c>
      <c r="G506" s="19" t="str">
        <f t="shared" si="46"/>
        <v>49422.384</v>
      </c>
      <c r="H506" s="17">
        <f t="shared" si="47"/>
        <v>5114</v>
      </c>
      <c r="I506" s="51" t="s">
        <v>1589</v>
      </c>
      <c r="J506" s="52" t="s">
        <v>1590</v>
      </c>
      <c r="K506" s="51">
        <v>5114</v>
      </c>
      <c r="L506" s="51" t="s">
        <v>279</v>
      </c>
      <c r="M506" s="52" t="s">
        <v>2388</v>
      </c>
      <c r="N506" s="52"/>
      <c r="O506" s="53" t="s">
        <v>1591</v>
      </c>
      <c r="P506" s="54" t="s">
        <v>1552</v>
      </c>
    </row>
    <row r="507" spans="1:16" ht="13.5" thickBot="1" x14ac:dyDescent="0.25">
      <c r="A507" s="17" t="str">
        <f t="shared" si="42"/>
        <v> BBS 107 </v>
      </c>
      <c r="B507" s="11" t="str">
        <f t="shared" si="43"/>
        <v>I</v>
      </c>
      <c r="C507" s="17">
        <f t="shared" si="44"/>
        <v>49525.470800000003</v>
      </c>
      <c r="D507" s="19" t="str">
        <f t="shared" si="45"/>
        <v>vis</v>
      </c>
      <c r="E507" s="50">
        <f>VLOOKUP(C507,Active!C$21:E$967,3,FALSE)</f>
        <v>5200.0065731598552</v>
      </c>
      <c r="F507" s="11" t="s">
        <v>2299</v>
      </c>
      <c r="G507" s="19" t="str">
        <f t="shared" si="46"/>
        <v>49525.4708</v>
      </c>
      <c r="H507" s="17">
        <f t="shared" si="47"/>
        <v>5200</v>
      </c>
      <c r="I507" s="51" t="s">
        <v>1592</v>
      </c>
      <c r="J507" s="52" t="s">
        <v>1593</v>
      </c>
      <c r="K507" s="51">
        <v>5200</v>
      </c>
      <c r="L507" s="51" t="s">
        <v>1594</v>
      </c>
      <c r="M507" s="52" t="s">
        <v>2428</v>
      </c>
      <c r="N507" s="52" t="s">
        <v>2021</v>
      </c>
      <c r="O507" s="53" t="s">
        <v>1581</v>
      </c>
      <c r="P507" s="53" t="s">
        <v>1595</v>
      </c>
    </row>
    <row r="508" spans="1:16" ht="13.5" thickBot="1" x14ac:dyDescent="0.25">
      <c r="A508" s="17" t="str">
        <f t="shared" si="42"/>
        <v>BAVM 79 </v>
      </c>
      <c r="B508" s="11" t="str">
        <f t="shared" si="43"/>
        <v>I</v>
      </c>
      <c r="C508" s="17">
        <f t="shared" si="44"/>
        <v>49543.432999999997</v>
      </c>
      <c r="D508" s="19" t="str">
        <f t="shared" si="45"/>
        <v>vis</v>
      </c>
      <c r="E508" s="50">
        <f>VLOOKUP(C508,Active!C$21:E$967,3,FALSE)</f>
        <v>5214.9898741640263</v>
      </c>
      <c r="F508" s="11" t="s">
        <v>2299</v>
      </c>
      <c r="G508" s="19" t="str">
        <f t="shared" si="46"/>
        <v>49543.433</v>
      </c>
      <c r="H508" s="17">
        <f t="shared" si="47"/>
        <v>5215</v>
      </c>
      <c r="I508" s="51" t="s">
        <v>1596</v>
      </c>
      <c r="J508" s="52" t="s">
        <v>1597</v>
      </c>
      <c r="K508" s="51">
        <v>5215</v>
      </c>
      <c r="L508" s="51" t="s">
        <v>2526</v>
      </c>
      <c r="M508" s="52" t="s">
        <v>2388</v>
      </c>
      <c r="N508" s="52"/>
      <c r="O508" s="53" t="s">
        <v>1443</v>
      </c>
      <c r="P508" s="54" t="s">
        <v>1598</v>
      </c>
    </row>
    <row r="509" spans="1:16" ht="13.5" thickBot="1" x14ac:dyDescent="0.25">
      <c r="A509" s="17" t="str">
        <f t="shared" si="42"/>
        <v> BRNO 31 </v>
      </c>
      <c r="B509" s="11" t="str">
        <f t="shared" si="43"/>
        <v>I</v>
      </c>
      <c r="C509" s="17">
        <f t="shared" si="44"/>
        <v>49567.415000000001</v>
      </c>
      <c r="D509" s="19" t="str">
        <f t="shared" si="45"/>
        <v>vis</v>
      </c>
      <c r="E509" s="50">
        <f>VLOOKUP(C509,Active!C$21:E$967,3,FALSE)</f>
        <v>5234.9946355341353</v>
      </c>
      <c r="F509" s="11" t="s">
        <v>2299</v>
      </c>
      <c r="G509" s="19" t="str">
        <f t="shared" si="46"/>
        <v>49567.415</v>
      </c>
      <c r="H509" s="17">
        <f t="shared" si="47"/>
        <v>5235</v>
      </c>
      <c r="I509" s="51" t="s">
        <v>1599</v>
      </c>
      <c r="J509" s="52" t="s">
        <v>1600</v>
      </c>
      <c r="K509" s="51">
        <v>5235</v>
      </c>
      <c r="L509" s="51" t="s">
        <v>2493</v>
      </c>
      <c r="M509" s="52" t="s">
        <v>2388</v>
      </c>
      <c r="N509" s="52"/>
      <c r="O509" s="53" t="s">
        <v>1601</v>
      </c>
      <c r="P509" s="53" t="s">
        <v>1367</v>
      </c>
    </row>
    <row r="510" spans="1:16" ht="13.5" thickBot="1" x14ac:dyDescent="0.25">
      <c r="A510" s="17" t="str">
        <f t="shared" si="42"/>
        <v> BRNO 31 </v>
      </c>
      <c r="B510" s="11" t="str">
        <f t="shared" si="43"/>
        <v>I</v>
      </c>
      <c r="C510" s="17">
        <f t="shared" si="44"/>
        <v>49567.421000000002</v>
      </c>
      <c r="D510" s="19" t="str">
        <f t="shared" si="45"/>
        <v>vis</v>
      </c>
      <c r="E510" s="50">
        <f>VLOOKUP(C510,Active!C$21:E$967,3,FALSE)</f>
        <v>5234.9996404781878</v>
      </c>
      <c r="F510" s="11" t="s">
        <v>2299</v>
      </c>
      <c r="G510" s="19" t="str">
        <f t="shared" si="46"/>
        <v>49567.421</v>
      </c>
      <c r="H510" s="17">
        <f t="shared" si="47"/>
        <v>5235</v>
      </c>
      <c r="I510" s="51" t="s">
        <v>1602</v>
      </c>
      <c r="J510" s="52" t="s">
        <v>1603</v>
      </c>
      <c r="K510" s="51">
        <v>5235</v>
      </c>
      <c r="L510" s="51" t="s">
        <v>2353</v>
      </c>
      <c r="M510" s="52" t="s">
        <v>2388</v>
      </c>
      <c r="N510" s="52"/>
      <c r="O510" s="53" t="s">
        <v>1604</v>
      </c>
      <c r="P510" s="53" t="s">
        <v>1367</v>
      </c>
    </row>
    <row r="511" spans="1:16" ht="13.5" thickBot="1" x14ac:dyDescent="0.25">
      <c r="A511" s="17" t="str">
        <f t="shared" si="42"/>
        <v>BAVM 79 </v>
      </c>
      <c r="B511" s="11" t="str">
        <f t="shared" si="43"/>
        <v>I</v>
      </c>
      <c r="C511" s="17">
        <f t="shared" si="44"/>
        <v>49585.396999999997</v>
      </c>
      <c r="D511" s="19" t="str">
        <f t="shared" si="45"/>
        <v>vis</v>
      </c>
      <c r="E511" s="50">
        <f>VLOOKUP(C511,Active!C$21:E$967,3,FALSE)</f>
        <v>5249.9944528536744</v>
      </c>
      <c r="F511" s="11" t="s">
        <v>2299</v>
      </c>
      <c r="G511" s="19" t="str">
        <f t="shared" si="46"/>
        <v>49585.397</v>
      </c>
      <c r="H511" s="17">
        <f t="shared" si="47"/>
        <v>5250</v>
      </c>
      <c r="I511" s="51" t="s">
        <v>1605</v>
      </c>
      <c r="J511" s="52" t="s">
        <v>1606</v>
      </c>
      <c r="K511" s="51">
        <v>5250</v>
      </c>
      <c r="L511" s="51" t="s">
        <v>2462</v>
      </c>
      <c r="M511" s="52" t="s">
        <v>2388</v>
      </c>
      <c r="N511" s="52"/>
      <c r="O511" s="53" t="s">
        <v>1443</v>
      </c>
      <c r="P511" s="54" t="s">
        <v>1598</v>
      </c>
    </row>
    <row r="512" spans="1:16" ht="13.5" thickBot="1" x14ac:dyDescent="0.25">
      <c r="A512" s="17" t="str">
        <f t="shared" si="42"/>
        <v> BBS 109 </v>
      </c>
      <c r="B512" s="11" t="str">
        <f t="shared" si="43"/>
        <v>I</v>
      </c>
      <c r="C512" s="17">
        <f t="shared" si="44"/>
        <v>49591.406999999999</v>
      </c>
      <c r="D512" s="19" t="str">
        <f t="shared" si="45"/>
        <v>vis</v>
      </c>
      <c r="E512" s="50">
        <f>VLOOKUP(C512,Active!C$21:E$967,3,FALSE)</f>
        <v>5255.0077384776587</v>
      </c>
      <c r="F512" s="11" t="s">
        <v>2299</v>
      </c>
      <c r="G512" s="19" t="str">
        <f t="shared" si="46"/>
        <v>49591.407</v>
      </c>
      <c r="H512" s="17">
        <f t="shared" si="47"/>
        <v>5255</v>
      </c>
      <c r="I512" s="51" t="s">
        <v>1607</v>
      </c>
      <c r="J512" s="52" t="s">
        <v>1608</v>
      </c>
      <c r="K512" s="51">
        <v>5255</v>
      </c>
      <c r="L512" s="51" t="s">
        <v>2328</v>
      </c>
      <c r="M512" s="52" t="s">
        <v>2388</v>
      </c>
      <c r="N512" s="52"/>
      <c r="O512" s="53" t="s">
        <v>1569</v>
      </c>
      <c r="P512" s="53" t="s">
        <v>1609</v>
      </c>
    </row>
    <row r="513" spans="1:16" ht="13.5" thickBot="1" x14ac:dyDescent="0.25">
      <c r="A513" s="17" t="str">
        <f t="shared" si="42"/>
        <v> AOEB 4 </v>
      </c>
      <c r="B513" s="11" t="str">
        <f t="shared" si="43"/>
        <v>I</v>
      </c>
      <c r="C513" s="17">
        <f t="shared" si="44"/>
        <v>49603.406999999999</v>
      </c>
      <c r="D513" s="19" t="str">
        <f t="shared" si="45"/>
        <v>vis</v>
      </c>
      <c r="E513" s="50">
        <f>VLOOKUP(C513,Active!C$21:E$967,3,FALSE)</f>
        <v>5265.0176265787877</v>
      </c>
      <c r="F513" s="11" t="s">
        <v>2299</v>
      </c>
      <c r="G513" s="19" t="str">
        <f t="shared" si="46"/>
        <v>49603.407</v>
      </c>
      <c r="H513" s="17">
        <f t="shared" si="47"/>
        <v>5265</v>
      </c>
      <c r="I513" s="51" t="s">
        <v>1610</v>
      </c>
      <c r="J513" s="52" t="s">
        <v>1611</v>
      </c>
      <c r="K513" s="51">
        <v>5265</v>
      </c>
      <c r="L513" s="51" t="s">
        <v>322</v>
      </c>
      <c r="M513" s="52" t="s">
        <v>2388</v>
      </c>
      <c r="N513" s="52"/>
      <c r="O513" s="53" t="s">
        <v>1253</v>
      </c>
      <c r="P513" s="53" t="s">
        <v>1501</v>
      </c>
    </row>
    <row r="514" spans="1:16" ht="13.5" thickBot="1" x14ac:dyDescent="0.25">
      <c r="A514" s="17" t="str">
        <f t="shared" si="42"/>
        <v> AOEB 4 </v>
      </c>
      <c r="B514" s="11" t="str">
        <f t="shared" si="43"/>
        <v>I</v>
      </c>
      <c r="C514" s="17">
        <f t="shared" si="44"/>
        <v>49634.559000000001</v>
      </c>
      <c r="D514" s="19" t="str">
        <f t="shared" si="45"/>
        <v>vis</v>
      </c>
      <c r="E514" s="50">
        <f>VLOOKUP(C514,Active!C$21:E$967,3,FALSE)</f>
        <v>5291.0032960893213</v>
      </c>
      <c r="F514" s="11" t="s">
        <v>2299</v>
      </c>
      <c r="G514" s="19" t="str">
        <f t="shared" si="46"/>
        <v>49634.559</v>
      </c>
      <c r="H514" s="17">
        <f t="shared" si="47"/>
        <v>5291</v>
      </c>
      <c r="I514" s="51" t="s">
        <v>1612</v>
      </c>
      <c r="J514" s="52" t="s">
        <v>1613</v>
      </c>
      <c r="K514" s="51">
        <v>5291</v>
      </c>
      <c r="L514" s="51" t="s">
        <v>2373</v>
      </c>
      <c r="M514" s="52" t="s">
        <v>2388</v>
      </c>
      <c r="N514" s="52"/>
      <c r="O514" s="53" t="s">
        <v>519</v>
      </c>
      <c r="P514" s="53" t="s">
        <v>1501</v>
      </c>
    </row>
    <row r="515" spans="1:16" ht="13.5" thickBot="1" x14ac:dyDescent="0.25">
      <c r="A515" s="17" t="str">
        <f t="shared" si="42"/>
        <v> BRNO 31 </v>
      </c>
      <c r="B515" s="11" t="str">
        <f t="shared" si="43"/>
        <v>I</v>
      </c>
      <c r="C515" s="17">
        <f t="shared" si="44"/>
        <v>49639.364000000001</v>
      </c>
      <c r="D515" s="19" t="str">
        <f t="shared" si="45"/>
        <v>vis</v>
      </c>
      <c r="E515" s="50">
        <f>VLOOKUP(C515,Active!C$21:E$967,3,FALSE)</f>
        <v>5295.0114221164822</v>
      </c>
      <c r="F515" s="11" t="s">
        <v>2299</v>
      </c>
      <c r="G515" s="19" t="str">
        <f t="shared" si="46"/>
        <v>49639.364</v>
      </c>
      <c r="H515" s="17">
        <f t="shared" si="47"/>
        <v>5295</v>
      </c>
      <c r="I515" s="51" t="s">
        <v>1614</v>
      </c>
      <c r="J515" s="52" t="s">
        <v>1615</v>
      </c>
      <c r="K515" s="51">
        <v>5295</v>
      </c>
      <c r="L515" s="51" t="s">
        <v>250</v>
      </c>
      <c r="M515" s="52" t="s">
        <v>2388</v>
      </c>
      <c r="N515" s="52"/>
      <c r="O515" s="53" t="s">
        <v>1616</v>
      </c>
      <c r="P515" s="53" t="s">
        <v>1367</v>
      </c>
    </row>
    <row r="516" spans="1:16" ht="13.5" thickBot="1" x14ac:dyDescent="0.25">
      <c r="A516" s="17" t="str">
        <f t="shared" si="42"/>
        <v>BAVM 93 </v>
      </c>
      <c r="B516" s="11" t="str">
        <f t="shared" si="43"/>
        <v>I</v>
      </c>
      <c r="C516" s="17">
        <f t="shared" si="44"/>
        <v>49663.34</v>
      </c>
      <c r="D516" s="19" t="str">
        <f t="shared" si="45"/>
        <v>vis</v>
      </c>
      <c r="E516" s="50">
        <f>VLOOKUP(C516,Active!C$21:E$967,3,FALSE)</f>
        <v>5315.0111785425343</v>
      </c>
      <c r="F516" s="11" t="s">
        <v>2299</v>
      </c>
      <c r="G516" s="19" t="str">
        <f t="shared" si="46"/>
        <v>49663.34</v>
      </c>
      <c r="H516" s="17">
        <f t="shared" si="47"/>
        <v>5315</v>
      </c>
      <c r="I516" s="51" t="s">
        <v>1617</v>
      </c>
      <c r="J516" s="52" t="s">
        <v>1618</v>
      </c>
      <c r="K516" s="51">
        <v>5315</v>
      </c>
      <c r="L516" s="51" t="s">
        <v>1619</v>
      </c>
      <c r="M516" s="52" t="s">
        <v>2388</v>
      </c>
      <c r="N516" s="52"/>
      <c r="O516" s="53" t="s">
        <v>1620</v>
      </c>
      <c r="P516" s="54" t="s">
        <v>1621</v>
      </c>
    </row>
    <row r="517" spans="1:16" ht="13.5" thickBot="1" x14ac:dyDescent="0.25">
      <c r="A517" s="17" t="str">
        <f t="shared" si="42"/>
        <v> AOEB 4 </v>
      </c>
      <c r="B517" s="11" t="str">
        <f t="shared" si="43"/>
        <v>I</v>
      </c>
      <c r="C517" s="17">
        <f t="shared" si="44"/>
        <v>49840.754000000001</v>
      </c>
      <c r="D517" s="19" t="str">
        <f t="shared" si="45"/>
        <v>vis</v>
      </c>
      <c r="E517" s="50">
        <f>VLOOKUP(C517,Active!C$21:E$967,3,FALSE)</f>
        <v>5463.0023691736824</v>
      </c>
      <c r="F517" s="11" t="s">
        <v>2299</v>
      </c>
      <c r="G517" s="19" t="str">
        <f t="shared" si="46"/>
        <v>49840.754</v>
      </c>
      <c r="H517" s="17">
        <f t="shared" si="47"/>
        <v>5463</v>
      </c>
      <c r="I517" s="51" t="s">
        <v>1625</v>
      </c>
      <c r="J517" s="52" t="s">
        <v>1626</v>
      </c>
      <c r="K517" s="51">
        <v>5463</v>
      </c>
      <c r="L517" s="51" t="s">
        <v>2403</v>
      </c>
      <c r="M517" s="52" t="s">
        <v>2388</v>
      </c>
      <c r="N517" s="52"/>
      <c r="O517" s="53" t="s">
        <v>1627</v>
      </c>
      <c r="P517" s="53" t="s">
        <v>1501</v>
      </c>
    </row>
    <row r="518" spans="1:16" ht="13.5" thickBot="1" x14ac:dyDescent="0.25">
      <c r="A518" s="17" t="str">
        <f t="shared" si="42"/>
        <v> BBS 109 </v>
      </c>
      <c r="B518" s="11" t="str">
        <f t="shared" si="43"/>
        <v>I</v>
      </c>
      <c r="C518" s="17">
        <f t="shared" si="44"/>
        <v>49844.355199999998</v>
      </c>
      <c r="D518" s="19" t="str">
        <f t="shared" si="45"/>
        <v>vis</v>
      </c>
      <c r="E518" s="50">
        <f>VLOOKUP(C518,Active!C$21:E$967,3,FALSE)</f>
        <v>5466.006336592829</v>
      </c>
      <c r="F518" s="11" t="s">
        <v>2299</v>
      </c>
      <c r="G518" s="19" t="str">
        <f t="shared" si="46"/>
        <v>49844.3552</v>
      </c>
      <c r="H518" s="17">
        <f t="shared" si="47"/>
        <v>5466</v>
      </c>
      <c r="I518" s="51" t="s">
        <v>1628</v>
      </c>
      <c r="J518" s="52" t="s">
        <v>1629</v>
      </c>
      <c r="K518" s="51">
        <v>5466</v>
      </c>
      <c r="L518" s="51" t="s">
        <v>1630</v>
      </c>
      <c r="M518" s="52" t="s">
        <v>2428</v>
      </c>
      <c r="N518" s="52" t="s">
        <v>2021</v>
      </c>
      <c r="O518" s="53" t="s">
        <v>1581</v>
      </c>
      <c r="P518" s="53" t="s">
        <v>1609</v>
      </c>
    </row>
    <row r="519" spans="1:16" ht="13.5" thickBot="1" x14ac:dyDescent="0.25">
      <c r="A519" s="17" t="str">
        <f t="shared" si="42"/>
        <v> AOEB 4 </v>
      </c>
      <c r="B519" s="11" t="str">
        <f t="shared" si="43"/>
        <v>I</v>
      </c>
      <c r="C519" s="17">
        <f t="shared" si="44"/>
        <v>49888.703000000001</v>
      </c>
      <c r="D519" s="19" t="str">
        <f t="shared" si="45"/>
        <v>vis</v>
      </c>
      <c r="E519" s="50">
        <f>VLOOKUP(C519,Active!C$21:E$967,3,FALSE)</f>
        <v>5502.9993795537703</v>
      </c>
      <c r="F519" s="11" t="s">
        <v>2299</v>
      </c>
      <c r="G519" s="19" t="str">
        <f t="shared" si="46"/>
        <v>49888.703</v>
      </c>
      <c r="H519" s="17">
        <f t="shared" si="47"/>
        <v>5503</v>
      </c>
      <c r="I519" s="51" t="s">
        <v>1631</v>
      </c>
      <c r="J519" s="52" t="s">
        <v>1632</v>
      </c>
      <c r="K519" s="51">
        <v>5503</v>
      </c>
      <c r="L519" s="51" t="s">
        <v>2367</v>
      </c>
      <c r="M519" s="52" t="s">
        <v>2388</v>
      </c>
      <c r="N519" s="52"/>
      <c r="O519" s="53" t="s">
        <v>1627</v>
      </c>
      <c r="P519" s="53" t="s">
        <v>1501</v>
      </c>
    </row>
    <row r="520" spans="1:16" ht="13.5" thickBot="1" x14ac:dyDescent="0.25">
      <c r="A520" s="17" t="str">
        <f t="shared" si="42"/>
        <v> AOEB 4 </v>
      </c>
      <c r="B520" s="11" t="str">
        <f t="shared" si="43"/>
        <v>I</v>
      </c>
      <c r="C520" s="17">
        <f t="shared" si="44"/>
        <v>49900.699000000001</v>
      </c>
      <c r="D520" s="19" t="str">
        <f t="shared" si="45"/>
        <v>vis</v>
      </c>
      <c r="E520" s="50">
        <f>VLOOKUP(C520,Active!C$21:E$967,3,FALSE)</f>
        <v>5513.0059310255319</v>
      </c>
      <c r="F520" s="11" t="s">
        <v>2299</v>
      </c>
      <c r="G520" s="19" t="str">
        <f t="shared" si="46"/>
        <v>49900.699</v>
      </c>
      <c r="H520" s="17">
        <f t="shared" si="47"/>
        <v>5513</v>
      </c>
      <c r="I520" s="51" t="s">
        <v>1633</v>
      </c>
      <c r="J520" s="52" t="s">
        <v>1634</v>
      </c>
      <c r="K520" s="51">
        <v>5513</v>
      </c>
      <c r="L520" s="51" t="s">
        <v>2562</v>
      </c>
      <c r="M520" s="52" t="s">
        <v>2388</v>
      </c>
      <c r="N520" s="52"/>
      <c r="O520" s="53" t="s">
        <v>2652</v>
      </c>
      <c r="P520" s="53" t="s">
        <v>1501</v>
      </c>
    </row>
    <row r="521" spans="1:16" ht="13.5" thickBot="1" x14ac:dyDescent="0.25">
      <c r="A521" s="17" t="str">
        <f t="shared" si="42"/>
        <v>BAVM 93 </v>
      </c>
      <c r="B521" s="11" t="str">
        <f t="shared" si="43"/>
        <v>I</v>
      </c>
      <c r="C521" s="17">
        <f t="shared" si="44"/>
        <v>49935.464</v>
      </c>
      <c r="D521" s="19" t="str">
        <f t="shared" si="45"/>
        <v>vis</v>
      </c>
      <c r="E521" s="50">
        <f>VLOOKUP(C521,Active!C$21:E$967,3,FALSE)</f>
        <v>5542.0054110118444</v>
      </c>
      <c r="F521" s="11" t="s">
        <v>2299</v>
      </c>
      <c r="G521" s="19" t="str">
        <f t="shared" si="46"/>
        <v>49935.464</v>
      </c>
      <c r="H521" s="17">
        <f t="shared" si="47"/>
        <v>5542</v>
      </c>
      <c r="I521" s="51" t="s">
        <v>1643</v>
      </c>
      <c r="J521" s="52" t="s">
        <v>1644</v>
      </c>
      <c r="K521" s="51">
        <v>5542</v>
      </c>
      <c r="L521" s="51" t="s">
        <v>2312</v>
      </c>
      <c r="M521" s="52" t="s">
        <v>2388</v>
      </c>
      <c r="N521" s="52"/>
      <c r="O521" s="53" t="s">
        <v>1645</v>
      </c>
      <c r="P521" s="54" t="s">
        <v>1621</v>
      </c>
    </row>
    <row r="522" spans="1:16" ht="13.5" thickBot="1" x14ac:dyDescent="0.25">
      <c r="A522" s="17" t="str">
        <f t="shared" si="42"/>
        <v> AOEB 4 </v>
      </c>
      <c r="B522" s="11" t="str">
        <f t="shared" si="43"/>
        <v>I</v>
      </c>
      <c r="C522" s="17">
        <f t="shared" si="44"/>
        <v>49954.637000000002</v>
      </c>
      <c r="D522" s="19" t="str">
        <f t="shared" si="45"/>
        <v>vis</v>
      </c>
      <c r="E522" s="50">
        <f>VLOOKUP(C522,Active!C$21:E$967,3,FALSE)</f>
        <v>5557.9987097254261</v>
      </c>
      <c r="F522" s="11" t="s">
        <v>2299</v>
      </c>
      <c r="G522" s="19" t="str">
        <f t="shared" si="46"/>
        <v>49954.637</v>
      </c>
      <c r="H522" s="17">
        <f t="shared" si="47"/>
        <v>5558</v>
      </c>
      <c r="I522" s="51" t="s">
        <v>1669</v>
      </c>
      <c r="J522" s="52" t="s">
        <v>1670</v>
      </c>
      <c r="K522" s="51">
        <v>5558</v>
      </c>
      <c r="L522" s="51" t="s">
        <v>2336</v>
      </c>
      <c r="M522" s="52" t="s">
        <v>2388</v>
      </c>
      <c r="N522" s="52"/>
      <c r="O522" s="53" t="s">
        <v>2652</v>
      </c>
      <c r="P522" s="53" t="s">
        <v>1501</v>
      </c>
    </row>
    <row r="523" spans="1:16" ht="13.5" thickBot="1" x14ac:dyDescent="0.25">
      <c r="A523" s="17" t="str">
        <f t="shared" ref="A523:A586" si="48">P523</f>
        <v> BBS 113 </v>
      </c>
      <c r="B523" s="11" t="str">
        <f t="shared" ref="B523:B586" si="49">IF(H523=INT(H523),"I","II")</f>
        <v>I</v>
      </c>
      <c r="C523" s="17">
        <f t="shared" ref="C523:C586" si="50">1*G523</f>
        <v>49959.428999999996</v>
      </c>
      <c r="D523" s="19" t="str">
        <f t="shared" ref="D523:D586" si="51">VLOOKUP(F523,I$1:J$5,2,FALSE)</f>
        <v>vis</v>
      </c>
      <c r="E523" s="50">
        <f>VLOOKUP(C523,Active!C$21:E$967,3,FALSE)</f>
        <v>5561.9959917071383</v>
      </c>
      <c r="F523" s="11" t="s">
        <v>2299</v>
      </c>
      <c r="G523" s="19" t="str">
        <f t="shared" ref="G523:G586" si="52">MID(I523,3,LEN(I523)-3)</f>
        <v>49959.429</v>
      </c>
      <c r="H523" s="17">
        <f t="shared" ref="H523:H586" si="53">1*K523</f>
        <v>5562</v>
      </c>
      <c r="I523" s="51" t="s">
        <v>1671</v>
      </c>
      <c r="J523" s="52" t="s">
        <v>1672</v>
      </c>
      <c r="K523" s="51">
        <v>5562</v>
      </c>
      <c r="L523" s="51" t="s">
        <v>2318</v>
      </c>
      <c r="M523" s="52" t="s">
        <v>2388</v>
      </c>
      <c r="N523" s="52"/>
      <c r="O523" s="53" t="s">
        <v>1569</v>
      </c>
      <c r="P523" s="53" t="s">
        <v>1673</v>
      </c>
    </row>
    <row r="524" spans="1:16" ht="13.5" thickBot="1" x14ac:dyDescent="0.25">
      <c r="A524" s="17" t="str">
        <f t="shared" si="48"/>
        <v> AOEB 4 </v>
      </c>
      <c r="B524" s="11" t="str">
        <f t="shared" si="49"/>
        <v>I</v>
      </c>
      <c r="C524" s="17">
        <f t="shared" si="50"/>
        <v>49972.607000000004</v>
      </c>
      <c r="D524" s="19" t="str">
        <f t="shared" si="51"/>
        <v>vis</v>
      </c>
      <c r="E524" s="50">
        <f>VLOOKUP(C524,Active!C$21:E$967,3,FALSE)</f>
        <v>5572.9885171568676</v>
      </c>
      <c r="F524" s="11" t="s">
        <v>2299</v>
      </c>
      <c r="G524" s="19" t="str">
        <f t="shared" si="52"/>
        <v>49972.607</v>
      </c>
      <c r="H524" s="17">
        <f t="shared" si="53"/>
        <v>5573</v>
      </c>
      <c r="I524" s="51" t="s">
        <v>1674</v>
      </c>
      <c r="J524" s="52" t="s">
        <v>1675</v>
      </c>
      <c r="K524" s="51">
        <v>5573</v>
      </c>
      <c r="L524" s="51" t="s">
        <v>2522</v>
      </c>
      <c r="M524" s="52" t="s">
        <v>2388</v>
      </c>
      <c r="N524" s="52"/>
      <c r="O524" s="53" t="s">
        <v>1676</v>
      </c>
      <c r="P524" s="53" t="s">
        <v>1501</v>
      </c>
    </row>
    <row r="525" spans="1:16" ht="13.5" thickBot="1" x14ac:dyDescent="0.25">
      <c r="A525" s="17" t="str">
        <f t="shared" si="48"/>
        <v> AOEB 4 </v>
      </c>
      <c r="B525" s="11" t="str">
        <f t="shared" si="49"/>
        <v>I</v>
      </c>
      <c r="C525" s="17">
        <f t="shared" si="50"/>
        <v>49978.608999999997</v>
      </c>
      <c r="D525" s="19" t="str">
        <f t="shared" si="51"/>
        <v>vis</v>
      </c>
      <c r="E525" s="50">
        <f>VLOOKUP(C525,Active!C$21:E$967,3,FALSE)</f>
        <v>5577.9951295221099</v>
      </c>
      <c r="F525" s="11" t="s">
        <v>2299</v>
      </c>
      <c r="G525" s="19" t="str">
        <f t="shared" si="52"/>
        <v>49978.609</v>
      </c>
      <c r="H525" s="17">
        <f t="shared" si="53"/>
        <v>5578</v>
      </c>
      <c r="I525" s="51" t="s">
        <v>1677</v>
      </c>
      <c r="J525" s="52" t="s">
        <v>1678</v>
      </c>
      <c r="K525" s="51">
        <v>5578</v>
      </c>
      <c r="L525" s="51" t="s">
        <v>2493</v>
      </c>
      <c r="M525" s="52" t="s">
        <v>2388</v>
      </c>
      <c r="N525" s="52"/>
      <c r="O525" s="53" t="s">
        <v>595</v>
      </c>
      <c r="P525" s="53" t="s">
        <v>1501</v>
      </c>
    </row>
    <row r="526" spans="1:16" ht="13.5" thickBot="1" x14ac:dyDescent="0.25">
      <c r="A526" s="17" t="str">
        <f t="shared" si="48"/>
        <v> BBS 113 </v>
      </c>
      <c r="B526" s="11" t="str">
        <f t="shared" si="49"/>
        <v>I</v>
      </c>
      <c r="C526" s="17">
        <f t="shared" si="50"/>
        <v>49989.419000000002</v>
      </c>
      <c r="D526" s="19" t="str">
        <f t="shared" si="51"/>
        <v>vis</v>
      </c>
      <c r="E526" s="50">
        <f>VLOOKUP(C526,Active!C$21:E$967,3,FALSE)</f>
        <v>5587.0123703865484</v>
      </c>
      <c r="F526" s="11" t="s">
        <v>2299</v>
      </c>
      <c r="G526" s="19" t="str">
        <f t="shared" si="52"/>
        <v>49989.419</v>
      </c>
      <c r="H526" s="17">
        <f t="shared" si="53"/>
        <v>5587</v>
      </c>
      <c r="I526" s="51" t="s">
        <v>1679</v>
      </c>
      <c r="J526" s="52" t="s">
        <v>1680</v>
      </c>
      <c r="K526" s="51">
        <v>5587</v>
      </c>
      <c r="L526" s="51" t="s">
        <v>244</v>
      </c>
      <c r="M526" s="52" t="s">
        <v>2388</v>
      </c>
      <c r="N526" s="52"/>
      <c r="O526" s="53" t="s">
        <v>1569</v>
      </c>
      <c r="P526" s="53" t="s">
        <v>1673</v>
      </c>
    </row>
    <row r="527" spans="1:16" ht="13.5" thickBot="1" x14ac:dyDescent="0.25">
      <c r="A527" s="17" t="str">
        <f t="shared" si="48"/>
        <v> AOEB 4 </v>
      </c>
      <c r="B527" s="11" t="str">
        <f t="shared" si="49"/>
        <v>I</v>
      </c>
      <c r="C527" s="17">
        <f t="shared" si="50"/>
        <v>50002.597999999998</v>
      </c>
      <c r="D527" s="19" t="str">
        <f t="shared" si="51"/>
        <v>vis</v>
      </c>
      <c r="E527" s="50">
        <f>VLOOKUP(C527,Active!C$21:E$967,3,FALSE)</f>
        <v>5598.0057299936107</v>
      </c>
      <c r="F527" s="11" t="s">
        <v>2299</v>
      </c>
      <c r="G527" s="19" t="str">
        <f t="shared" si="52"/>
        <v>50002.598</v>
      </c>
      <c r="H527" s="17">
        <f t="shared" si="53"/>
        <v>5598</v>
      </c>
      <c r="I527" s="51" t="s">
        <v>1681</v>
      </c>
      <c r="J527" s="52" t="s">
        <v>1682</v>
      </c>
      <c r="K527" s="51">
        <v>5598</v>
      </c>
      <c r="L527" s="51" t="s">
        <v>2562</v>
      </c>
      <c r="M527" s="52" t="s">
        <v>2388</v>
      </c>
      <c r="N527" s="52"/>
      <c r="O527" s="53" t="s">
        <v>1627</v>
      </c>
      <c r="P527" s="53" t="s">
        <v>1501</v>
      </c>
    </row>
    <row r="528" spans="1:16" ht="13.5" thickBot="1" x14ac:dyDescent="0.25">
      <c r="A528" s="17" t="str">
        <f t="shared" si="48"/>
        <v> AOEB 4 </v>
      </c>
      <c r="B528" s="11" t="str">
        <f t="shared" si="49"/>
        <v>I</v>
      </c>
      <c r="C528" s="17">
        <f t="shared" si="50"/>
        <v>50026.559000000001</v>
      </c>
      <c r="D528" s="19" t="str">
        <f t="shared" si="51"/>
        <v>vis</v>
      </c>
      <c r="E528" s="50">
        <f>VLOOKUP(C528,Active!C$21:E$967,3,FALSE)</f>
        <v>5617.9929740595426</v>
      </c>
      <c r="F528" s="11" t="s">
        <v>2299</v>
      </c>
      <c r="G528" s="19" t="str">
        <f t="shared" si="52"/>
        <v>50026.559</v>
      </c>
      <c r="H528" s="17">
        <f t="shared" si="53"/>
        <v>5618</v>
      </c>
      <c r="I528" s="51" t="s">
        <v>1683</v>
      </c>
      <c r="J528" s="52" t="s">
        <v>1684</v>
      </c>
      <c r="K528" s="51">
        <v>5618</v>
      </c>
      <c r="L528" s="51" t="s">
        <v>2315</v>
      </c>
      <c r="M528" s="52" t="s">
        <v>2388</v>
      </c>
      <c r="N528" s="52"/>
      <c r="O528" s="53" t="s">
        <v>1676</v>
      </c>
      <c r="P528" s="53" t="s">
        <v>1501</v>
      </c>
    </row>
    <row r="529" spans="1:16" ht="13.5" thickBot="1" x14ac:dyDescent="0.25">
      <c r="A529" s="17" t="str">
        <f t="shared" si="48"/>
        <v> AOEB 4 </v>
      </c>
      <c r="B529" s="11" t="str">
        <f t="shared" si="49"/>
        <v>I</v>
      </c>
      <c r="C529" s="17">
        <f t="shared" si="50"/>
        <v>50044.527999999998</v>
      </c>
      <c r="D529" s="19" t="str">
        <f t="shared" si="51"/>
        <v>vis</v>
      </c>
      <c r="E529" s="50">
        <f>VLOOKUP(C529,Active!C$21:E$967,3,FALSE)</f>
        <v>5632.9819473336393</v>
      </c>
      <c r="F529" s="11" t="s">
        <v>2299</v>
      </c>
      <c r="G529" s="19" t="str">
        <f t="shared" si="52"/>
        <v>50044.528</v>
      </c>
      <c r="H529" s="17">
        <f t="shared" si="53"/>
        <v>5633</v>
      </c>
      <c r="I529" s="51" t="s">
        <v>1685</v>
      </c>
      <c r="J529" s="52" t="s">
        <v>1686</v>
      </c>
      <c r="K529" s="51">
        <v>5633</v>
      </c>
      <c r="L529" s="51" t="s">
        <v>2396</v>
      </c>
      <c r="M529" s="52" t="s">
        <v>2388</v>
      </c>
      <c r="N529" s="52"/>
      <c r="O529" s="53" t="s">
        <v>1676</v>
      </c>
      <c r="P529" s="53" t="s">
        <v>1501</v>
      </c>
    </row>
    <row r="530" spans="1:16" ht="13.5" thickBot="1" x14ac:dyDescent="0.25">
      <c r="A530" s="17" t="str">
        <f t="shared" si="48"/>
        <v> AOEB 4 </v>
      </c>
      <c r="B530" s="11" t="str">
        <f t="shared" si="49"/>
        <v>I</v>
      </c>
      <c r="C530" s="17">
        <f t="shared" si="50"/>
        <v>50250.743999999999</v>
      </c>
      <c r="D530" s="19" t="str">
        <f t="shared" si="51"/>
        <v>vis</v>
      </c>
      <c r="E530" s="50">
        <f>VLOOKUP(C530,Active!C$21:E$967,3,FALSE)</f>
        <v>5804.9985377221792</v>
      </c>
      <c r="F530" s="11" t="s">
        <v>2299</v>
      </c>
      <c r="G530" s="19" t="str">
        <f t="shared" si="52"/>
        <v>50250.744</v>
      </c>
      <c r="H530" s="17">
        <f t="shared" si="53"/>
        <v>5805</v>
      </c>
      <c r="I530" s="51" t="s">
        <v>1690</v>
      </c>
      <c r="J530" s="52" t="s">
        <v>1691</v>
      </c>
      <c r="K530" s="51">
        <v>5805</v>
      </c>
      <c r="L530" s="51" t="s">
        <v>2336</v>
      </c>
      <c r="M530" s="52" t="s">
        <v>2388</v>
      </c>
      <c r="N530" s="52"/>
      <c r="O530" s="53" t="s">
        <v>1627</v>
      </c>
      <c r="P530" s="53" t="s">
        <v>1501</v>
      </c>
    </row>
    <row r="531" spans="1:16" ht="13.5" thickBot="1" x14ac:dyDescent="0.25">
      <c r="A531" s="17" t="str">
        <f t="shared" si="48"/>
        <v> AOEB 4 </v>
      </c>
      <c r="B531" s="11" t="str">
        <f t="shared" si="49"/>
        <v>I</v>
      </c>
      <c r="C531" s="17">
        <f t="shared" si="50"/>
        <v>50268.726000000002</v>
      </c>
      <c r="D531" s="19" t="str">
        <f t="shared" si="51"/>
        <v>vis</v>
      </c>
      <c r="E531" s="50">
        <f>VLOOKUP(C531,Active!C$21:E$967,3,FALSE)</f>
        <v>5819.9983550417237</v>
      </c>
      <c r="F531" s="11" t="s">
        <v>2299</v>
      </c>
      <c r="G531" s="19" t="str">
        <f t="shared" si="52"/>
        <v>50268.726</v>
      </c>
      <c r="H531" s="17">
        <f t="shared" si="53"/>
        <v>5820</v>
      </c>
      <c r="I531" s="51" t="s">
        <v>1692</v>
      </c>
      <c r="J531" s="52" t="s">
        <v>1693</v>
      </c>
      <c r="K531" s="51">
        <v>5820</v>
      </c>
      <c r="L531" s="51" t="s">
        <v>2336</v>
      </c>
      <c r="M531" s="52" t="s">
        <v>2388</v>
      </c>
      <c r="N531" s="52"/>
      <c r="O531" s="53" t="s">
        <v>1627</v>
      </c>
      <c r="P531" s="53" t="s">
        <v>1501</v>
      </c>
    </row>
    <row r="532" spans="1:16" ht="13.5" thickBot="1" x14ac:dyDescent="0.25">
      <c r="A532" s="17" t="str">
        <f t="shared" si="48"/>
        <v> AOEB 4 </v>
      </c>
      <c r="B532" s="11" t="str">
        <f t="shared" si="49"/>
        <v>I</v>
      </c>
      <c r="C532" s="17">
        <f t="shared" si="50"/>
        <v>50274.728999999999</v>
      </c>
      <c r="D532" s="19" t="str">
        <f t="shared" si="51"/>
        <v>vis</v>
      </c>
      <c r="E532" s="50">
        <f>VLOOKUP(C532,Active!C$21:E$967,3,FALSE)</f>
        <v>5825.0058015643117</v>
      </c>
      <c r="F532" s="11" t="s">
        <v>2299</v>
      </c>
      <c r="G532" s="19" t="str">
        <f t="shared" si="52"/>
        <v>50274.729</v>
      </c>
      <c r="H532" s="17">
        <f t="shared" si="53"/>
        <v>5825</v>
      </c>
      <c r="I532" s="51" t="s">
        <v>1694</v>
      </c>
      <c r="J532" s="52" t="s">
        <v>1695</v>
      </c>
      <c r="K532" s="51">
        <v>5825</v>
      </c>
      <c r="L532" s="51" t="s">
        <v>2562</v>
      </c>
      <c r="M532" s="52" t="s">
        <v>2388</v>
      </c>
      <c r="N532" s="52"/>
      <c r="O532" s="53" t="s">
        <v>1676</v>
      </c>
      <c r="P532" s="53" t="s">
        <v>1501</v>
      </c>
    </row>
    <row r="533" spans="1:16" ht="13.5" thickBot="1" x14ac:dyDescent="0.25">
      <c r="A533" s="17" t="str">
        <f t="shared" si="48"/>
        <v> AOEB 4 </v>
      </c>
      <c r="B533" s="11" t="str">
        <f t="shared" si="49"/>
        <v>I</v>
      </c>
      <c r="C533" s="17">
        <f t="shared" si="50"/>
        <v>50304.696000000004</v>
      </c>
      <c r="D533" s="19" t="str">
        <f t="shared" si="51"/>
        <v>vis</v>
      </c>
      <c r="E533" s="50">
        <f>VLOOKUP(C533,Active!C$21:E$967,3,FALSE)</f>
        <v>5850.0029946248596</v>
      </c>
      <c r="F533" s="11" t="s">
        <v>2299</v>
      </c>
      <c r="G533" s="19" t="str">
        <f t="shared" si="52"/>
        <v>50304.696</v>
      </c>
      <c r="H533" s="17">
        <f t="shared" si="53"/>
        <v>5850</v>
      </c>
      <c r="I533" s="51" t="s">
        <v>1696</v>
      </c>
      <c r="J533" s="52" t="s">
        <v>1697</v>
      </c>
      <c r="K533" s="51">
        <v>5850</v>
      </c>
      <c r="L533" s="51" t="s">
        <v>2373</v>
      </c>
      <c r="M533" s="52" t="s">
        <v>2388</v>
      </c>
      <c r="N533" s="52"/>
      <c r="O533" s="53" t="s">
        <v>1676</v>
      </c>
      <c r="P533" s="53" t="s">
        <v>1501</v>
      </c>
    </row>
    <row r="534" spans="1:16" ht="13.5" thickBot="1" x14ac:dyDescent="0.25">
      <c r="A534" s="17" t="str">
        <f t="shared" si="48"/>
        <v> AOEB 4 </v>
      </c>
      <c r="B534" s="11" t="str">
        <f t="shared" si="49"/>
        <v>I</v>
      </c>
      <c r="C534" s="17">
        <f t="shared" si="50"/>
        <v>50310.688999999998</v>
      </c>
      <c r="D534" s="19" t="str">
        <f t="shared" si="51"/>
        <v>vis</v>
      </c>
      <c r="E534" s="50">
        <f>VLOOKUP(C534,Active!C$21:E$967,3,FALSE)</f>
        <v>5855.0020995740279</v>
      </c>
      <c r="F534" s="11" t="s">
        <v>2299</v>
      </c>
      <c r="G534" s="19" t="str">
        <f t="shared" si="52"/>
        <v>50310.689</v>
      </c>
      <c r="H534" s="17">
        <f t="shared" si="53"/>
        <v>5855</v>
      </c>
      <c r="I534" s="51" t="s">
        <v>1698</v>
      </c>
      <c r="J534" s="52" t="s">
        <v>1699</v>
      </c>
      <c r="K534" s="51">
        <v>5855</v>
      </c>
      <c r="L534" s="51" t="s">
        <v>2403</v>
      </c>
      <c r="M534" s="52" t="s">
        <v>2388</v>
      </c>
      <c r="N534" s="52"/>
      <c r="O534" s="53" t="s">
        <v>1627</v>
      </c>
      <c r="P534" s="53" t="s">
        <v>1501</v>
      </c>
    </row>
    <row r="535" spans="1:16" ht="13.5" thickBot="1" x14ac:dyDescent="0.25">
      <c r="A535" s="17" t="str">
        <f t="shared" si="48"/>
        <v>BAVM 101 </v>
      </c>
      <c r="B535" s="11" t="str">
        <f t="shared" si="49"/>
        <v>I</v>
      </c>
      <c r="C535" s="17">
        <f t="shared" si="50"/>
        <v>50315.504000000001</v>
      </c>
      <c r="D535" s="19" t="str">
        <f t="shared" si="51"/>
        <v>vis</v>
      </c>
      <c r="E535" s="50">
        <f>VLOOKUP(C535,Active!C$21:E$967,3,FALSE)</f>
        <v>5859.0185671746076</v>
      </c>
      <c r="F535" s="11" t="s">
        <v>2299</v>
      </c>
      <c r="G535" s="19" t="str">
        <f t="shared" si="52"/>
        <v>50315.504</v>
      </c>
      <c r="H535" s="17">
        <f t="shared" si="53"/>
        <v>5859</v>
      </c>
      <c r="I535" s="51" t="s">
        <v>1700</v>
      </c>
      <c r="J535" s="52" t="s">
        <v>1701</v>
      </c>
      <c r="K535" s="51">
        <v>5859</v>
      </c>
      <c r="L535" s="51" t="s">
        <v>547</v>
      </c>
      <c r="M535" s="52" t="s">
        <v>2388</v>
      </c>
      <c r="N535" s="52"/>
      <c r="O535" s="53" t="s">
        <v>1645</v>
      </c>
      <c r="P535" s="54" t="s">
        <v>1702</v>
      </c>
    </row>
    <row r="536" spans="1:16" ht="13.5" thickBot="1" x14ac:dyDescent="0.25">
      <c r="A536" s="17" t="str">
        <f t="shared" si="48"/>
        <v> AOEB 4 </v>
      </c>
      <c r="B536" s="11" t="str">
        <f t="shared" si="49"/>
        <v>I</v>
      </c>
      <c r="C536" s="17">
        <f t="shared" si="50"/>
        <v>50370.633999999998</v>
      </c>
      <c r="D536" s="19" t="str">
        <f t="shared" si="51"/>
        <v>vis</v>
      </c>
      <c r="E536" s="50">
        <f>VLOOKUP(C536,Active!C$21:E$967,3,FALSE)</f>
        <v>5905.0056614258765</v>
      </c>
      <c r="F536" s="11" t="s">
        <v>2299</v>
      </c>
      <c r="G536" s="19" t="str">
        <f t="shared" si="52"/>
        <v>50370.634</v>
      </c>
      <c r="H536" s="17">
        <f t="shared" si="53"/>
        <v>5905</v>
      </c>
      <c r="I536" s="51" t="s">
        <v>1703</v>
      </c>
      <c r="J536" s="52" t="s">
        <v>1704</v>
      </c>
      <c r="K536" s="51">
        <v>5905</v>
      </c>
      <c r="L536" s="51" t="s">
        <v>2562</v>
      </c>
      <c r="M536" s="52" t="s">
        <v>2388</v>
      </c>
      <c r="N536" s="52"/>
      <c r="O536" s="53" t="s">
        <v>595</v>
      </c>
      <c r="P536" s="53" t="s">
        <v>1501</v>
      </c>
    </row>
    <row r="537" spans="1:16" ht="13.5" thickBot="1" x14ac:dyDescent="0.25">
      <c r="A537" s="17" t="str">
        <f t="shared" si="48"/>
        <v> AOEB 4 </v>
      </c>
      <c r="B537" s="11" t="str">
        <f t="shared" si="49"/>
        <v>I</v>
      </c>
      <c r="C537" s="17">
        <f t="shared" si="50"/>
        <v>50376.624000000003</v>
      </c>
      <c r="D537" s="19" t="str">
        <f t="shared" si="51"/>
        <v>vis</v>
      </c>
      <c r="E537" s="50">
        <f>VLOOKUP(C537,Active!C$21:E$967,3,FALSE)</f>
        <v>5910.0022639030285</v>
      </c>
      <c r="F537" s="11" t="s">
        <v>2299</v>
      </c>
      <c r="G537" s="19" t="str">
        <f t="shared" si="52"/>
        <v>50376.624</v>
      </c>
      <c r="H537" s="17">
        <f t="shared" si="53"/>
        <v>5910</v>
      </c>
      <c r="I537" s="51" t="s">
        <v>1705</v>
      </c>
      <c r="J537" s="52" t="s">
        <v>1706</v>
      </c>
      <c r="K537" s="51">
        <v>5910</v>
      </c>
      <c r="L537" s="51" t="s">
        <v>2403</v>
      </c>
      <c r="M537" s="52" t="s">
        <v>2388</v>
      </c>
      <c r="N537" s="52"/>
      <c r="O537" s="53" t="s">
        <v>595</v>
      </c>
      <c r="P537" s="53" t="s">
        <v>1501</v>
      </c>
    </row>
    <row r="538" spans="1:16" ht="13.5" thickBot="1" x14ac:dyDescent="0.25">
      <c r="A538" s="17" t="str">
        <f t="shared" si="48"/>
        <v> AOEB 4 </v>
      </c>
      <c r="B538" s="11" t="str">
        <f t="shared" si="49"/>
        <v>I</v>
      </c>
      <c r="C538" s="17">
        <f t="shared" si="50"/>
        <v>50636.775000000001</v>
      </c>
      <c r="D538" s="19" t="str">
        <f t="shared" si="51"/>
        <v>vis</v>
      </c>
      <c r="E538" s="50">
        <f>VLOOKUP(C538,Active!C$21:E$967,3,FALSE)</f>
        <v>6127.0091305194328</v>
      </c>
      <c r="F538" s="11" t="s">
        <v>2299</v>
      </c>
      <c r="G538" s="19" t="str">
        <f t="shared" si="52"/>
        <v>50636.775</v>
      </c>
      <c r="H538" s="17">
        <f t="shared" si="53"/>
        <v>6127</v>
      </c>
      <c r="I538" s="51" t="s">
        <v>1707</v>
      </c>
      <c r="J538" s="52" t="s">
        <v>1708</v>
      </c>
      <c r="K538" s="51">
        <v>6127</v>
      </c>
      <c r="L538" s="51" t="s">
        <v>2339</v>
      </c>
      <c r="M538" s="52" t="s">
        <v>2388</v>
      </c>
      <c r="N538" s="52"/>
      <c r="O538" s="53" t="s">
        <v>1709</v>
      </c>
      <c r="P538" s="53" t="s">
        <v>1501</v>
      </c>
    </row>
    <row r="539" spans="1:16" ht="13.5" thickBot="1" x14ac:dyDescent="0.25">
      <c r="A539" s="17" t="str">
        <f t="shared" si="48"/>
        <v>BAVM 113 </v>
      </c>
      <c r="B539" s="11" t="str">
        <f t="shared" si="49"/>
        <v>I</v>
      </c>
      <c r="C539" s="17">
        <f t="shared" si="50"/>
        <v>50712.313999999998</v>
      </c>
      <c r="D539" s="19" t="str">
        <f t="shared" si="51"/>
        <v>vis</v>
      </c>
      <c r="E539" s="50">
        <f>VLOOKUP(C539,Active!C$21:E$967,3,FALSE)</f>
        <v>6190.0205419586964</v>
      </c>
      <c r="F539" s="11" t="s">
        <v>2299</v>
      </c>
      <c r="G539" s="19" t="str">
        <f t="shared" si="52"/>
        <v>50712.314</v>
      </c>
      <c r="H539" s="17">
        <f t="shared" si="53"/>
        <v>6190</v>
      </c>
      <c r="I539" s="51" t="s">
        <v>1710</v>
      </c>
      <c r="J539" s="52" t="s">
        <v>1711</v>
      </c>
      <c r="K539" s="51">
        <v>6190</v>
      </c>
      <c r="L539" s="51" t="s">
        <v>1712</v>
      </c>
      <c r="M539" s="52" t="s">
        <v>2388</v>
      </c>
      <c r="N539" s="52"/>
      <c r="O539" s="53" t="s">
        <v>1713</v>
      </c>
      <c r="P539" s="54" t="s">
        <v>1714</v>
      </c>
    </row>
    <row r="540" spans="1:16" ht="13.5" thickBot="1" x14ac:dyDescent="0.25">
      <c r="A540" s="17" t="str">
        <f t="shared" si="48"/>
        <v>BAVM 113 </v>
      </c>
      <c r="B540" s="11" t="str">
        <f t="shared" si="49"/>
        <v>I</v>
      </c>
      <c r="C540" s="17">
        <f t="shared" si="50"/>
        <v>50845.373</v>
      </c>
      <c r="D540" s="19" t="str">
        <f t="shared" si="51"/>
        <v>vis</v>
      </c>
      <c r="E540" s="50">
        <f>VLOOKUP(C540,Active!C$21:E$967,3,FALSE)</f>
        <v>6301.0126836960444</v>
      </c>
      <c r="F540" s="11" t="s">
        <v>2299</v>
      </c>
      <c r="G540" s="19" t="str">
        <f t="shared" si="52"/>
        <v>50845.373</v>
      </c>
      <c r="H540" s="17">
        <f t="shared" si="53"/>
        <v>6301</v>
      </c>
      <c r="I540" s="51" t="s">
        <v>1724</v>
      </c>
      <c r="J540" s="52" t="s">
        <v>1725</v>
      </c>
      <c r="K540" s="51">
        <v>6301</v>
      </c>
      <c r="L540" s="51" t="s">
        <v>244</v>
      </c>
      <c r="M540" s="52" t="s">
        <v>2388</v>
      </c>
      <c r="N540" s="52"/>
      <c r="O540" s="53" t="s">
        <v>1726</v>
      </c>
      <c r="P540" s="54" t="s">
        <v>1714</v>
      </c>
    </row>
    <row r="541" spans="1:16" ht="13.5" thickBot="1" x14ac:dyDescent="0.25">
      <c r="A541" s="17" t="str">
        <f t="shared" si="48"/>
        <v>BAVM 113 </v>
      </c>
      <c r="B541" s="11" t="str">
        <f t="shared" si="49"/>
        <v>I</v>
      </c>
      <c r="C541" s="17">
        <f t="shared" si="50"/>
        <v>50948.455999999998</v>
      </c>
      <c r="D541" s="19" t="str">
        <f t="shared" si="51"/>
        <v>vis</v>
      </c>
      <c r="E541" s="50">
        <f>VLOOKUP(C541,Active!C$21:E$967,3,FALSE)</f>
        <v>6387.0001249567686</v>
      </c>
      <c r="F541" s="11" t="s">
        <v>2299</v>
      </c>
      <c r="G541" s="19" t="str">
        <f t="shared" si="52"/>
        <v>50948.456</v>
      </c>
      <c r="H541" s="17">
        <f t="shared" si="53"/>
        <v>6387</v>
      </c>
      <c r="I541" s="51" t="s">
        <v>1727</v>
      </c>
      <c r="J541" s="52" t="s">
        <v>1728</v>
      </c>
      <c r="K541" s="51">
        <v>6387</v>
      </c>
      <c r="L541" s="51" t="s">
        <v>2350</v>
      </c>
      <c r="M541" s="52" t="s">
        <v>2388</v>
      </c>
      <c r="N541" s="52"/>
      <c r="O541" s="53" t="s">
        <v>1729</v>
      </c>
      <c r="P541" s="54" t="s">
        <v>1714</v>
      </c>
    </row>
    <row r="542" spans="1:16" ht="13.5" thickBot="1" x14ac:dyDescent="0.25">
      <c r="A542" s="17" t="str">
        <f t="shared" si="48"/>
        <v>BAVM 113 </v>
      </c>
      <c r="B542" s="11" t="str">
        <f t="shared" si="49"/>
        <v>I</v>
      </c>
      <c r="C542" s="17">
        <f t="shared" si="50"/>
        <v>50948.466</v>
      </c>
      <c r="D542" s="19" t="str">
        <f t="shared" si="51"/>
        <v>vis</v>
      </c>
      <c r="E542" s="50">
        <f>VLOOKUP(C542,Active!C$21:E$967,3,FALSE)</f>
        <v>6387.0084665301874</v>
      </c>
      <c r="F542" s="11" t="s">
        <v>2299</v>
      </c>
      <c r="G542" s="19" t="str">
        <f t="shared" si="52"/>
        <v>50948.466</v>
      </c>
      <c r="H542" s="17">
        <f t="shared" si="53"/>
        <v>6387</v>
      </c>
      <c r="I542" s="51" t="s">
        <v>1730</v>
      </c>
      <c r="J542" s="52" t="s">
        <v>1731</v>
      </c>
      <c r="K542" s="51">
        <v>6387</v>
      </c>
      <c r="L542" s="51" t="s">
        <v>2356</v>
      </c>
      <c r="M542" s="52" t="s">
        <v>2388</v>
      </c>
      <c r="N542" s="52"/>
      <c r="O542" s="53" t="s">
        <v>1726</v>
      </c>
      <c r="P542" s="54" t="s">
        <v>1714</v>
      </c>
    </row>
    <row r="543" spans="1:16" ht="13.5" thickBot="1" x14ac:dyDescent="0.25">
      <c r="A543" s="17" t="str">
        <f t="shared" si="48"/>
        <v>IBVS 4621 </v>
      </c>
      <c r="B543" s="11" t="str">
        <f t="shared" si="49"/>
        <v>I</v>
      </c>
      <c r="C543" s="17">
        <f t="shared" si="50"/>
        <v>51022.794900000001</v>
      </c>
      <c r="D543" s="19" t="str">
        <f t="shared" si="51"/>
        <v>vis</v>
      </c>
      <c r="E543" s="50">
        <f>VLOOKUP(C543,Active!C$21:E$967,3,FALSE)</f>
        <v>6449.0104641701901</v>
      </c>
      <c r="F543" s="11" t="s">
        <v>2299</v>
      </c>
      <c r="G543" s="19" t="str">
        <f t="shared" si="52"/>
        <v>51022.7949</v>
      </c>
      <c r="H543" s="17">
        <f t="shared" si="53"/>
        <v>6449</v>
      </c>
      <c r="I543" s="51" t="s">
        <v>1739</v>
      </c>
      <c r="J543" s="52" t="s">
        <v>1740</v>
      </c>
      <c r="K543" s="51">
        <v>6449</v>
      </c>
      <c r="L543" s="51" t="s">
        <v>1741</v>
      </c>
      <c r="M543" s="52" t="s">
        <v>2428</v>
      </c>
      <c r="N543" s="52" t="s">
        <v>1742</v>
      </c>
      <c r="O543" s="53" t="s">
        <v>1743</v>
      </c>
      <c r="P543" s="54" t="s">
        <v>1744</v>
      </c>
    </row>
    <row r="544" spans="1:16" ht="13.5" thickBot="1" x14ac:dyDescent="0.25">
      <c r="A544" s="17" t="str">
        <f t="shared" si="48"/>
        <v>BAVM 158 </v>
      </c>
      <c r="B544" s="11" t="str">
        <f t="shared" si="49"/>
        <v>I</v>
      </c>
      <c r="C544" s="17">
        <f t="shared" si="50"/>
        <v>52366.66</v>
      </c>
      <c r="D544" s="19" t="str">
        <f t="shared" si="51"/>
        <v>vis</v>
      </c>
      <c r="E544" s="50">
        <f>VLOOKUP(C544,Active!C$21:E$967,3,FALSE)</f>
        <v>7570.0054036712627</v>
      </c>
      <c r="F544" s="11" t="s">
        <v>2299</v>
      </c>
      <c r="G544" s="19" t="str">
        <f t="shared" si="52"/>
        <v>52366.660</v>
      </c>
      <c r="H544" s="17">
        <f t="shared" si="53"/>
        <v>7570</v>
      </c>
      <c r="I544" s="51" t="s">
        <v>1841</v>
      </c>
      <c r="J544" s="52" t="s">
        <v>1842</v>
      </c>
      <c r="K544" s="51">
        <v>7570</v>
      </c>
      <c r="L544" s="51" t="s">
        <v>2312</v>
      </c>
      <c r="M544" s="52" t="s">
        <v>2428</v>
      </c>
      <c r="N544" s="52" t="s">
        <v>1843</v>
      </c>
      <c r="O544" s="53" t="s">
        <v>1844</v>
      </c>
      <c r="P544" s="54" t="s">
        <v>1845</v>
      </c>
    </row>
    <row r="545" spans="1:16" ht="13.5" thickBot="1" x14ac:dyDescent="0.25">
      <c r="A545" s="17" t="str">
        <f t="shared" si="48"/>
        <v>IBVS 5364 </v>
      </c>
      <c r="B545" s="11" t="str">
        <f t="shared" si="49"/>
        <v>II</v>
      </c>
      <c r="C545" s="17">
        <f t="shared" si="50"/>
        <v>52458.383399999999</v>
      </c>
      <c r="D545" s="19" t="str">
        <f t="shared" si="51"/>
        <v>vis</v>
      </c>
      <c r="E545" s="50">
        <f>VLOOKUP(C545,Active!C$21:E$967,3,FALSE)</f>
        <v>7646.5171511925182</v>
      </c>
      <c r="F545" s="11" t="s">
        <v>2299</v>
      </c>
      <c r="G545" s="19" t="str">
        <f t="shared" si="52"/>
        <v>52458.3834</v>
      </c>
      <c r="H545" s="17">
        <f t="shared" si="53"/>
        <v>7646.5</v>
      </c>
      <c r="I545" s="51" t="s">
        <v>1846</v>
      </c>
      <c r="J545" s="52" t="s">
        <v>1847</v>
      </c>
      <c r="K545" s="51">
        <v>7646.5</v>
      </c>
      <c r="L545" s="51" t="s">
        <v>1848</v>
      </c>
      <c r="M545" s="52" t="s">
        <v>2428</v>
      </c>
      <c r="N545" s="52" t="s">
        <v>2429</v>
      </c>
      <c r="O545" s="53" t="s">
        <v>1849</v>
      </c>
      <c r="P545" s="54" t="s">
        <v>1850</v>
      </c>
    </row>
    <row r="546" spans="1:16" ht="13.5" thickBot="1" x14ac:dyDescent="0.25">
      <c r="A546" s="17" t="str">
        <f t="shared" si="48"/>
        <v>BAVM 158 </v>
      </c>
      <c r="B546" s="11" t="str">
        <f t="shared" si="49"/>
        <v>I</v>
      </c>
      <c r="C546" s="17">
        <f t="shared" si="50"/>
        <v>52721.52</v>
      </c>
      <c r="D546" s="19" t="str">
        <f t="shared" si="51"/>
        <v>vis</v>
      </c>
      <c r="E546" s="50">
        <f>VLOOKUP(C546,Active!C$21:E$967,3,FALSE)</f>
        <v>7866.0144779684842</v>
      </c>
      <c r="F546" s="11" t="s">
        <v>2299</v>
      </c>
      <c r="G546" s="19" t="str">
        <f t="shared" si="52"/>
        <v>52721.5200</v>
      </c>
      <c r="H546" s="17">
        <f t="shared" si="53"/>
        <v>7866</v>
      </c>
      <c r="I546" s="51" t="s">
        <v>1870</v>
      </c>
      <c r="J546" s="52" t="s">
        <v>1871</v>
      </c>
      <c r="K546" s="51">
        <v>7866</v>
      </c>
      <c r="L546" s="51" t="s">
        <v>1872</v>
      </c>
      <c r="M546" s="52" t="s">
        <v>2428</v>
      </c>
      <c r="N546" s="52" t="s">
        <v>1843</v>
      </c>
      <c r="O546" s="53" t="s">
        <v>1844</v>
      </c>
      <c r="P546" s="54" t="s">
        <v>1845</v>
      </c>
    </row>
    <row r="547" spans="1:16" ht="13.5" thickBot="1" x14ac:dyDescent="0.25">
      <c r="A547" s="17" t="str">
        <f t="shared" si="48"/>
        <v> BBS 130 </v>
      </c>
      <c r="B547" s="11" t="str">
        <f t="shared" si="49"/>
        <v>I</v>
      </c>
      <c r="C547" s="17">
        <f t="shared" si="50"/>
        <v>52823.449000000001</v>
      </c>
      <c r="D547" s="19" t="str">
        <f t="shared" si="51"/>
        <v>vis</v>
      </c>
      <c r="E547" s="50">
        <f>VLOOKUP(C547,Active!C$21:E$967,3,FALSE)</f>
        <v>7951.0393016568205</v>
      </c>
      <c r="F547" s="11" t="s">
        <v>2299</v>
      </c>
      <c r="G547" s="19" t="str">
        <f t="shared" si="52"/>
        <v>52823.449</v>
      </c>
      <c r="H547" s="17">
        <f t="shared" si="53"/>
        <v>7951</v>
      </c>
      <c r="I547" s="51" t="s">
        <v>1877</v>
      </c>
      <c r="J547" s="52" t="s">
        <v>1878</v>
      </c>
      <c r="K547" s="51">
        <v>7951</v>
      </c>
      <c r="L547" s="51" t="s">
        <v>1879</v>
      </c>
      <c r="M547" s="52" t="s">
        <v>2388</v>
      </c>
      <c r="N547" s="52"/>
      <c r="O547" s="53" t="s">
        <v>875</v>
      </c>
      <c r="P547" s="53" t="s">
        <v>1880</v>
      </c>
    </row>
    <row r="548" spans="1:16" ht="13.5" thickBot="1" x14ac:dyDescent="0.25">
      <c r="A548" s="17" t="str">
        <f t="shared" si="48"/>
        <v>BAVM 174 </v>
      </c>
      <c r="B548" s="11" t="str">
        <f t="shared" si="49"/>
        <v>I</v>
      </c>
      <c r="C548" s="17">
        <f t="shared" si="50"/>
        <v>53233.434999999998</v>
      </c>
      <c r="D548" s="19" t="str">
        <f t="shared" si="51"/>
        <v>vis</v>
      </c>
      <c r="E548" s="50">
        <f>VLOOKUP(C548,Active!C$21:E$967,3,FALSE)</f>
        <v>8293.032133575949</v>
      </c>
      <c r="F548" s="11" t="s">
        <v>2299</v>
      </c>
      <c r="G548" s="19" t="str">
        <f t="shared" si="52"/>
        <v>53233.435</v>
      </c>
      <c r="H548" s="17">
        <f t="shared" si="53"/>
        <v>8293</v>
      </c>
      <c r="I548" s="51" t="s">
        <v>1893</v>
      </c>
      <c r="J548" s="52" t="s">
        <v>1894</v>
      </c>
      <c r="K548" s="51">
        <v>8293</v>
      </c>
      <c r="L548" s="51" t="s">
        <v>1895</v>
      </c>
      <c r="M548" s="52" t="s">
        <v>2388</v>
      </c>
      <c r="N548" s="52"/>
      <c r="O548" s="53" t="s">
        <v>1896</v>
      </c>
      <c r="P548" s="54" t="s">
        <v>1897</v>
      </c>
    </row>
    <row r="549" spans="1:16" ht="13.5" thickBot="1" x14ac:dyDescent="0.25">
      <c r="A549" s="17" t="str">
        <f t="shared" si="48"/>
        <v>BAVM 174 </v>
      </c>
      <c r="B549" s="11" t="str">
        <f t="shared" si="49"/>
        <v>I</v>
      </c>
      <c r="C549" s="17">
        <f t="shared" si="50"/>
        <v>53251.387999999999</v>
      </c>
      <c r="D549" s="19" t="str">
        <f t="shared" si="51"/>
        <v>vis</v>
      </c>
      <c r="E549" s="50">
        <f>VLOOKUP(C549,Active!C$21:E$967,3,FALSE)</f>
        <v>8308.0077603325808</v>
      </c>
      <c r="F549" s="11" t="s">
        <v>2299</v>
      </c>
      <c r="G549" s="19" t="str">
        <f t="shared" si="52"/>
        <v>53251.388</v>
      </c>
      <c r="H549" s="17">
        <f t="shared" si="53"/>
        <v>8308</v>
      </c>
      <c r="I549" s="51" t="s">
        <v>1898</v>
      </c>
      <c r="J549" s="52" t="s">
        <v>1899</v>
      </c>
      <c r="K549" s="51">
        <v>8308</v>
      </c>
      <c r="L549" s="51" t="s">
        <v>2328</v>
      </c>
      <c r="M549" s="52" t="s">
        <v>2388</v>
      </c>
      <c r="N549" s="52"/>
      <c r="O549" s="53" t="s">
        <v>1896</v>
      </c>
      <c r="P549" s="54" t="s">
        <v>1897</v>
      </c>
    </row>
    <row r="550" spans="1:16" ht="13.5" thickBot="1" x14ac:dyDescent="0.25">
      <c r="A550" s="17" t="str">
        <f t="shared" si="48"/>
        <v>BAVM 174 </v>
      </c>
      <c r="B550" s="11" t="str">
        <f t="shared" si="49"/>
        <v>I</v>
      </c>
      <c r="C550" s="17">
        <f t="shared" si="50"/>
        <v>53251.392999999996</v>
      </c>
      <c r="D550" s="19" t="str">
        <f t="shared" si="51"/>
        <v>vis</v>
      </c>
      <c r="E550" s="50">
        <f>VLOOKUP(C550,Active!C$21:E$967,3,FALSE)</f>
        <v>8308.0119311192884</v>
      </c>
      <c r="F550" s="11" t="s">
        <v>2299</v>
      </c>
      <c r="G550" s="19" t="str">
        <f t="shared" si="52"/>
        <v>53251.393</v>
      </c>
      <c r="H550" s="17">
        <f t="shared" si="53"/>
        <v>8308</v>
      </c>
      <c r="I550" s="51" t="s">
        <v>1900</v>
      </c>
      <c r="J550" s="52" t="s">
        <v>1901</v>
      </c>
      <c r="K550" s="51">
        <v>8308</v>
      </c>
      <c r="L550" s="51" t="s">
        <v>250</v>
      </c>
      <c r="M550" s="52" t="s">
        <v>2388</v>
      </c>
      <c r="N550" s="52"/>
      <c r="O550" s="53" t="s">
        <v>1902</v>
      </c>
      <c r="P550" s="54" t="s">
        <v>1897</v>
      </c>
    </row>
    <row r="551" spans="1:16" ht="13.5" thickBot="1" x14ac:dyDescent="0.25">
      <c r="A551" s="17" t="str">
        <f t="shared" si="48"/>
        <v>BAVM 174 </v>
      </c>
      <c r="B551" s="11" t="str">
        <f t="shared" si="49"/>
        <v>I</v>
      </c>
      <c r="C551" s="17">
        <f t="shared" si="50"/>
        <v>53263.385000000002</v>
      </c>
      <c r="D551" s="19" t="str">
        <f t="shared" si="51"/>
        <v>vis</v>
      </c>
      <c r="E551" s="50">
        <f>VLOOKUP(C551,Active!C$21:E$967,3,FALSE)</f>
        <v>8318.0151459616882</v>
      </c>
      <c r="F551" s="11" t="s">
        <v>2299</v>
      </c>
      <c r="G551" s="19" t="str">
        <f t="shared" si="52"/>
        <v>53263.385</v>
      </c>
      <c r="H551" s="17">
        <f t="shared" si="53"/>
        <v>8318</v>
      </c>
      <c r="I551" s="51" t="s">
        <v>1906</v>
      </c>
      <c r="J551" s="52" t="s">
        <v>1907</v>
      </c>
      <c r="K551" s="51">
        <v>8318</v>
      </c>
      <c r="L551" s="51" t="s">
        <v>2325</v>
      </c>
      <c r="M551" s="52" t="s">
        <v>2388</v>
      </c>
      <c r="N551" s="52"/>
      <c r="O551" s="53" t="s">
        <v>1908</v>
      </c>
      <c r="P551" s="54" t="s">
        <v>1897</v>
      </c>
    </row>
    <row r="552" spans="1:16" ht="13.5" thickBot="1" x14ac:dyDescent="0.25">
      <c r="A552" s="17" t="str">
        <f t="shared" si="48"/>
        <v>BAVM 174 </v>
      </c>
      <c r="B552" s="11" t="str">
        <f t="shared" si="49"/>
        <v>I</v>
      </c>
      <c r="C552" s="17">
        <f t="shared" si="50"/>
        <v>53462.391000000003</v>
      </c>
      <c r="D552" s="19" t="str">
        <f t="shared" si="51"/>
        <v>vis</v>
      </c>
      <c r="E552" s="50">
        <f>VLOOKUP(C552,Active!C$21:E$967,3,FALSE)</f>
        <v>8484.0174619161317</v>
      </c>
      <c r="F552" s="11" t="s">
        <v>2299</v>
      </c>
      <c r="G552" s="19" t="str">
        <f t="shared" si="52"/>
        <v>53462.391</v>
      </c>
      <c r="H552" s="17">
        <f t="shared" si="53"/>
        <v>8484</v>
      </c>
      <c r="I552" s="51" t="s">
        <v>1915</v>
      </c>
      <c r="J552" s="52" t="s">
        <v>1916</v>
      </c>
      <c r="K552" s="51">
        <v>8484</v>
      </c>
      <c r="L552" s="51" t="s">
        <v>322</v>
      </c>
      <c r="M552" s="52" t="s">
        <v>2388</v>
      </c>
      <c r="N552" s="52"/>
      <c r="O552" s="53" t="s">
        <v>1908</v>
      </c>
      <c r="P552" s="54" t="s">
        <v>1897</v>
      </c>
    </row>
    <row r="553" spans="1:16" ht="13.5" thickBot="1" x14ac:dyDescent="0.25">
      <c r="A553" s="17" t="str">
        <f t="shared" si="48"/>
        <v>OEJV 0137 </v>
      </c>
      <c r="B553" s="11" t="str">
        <f t="shared" si="49"/>
        <v>I</v>
      </c>
      <c r="C553" s="17">
        <f t="shared" si="50"/>
        <v>55036.433100000002</v>
      </c>
      <c r="D553" s="19" t="str">
        <f t="shared" si="51"/>
        <v>vis</v>
      </c>
      <c r="E553" s="50">
        <f>VLOOKUP(C553,Active!C$21:E$967,3,FALSE)</f>
        <v>9797.0162358716698</v>
      </c>
      <c r="F553" s="11" t="s">
        <v>2299</v>
      </c>
      <c r="G553" s="19" t="str">
        <f t="shared" si="52"/>
        <v>55036.4331</v>
      </c>
      <c r="H553" s="17">
        <f t="shared" si="53"/>
        <v>9797</v>
      </c>
      <c r="I553" s="51" t="s">
        <v>1949</v>
      </c>
      <c r="J553" s="52" t="s">
        <v>1950</v>
      </c>
      <c r="K553" s="51" t="s">
        <v>1951</v>
      </c>
      <c r="L553" s="51" t="s">
        <v>1952</v>
      </c>
      <c r="M553" s="52" t="s">
        <v>2388</v>
      </c>
      <c r="N553" s="52"/>
      <c r="O553" s="53" t="s">
        <v>1953</v>
      </c>
      <c r="P553" s="54" t="s">
        <v>1954</v>
      </c>
    </row>
    <row r="554" spans="1:16" ht="13.5" thickBot="1" x14ac:dyDescent="0.25">
      <c r="A554" s="17" t="str">
        <f t="shared" si="48"/>
        <v>OEJV 0137 </v>
      </c>
      <c r="B554" s="11" t="str">
        <f t="shared" si="49"/>
        <v>I</v>
      </c>
      <c r="C554" s="17">
        <f t="shared" si="50"/>
        <v>55036.4395</v>
      </c>
      <c r="D554" s="19" t="str">
        <f t="shared" si="51"/>
        <v>vis</v>
      </c>
      <c r="E554" s="50">
        <f>VLOOKUP(C554,Active!C$21:E$967,3,FALSE)</f>
        <v>9797.0215744786565</v>
      </c>
      <c r="F554" s="11" t="s">
        <v>2299</v>
      </c>
      <c r="G554" s="19" t="str">
        <f t="shared" si="52"/>
        <v>55036.4395</v>
      </c>
      <c r="H554" s="17">
        <f t="shared" si="53"/>
        <v>9797</v>
      </c>
      <c r="I554" s="51" t="s">
        <v>1955</v>
      </c>
      <c r="J554" s="52" t="s">
        <v>1956</v>
      </c>
      <c r="K554" s="51" t="s">
        <v>1951</v>
      </c>
      <c r="L554" s="51" t="s">
        <v>1957</v>
      </c>
      <c r="M554" s="52" t="s">
        <v>2388</v>
      </c>
      <c r="N554" s="52"/>
      <c r="O554" s="53" t="s">
        <v>1958</v>
      </c>
      <c r="P554" s="54" t="s">
        <v>1954</v>
      </c>
    </row>
    <row r="555" spans="1:16" ht="13.5" thickBot="1" x14ac:dyDescent="0.25">
      <c r="A555" s="17" t="str">
        <f t="shared" si="48"/>
        <v> JAAVSO 39;94 </v>
      </c>
      <c r="B555" s="11" t="str">
        <f t="shared" si="49"/>
        <v>I</v>
      </c>
      <c r="C555" s="17">
        <f t="shared" si="50"/>
        <v>55261.814899999998</v>
      </c>
      <c r="D555" s="19" t="str">
        <f t="shared" si="51"/>
        <v>vis</v>
      </c>
      <c r="E555" s="50">
        <f>VLOOKUP(C555,Active!C$21:E$967,3,FALSE)</f>
        <v>9985.0201190409243</v>
      </c>
      <c r="F555" s="11" t="s">
        <v>2299</v>
      </c>
      <c r="G555" s="19" t="str">
        <f t="shared" si="52"/>
        <v>55261.8149</v>
      </c>
      <c r="H555" s="17">
        <f t="shared" si="53"/>
        <v>9985</v>
      </c>
      <c r="I555" s="51" t="s">
        <v>1966</v>
      </c>
      <c r="J555" s="52" t="s">
        <v>1967</v>
      </c>
      <c r="K555" s="51" t="s">
        <v>1968</v>
      </c>
      <c r="L555" s="51" t="s">
        <v>1969</v>
      </c>
      <c r="M555" s="52" t="s">
        <v>1810</v>
      </c>
      <c r="N555" s="52" t="s">
        <v>1811</v>
      </c>
      <c r="O555" s="53" t="s">
        <v>595</v>
      </c>
      <c r="P555" s="53" t="s">
        <v>1970</v>
      </c>
    </row>
    <row r="556" spans="1:16" ht="13.5" thickBot="1" x14ac:dyDescent="0.25">
      <c r="A556" s="17" t="str">
        <f t="shared" si="48"/>
        <v>BAVM 220 </v>
      </c>
      <c r="B556" s="11" t="str">
        <f t="shared" si="49"/>
        <v>I</v>
      </c>
      <c r="C556" s="17">
        <f t="shared" si="50"/>
        <v>55645.438499999997</v>
      </c>
      <c r="D556" s="19" t="str">
        <f t="shared" si="51"/>
        <v>vis</v>
      </c>
      <c r="E556" s="50">
        <f>VLOOKUP(C556,Active!C$21:E$967,3,FALSE)</f>
        <v>10305.022561453619</v>
      </c>
      <c r="F556" s="11" t="s">
        <v>2299</v>
      </c>
      <c r="G556" s="19" t="str">
        <f t="shared" si="52"/>
        <v>55645.4385</v>
      </c>
      <c r="H556" s="17">
        <f t="shared" si="53"/>
        <v>10305</v>
      </c>
      <c r="I556" s="51" t="s">
        <v>1981</v>
      </c>
      <c r="J556" s="52" t="s">
        <v>1982</v>
      </c>
      <c r="K556" s="51" t="s">
        <v>1983</v>
      </c>
      <c r="L556" s="51" t="s">
        <v>1984</v>
      </c>
      <c r="M556" s="52" t="s">
        <v>1810</v>
      </c>
      <c r="N556" s="52" t="s">
        <v>1843</v>
      </c>
      <c r="O556" s="53" t="s">
        <v>1844</v>
      </c>
      <c r="P556" s="54" t="s">
        <v>1985</v>
      </c>
    </row>
    <row r="557" spans="1:16" ht="13.5" thickBot="1" x14ac:dyDescent="0.25">
      <c r="A557" s="17" t="str">
        <f t="shared" si="48"/>
        <v> JAAVSO 41;328 </v>
      </c>
      <c r="B557" s="11" t="str">
        <f t="shared" si="49"/>
        <v>I</v>
      </c>
      <c r="C557" s="17">
        <f t="shared" si="50"/>
        <v>56436.658499999998</v>
      </c>
      <c r="D557" s="19" t="str">
        <f t="shared" si="51"/>
        <v>vis</v>
      </c>
      <c r="E557" s="50">
        <f>VLOOKUP(C557,Active!C$21:E$967,3,FALSE)</f>
        <v>10965.024533401576</v>
      </c>
      <c r="F557" s="11" t="s">
        <v>2299</v>
      </c>
      <c r="G557" s="19" t="str">
        <f t="shared" si="52"/>
        <v>56436.6585</v>
      </c>
      <c r="H557" s="17">
        <f t="shared" si="53"/>
        <v>10965</v>
      </c>
      <c r="I557" s="51" t="s">
        <v>1986</v>
      </c>
      <c r="J557" s="52" t="s">
        <v>1987</v>
      </c>
      <c r="K557" s="51" t="s">
        <v>1988</v>
      </c>
      <c r="L557" s="51" t="s">
        <v>1989</v>
      </c>
      <c r="M557" s="52" t="s">
        <v>1810</v>
      </c>
      <c r="N557" s="52" t="s">
        <v>2299</v>
      </c>
      <c r="O557" s="53" t="s">
        <v>595</v>
      </c>
      <c r="P557" s="53" t="s">
        <v>1990</v>
      </c>
    </row>
    <row r="558" spans="1:16" ht="13.5" thickBot="1" x14ac:dyDescent="0.25">
      <c r="A558" s="17" t="str">
        <f t="shared" si="48"/>
        <v>BAVM 238 </v>
      </c>
      <c r="B558" s="11" t="str">
        <f t="shared" si="49"/>
        <v>II</v>
      </c>
      <c r="C558" s="17">
        <f t="shared" si="50"/>
        <v>56782.509599999998</v>
      </c>
      <c r="D558" s="19" t="str">
        <f t="shared" si="51"/>
        <v>vis</v>
      </c>
      <c r="E558" s="50">
        <f>VLOOKUP(C558,Active!C$21:E$967,3,FALSE)</f>
        <v>11253.518767622614</v>
      </c>
      <c r="F558" s="11" t="s">
        <v>2299</v>
      </c>
      <c r="G558" s="19" t="str">
        <f t="shared" si="52"/>
        <v>56782.5096</v>
      </c>
      <c r="H558" s="17">
        <f t="shared" si="53"/>
        <v>11253.5</v>
      </c>
      <c r="I558" s="51" t="s">
        <v>1996</v>
      </c>
      <c r="J558" s="52" t="s">
        <v>1997</v>
      </c>
      <c r="K558" s="51" t="s">
        <v>1998</v>
      </c>
      <c r="L558" s="51" t="s">
        <v>1999</v>
      </c>
      <c r="M558" s="52" t="s">
        <v>1810</v>
      </c>
      <c r="N558" s="52" t="s">
        <v>1946</v>
      </c>
      <c r="O558" s="53" t="s">
        <v>2000</v>
      </c>
      <c r="P558" s="54" t="s">
        <v>2001</v>
      </c>
    </row>
    <row r="559" spans="1:16" ht="13.5" thickBot="1" x14ac:dyDescent="0.25">
      <c r="A559" s="17" t="str">
        <f t="shared" si="48"/>
        <v>BAVM 238 </v>
      </c>
      <c r="B559" s="11" t="str">
        <f t="shared" si="49"/>
        <v>I</v>
      </c>
      <c r="C559" s="17">
        <f t="shared" si="50"/>
        <v>56809.491800000003</v>
      </c>
      <c r="D559" s="19" t="str">
        <f t="shared" si="51"/>
        <v>vis</v>
      </c>
      <c r="E559" s="50">
        <f>VLOOKUP(C559,Active!C$21:E$967,3,FALSE)</f>
        <v>11276.026167849477</v>
      </c>
      <c r="F559" s="11" t="s">
        <v>2299</v>
      </c>
      <c r="G559" s="19" t="str">
        <f t="shared" si="52"/>
        <v>56809.4918</v>
      </c>
      <c r="H559" s="17">
        <f t="shared" si="53"/>
        <v>11276</v>
      </c>
      <c r="I559" s="51" t="s">
        <v>2002</v>
      </c>
      <c r="J559" s="52" t="s">
        <v>2003</v>
      </c>
      <c r="K559" s="51" t="s">
        <v>2004</v>
      </c>
      <c r="L559" s="51" t="s">
        <v>2005</v>
      </c>
      <c r="M559" s="52" t="s">
        <v>1810</v>
      </c>
      <c r="N559" s="52" t="s">
        <v>1946</v>
      </c>
      <c r="O559" s="53" t="s">
        <v>2000</v>
      </c>
      <c r="P559" s="54" t="s">
        <v>2001</v>
      </c>
    </row>
    <row r="560" spans="1:16" ht="13.5" thickBot="1" x14ac:dyDescent="0.25">
      <c r="A560" s="17" t="str">
        <f t="shared" si="48"/>
        <v>BAVM 238 </v>
      </c>
      <c r="B560" s="11" t="str">
        <f t="shared" si="49"/>
        <v>II</v>
      </c>
      <c r="C560" s="17">
        <f t="shared" si="50"/>
        <v>56812.491699999999</v>
      </c>
      <c r="D560" s="19" t="str">
        <f t="shared" si="51"/>
        <v>vis</v>
      </c>
      <c r="E560" s="50">
        <f>VLOOKUP(C560,Active!C$21:E$967,3,FALSE)</f>
        <v>11278.528556459021</v>
      </c>
      <c r="F560" s="11" t="s">
        <v>2299</v>
      </c>
      <c r="G560" s="19" t="str">
        <f t="shared" si="52"/>
        <v>56812.4917</v>
      </c>
      <c r="H560" s="17">
        <f t="shared" si="53"/>
        <v>11278.5</v>
      </c>
      <c r="I560" s="51" t="s">
        <v>2006</v>
      </c>
      <c r="J560" s="52" t="s">
        <v>2007</v>
      </c>
      <c r="K560" s="51" t="s">
        <v>2008</v>
      </c>
      <c r="L560" s="51" t="s">
        <v>2009</v>
      </c>
      <c r="M560" s="52" t="s">
        <v>1810</v>
      </c>
      <c r="N560" s="52" t="s">
        <v>1946</v>
      </c>
      <c r="O560" s="53" t="s">
        <v>2000</v>
      </c>
      <c r="P560" s="54" t="s">
        <v>2001</v>
      </c>
    </row>
    <row r="561" spans="1:16" ht="13.5" thickBot="1" x14ac:dyDescent="0.25">
      <c r="A561" s="17" t="str">
        <f t="shared" si="48"/>
        <v> AA 28.42 </v>
      </c>
      <c r="B561" s="11" t="str">
        <f t="shared" si="49"/>
        <v>I</v>
      </c>
      <c r="C561" s="17">
        <f t="shared" si="50"/>
        <v>15611.005999999999</v>
      </c>
      <c r="D561" s="19" t="str">
        <f t="shared" si="51"/>
        <v>vis</v>
      </c>
      <c r="E561" s="50">
        <f>VLOOKUP(C561,Active!C$21:E$967,3,FALSE)</f>
        <v>-23089.993231647328</v>
      </c>
      <c r="F561" s="11" t="s">
        <v>2299</v>
      </c>
      <c r="G561" s="19" t="str">
        <f t="shared" si="52"/>
        <v>15611.006</v>
      </c>
      <c r="H561" s="17">
        <f t="shared" si="53"/>
        <v>-23090</v>
      </c>
      <c r="I561" s="51" t="s">
        <v>2302</v>
      </c>
      <c r="J561" s="52" t="s">
        <v>2303</v>
      </c>
      <c r="K561" s="51">
        <v>-23090</v>
      </c>
      <c r="L561" s="51" t="s">
        <v>2304</v>
      </c>
      <c r="M561" s="52" t="s">
        <v>2301</v>
      </c>
      <c r="N561" s="52"/>
      <c r="O561" s="53" t="s">
        <v>2305</v>
      </c>
      <c r="P561" s="53" t="s">
        <v>2306</v>
      </c>
    </row>
    <row r="562" spans="1:16" ht="13.5" thickBot="1" x14ac:dyDescent="0.25">
      <c r="A562" s="17" t="str">
        <f t="shared" si="48"/>
        <v> AA 28.42 </v>
      </c>
      <c r="B562" s="11" t="str">
        <f t="shared" si="49"/>
        <v>I</v>
      </c>
      <c r="C562" s="17">
        <f t="shared" si="50"/>
        <v>16709.114000000001</v>
      </c>
      <c r="D562" s="19" t="str">
        <f t="shared" si="51"/>
        <v>vis</v>
      </c>
      <c r="E562" s="50">
        <f>VLOOKUP(C562,Active!C$21:E$967,3,FALSE)</f>
        <v>-22173.998381401096</v>
      </c>
      <c r="F562" s="11" t="s">
        <v>2299</v>
      </c>
      <c r="G562" s="19" t="str">
        <f t="shared" si="52"/>
        <v>16709.114</v>
      </c>
      <c r="H562" s="17">
        <f t="shared" si="53"/>
        <v>-22174</v>
      </c>
      <c r="I562" s="51" t="s">
        <v>2307</v>
      </c>
      <c r="J562" s="52" t="s">
        <v>2308</v>
      </c>
      <c r="K562" s="51">
        <v>-22174</v>
      </c>
      <c r="L562" s="51" t="s">
        <v>2309</v>
      </c>
      <c r="M562" s="52" t="s">
        <v>2301</v>
      </c>
      <c r="N562" s="52"/>
      <c r="O562" s="53" t="s">
        <v>2305</v>
      </c>
      <c r="P562" s="53" t="s">
        <v>2306</v>
      </c>
    </row>
    <row r="563" spans="1:16" ht="13.5" thickBot="1" x14ac:dyDescent="0.25">
      <c r="A563" s="17" t="str">
        <f t="shared" si="48"/>
        <v> AA 28.42 </v>
      </c>
      <c r="B563" s="11" t="str">
        <f t="shared" si="49"/>
        <v>I</v>
      </c>
      <c r="C563" s="17">
        <f t="shared" si="50"/>
        <v>17321.712</v>
      </c>
      <c r="D563" s="19" t="str">
        <f t="shared" si="51"/>
        <v>vis</v>
      </c>
      <c r="E563" s="50">
        <f>VLOOKUP(C563,Active!C$21:E$967,3,FALSE)</f>
        <v>-21662.99526215313</v>
      </c>
      <c r="F563" s="11" t="s">
        <v>2299</v>
      </c>
      <c r="G563" s="19" t="str">
        <f t="shared" si="52"/>
        <v>17321.712</v>
      </c>
      <c r="H563" s="17">
        <f t="shared" si="53"/>
        <v>-21663</v>
      </c>
      <c r="I563" s="51" t="s">
        <v>2310</v>
      </c>
      <c r="J563" s="52" t="s">
        <v>2311</v>
      </c>
      <c r="K563" s="51">
        <v>-21663</v>
      </c>
      <c r="L563" s="51" t="s">
        <v>2312</v>
      </c>
      <c r="M563" s="52" t="s">
        <v>2301</v>
      </c>
      <c r="N563" s="52"/>
      <c r="O563" s="53" t="s">
        <v>2305</v>
      </c>
      <c r="P563" s="53" t="s">
        <v>2306</v>
      </c>
    </row>
    <row r="564" spans="1:16" ht="13.5" thickBot="1" x14ac:dyDescent="0.25">
      <c r="A564" s="17" t="str">
        <f t="shared" si="48"/>
        <v> AA 28.42 </v>
      </c>
      <c r="B564" s="11" t="str">
        <f t="shared" si="49"/>
        <v>I</v>
      </c>
      <c r="C564" s="17">
        <f t="shared" si="50"/>
        <v>18364.667000000001</v>
      </c>
      <c r="D564" s="19" t="str">
        <f t="shared" si="51"/>
        <v>vis</v>
      </c>
      <c r="E564" s="50">
        <f>VLOOKUP(C564,Active!C$21:E$967,3,FALSE)</f>
        <v>-20793.006691777027</v>
      </c>
      <c r="F564" s="11" t="s">
        <v>2299</v>
      </c>
      <c r="G564" s="19" t="str">
        <f t="shared" si="52"/>
        <v>18364.667</v>
      </c>
      <c r="H564" s="17">
        <f t="shared" si="53"/>
        <v>-20793</v>
      </c>
      <c r="I564" s="51" t="s">
        <v>2313</v>
      </c>
      <c r="J564" s="52" t="s">
        <v>2314</v>
      </c>
      <c r="K564" s="51">
        <v>-20793</v>
      </c>
      <c r="L564" s="51" t="s">
        <v>2315</v>
      </c>
      <c r="M564" s="52" t="s">
        <v>2301</v>
      </c>
      <c r="N564" s="52"/>
      <c r="O564" s="53" t="s">
        <v>2305</v>
      </c>
      <c r="P564" s="53" t="s">
        <v>2306</v>
      </c>
    </row>
    <row r="565" spans="1:16" ht="13.5" thickBot="1" x14ac:dyDescent="0.25">
      <c r="A565" s="17" t="str">
        <f t="shared" si="48"/>
        <v> AA 28.42 </v>
      </c>
      <c r="B565" s="11" t="str">
        <f t="shared" si="49"/>
        <v>I</v>
      </c>
      <c r="C565" s="17">
        <f t="shared" si="50"/>
        <v>20167.687000000002</v>
      </c>
      <c r="D565" s="19" t="str">
        <f t="shared" si="51"/>
        <v>vis</v>
      </c>
      <c r="E565" s="50">
        <f>VLOOKUP(C565,Active!C$21:E$967,3,FALSE)</f>
        <v>-19289.004321435525</v>
      </c>
      <c r="F565" s="11" t="s">
        <v>2299</v>
      </c>
      <c r="G565" s="19" t="str">
        <f t="shared" si="52"/>
        <v>20167.687</v>
      </c>
      <c r="H565" s="17">
        <f t="shared" si="53"/>
        <v>-19289</v>
      </c>
      <c r="I565" s="51" t="s">
        <v>2316</v>
      </c>
      <c r="J565" s="52" t="s">
        <v>2317</v>
      </c>
      <c r="K565" s="51">
        <v>-19289</v>
      </c>
      <c r="L565" s="51" t="s">
        <v>2318</v>
      </c>
      <c r="M565" s="52" t="s">
        <v>2301</v>
      </c>
      <c r="N565" s="52"/>
      <c r="O565" s="53" t="s">
        <v>2305</v>
      </c>
      <c r="P565" s="53" t="s">
        <v>2306</v>
      </c>
    </row>
    <row r="566" spans="1:16" ht="13.5" thickBot="1" x14ac:dyDescent="0.25">
      <c r="A566" s="17" t="str">
        <f t="shared" si="48"/>
        <v> AA 28.42 </v>
      </c>
      <c r="B566" s="11" t="str">
        <f t="shared" si="49"/>
        <v>I</v>
      </c>
      <c r="C566" s="17">
        <f t="shared" si="50"/>
        <v>20793.478999999999</v>
      </c>
      <c r="D566" s="19" t="str">
        <f t="shared" si="51"/>
        <v>vis</v>
      </c>
      <c r="E566" s="50">
        <f>VLOOKUP(C566,Active!C$21:E$967,3,FALSE)</f>
        <v>-18766.995330220372</v>
      </c>
      <c r="F566" s="11" t="s">
        <v>2299</v>
      </c>
      <c r="G566" s="19" t="str">
        <f t="shared" si="52"/>
        <v>20793.479</v>
      </c>
      <c r="H566" s="17">
        <f t="shared" si="53"/>
        <v>-18767</v>
      </c>
      <c r="I566" s="51" t="s">
        <v>2319</v>
      </c>
      <c r="J566" s="52" t="s">
        <v>2320</v>
      </c>
      <c r="K566" s="51">
        <v>-18767</v>
      </c>
      <c r="L566" s="51" t="s">
        <v>2312</v>
      </c>
      <c r="M566" s="52" t="s">
        <v>2301</v>
      </c>
      <c r="N566" s="52"/>
      <c r="O566" s="53" t="s">
        <v>2305</v>
      </c>
      <c r="P566" s="53" t="s">
        <v>2306</v>
      </c>
    </row>
    <row r="567" spans="1:16" ht="13.5" thickBot="1" x14ac:dyDescent="0.25">
      <c r="A567" s="17" t="str">
        <f t="shared" si="48"/>
        <v> AA 28.42 </v>
      </c>
      <c r="B567" s="11" t="str">
        <f t="shared" si="49"/>
        <v>I</v>
      </c>
      <c r="C567" s="17">
        <f t="shared" si="50"/>
        <v>21578.691999999999</v>
      </c>
      <c r="D567" s="19" t="str">
        <f t="shared" si="51"/>
        <v>vis</v>
      </c>
      <c r="E567" s="50">
        <f>VLOOKUP(C567,Active!C$21:E$967,3,FALSE)</f>
        <v>-18112.004141424371</v>
      </c>
      <c r="F567" s="11" t="s">
        <v>2299</v>
      </c>
      <c r="G567" s="19" t="str">
        <f t="shared" si="52"/>
        <v>21578.692</v>
      </c>
      <c r="H567" s="17">
        <f t="shared" si="53"/>
        <v>-18112</v>
      </c>
      <c r="I567" s="51" t="s">
        <v>2321</v>
      </c>
      <c r="J567" s="52" t="s">
        <v>2322</v>
      </c>
      <c r="K567" s="51">
        <v>-18112</v>
      </c>
      <c r="L567" s="51" t="s">
        <v>2318</v>
      </c>
      <c r="M567" s="52" t="s">
        <v>2301</v>
      </c>
      <c r="N567" s="52"/>
      <c r="O567" s="53" t="s">
        <v>2305</v>
      </c>
      <c r="P567" s="53" t="s">
        <v>2306</v>
      </c>
    </row>
    <row r="568" spans="1:16" ht="13.5" thickBot="1" x14ac:dyDescent="0.25">
      <c r="A568" s="17" t="str">
        <f t="shared" si="48"/>
        <v> AA 28.42 </v>
      </c>
      <c r="B568" s="11" t="str">
        <f t="shared" si="49"/>
        <v>I</v>
      </c>
      <c r="C568" s="17">
        <f t="shared" si="50"/>
        <v>22004.294000000002</v>
      </c>
      <c r="D568" s="19" t="str">
        <f t="shared" si="51"/>
        <v>vis</v>
      </c>
      <c r="E568" s="50">
        <f>VLOOKUP(C568,Active!C$21:E$967,3,FALSE)</f>
        <v>-17756.985108456302</v>
      </c>
      <c r="F568" s="11" t="s">
        <v>2299</v>
      </c>
      <c r="G568" s="19" t="str">
        <f t="shared" si="52"/>
        <v>22004.294</v>
      </c>
      <c r="H568" s="17">
        <f t="shared" si="53"/>
        <v>-17757</v>
      </c>
      <c r="I568" s="51" t="s">
        <v>2323</v>
      </c>
      <c r="J568" s="52" t="s">
        <v>2324</v>
      </c>
      <c r="K568" s="51">
        <v>-17757</v>
      </c>
      <c r="L568" s="51" t="s">
        <v>2325</v>
      </c>
      <c r="M568" s="52" t="s">
        <v>2301</v>
      </c>
      <c r="N568" s="52"/>
      <c r="O568" s="53" t="s">
        <v>2305</v>
      </c>
      <c r="P568" s="53" t="s">
        <v>2306</v>
      </c>
    </row>
    <row r="569" spans="1:16" ht="13.5" thickBot="1" x14ac:dyDescent="0.25">
      <c r="A569" s="17" t="str">
        <f t="shared" si="48"/>
        <v> AA 28.42 </v>
      </c>
      <c r="B569" s="11" t="str">
        <f t="shared" si="49"/>
        <v>I</v>
      </c>
      <c r="C569" s="17">
        <f t="shared" si="50"/>
        <v>22495.798999999999</v>
      </c>
      <c r="D569" s="19" t="str">
        <f t="shared" si="51"/>
        <v>vis</v>
      </c>
      <c r="E569" s="50">
        <f>VLOOKUP(C569,Active!C$21:E$967,3,FALSE)</f>
        <v>-17346.99260419418</v>
      </c>
      <c r="F569" s="11" t="s">
        <v>2299</v>
      </c>
      <c r="G569" s="19" t="str">
        <f t="shared" si="52"/>
        <v>22495.799</v>
      </c>
      <c r="H569" s="17">
        <f t="shared" si="53"/>
        <v>-17347</v>
      </c>
      <c r="I569" s="51" t="s">
        <v>2326</v>
      </c>
      <c r="J569" s="52" t="s">
        <v>2327</v>
      </c>
      <c r="K569" s="51">
        <v>-17347</v>
      </c>
      <c r="L569" s="51" t="s">
        <v>2328</v>
      </c>
      <c r="M569" s="52" t="s">
        <v>2301</v>
      </c>
      <c r="N569" s="52"/>
      <c r="O569" s="53" t="s">
        <v>2305</v>
      </c>
      <c r="P569" s="53" t="s">
        <v>2306</v>
      </c>
    </row>
    <row r="570" spans="1:16" ht="13.5" thickBot="1" x14ac:dyDescent="0.25">
      <c r="A570" s="17" t="str">
        <f t="shared" si="48"/>
        <v> AA 28.42 </v>
      </c>
      <c r="B570" s="11" t="str">
        <f t="shared" si="49"/>
        <v>I</v>
      </c>
      <c r="C570" s="17">
        <f t="shared" si="50"/>
        <v>24798.705000000002</v>
      </c>
      <c r="D570" s="19" t="str">
        <f t="shared" si="51"/>
        <v>vis</v>
      </c>
      <c r="E570" s="50">
        <f>VLOOKUP(C570,Active!C$21:E$967,3,FALSE)</f>
        <v>-15426.006656909251</v>
      </c>
      <c r="F570" s="11" t="s">
        <v>2299</v>
      </c>
      <c r="G570" s="19" t="str">
        <f t="shared" si="52"/>
        <v>24798.705</v>
      </c>
      <c r="H570" s="17">
        <f t="shared" si="53"/>
        <v>-15426</v>
      </c>
      <c r="I570" s="51" t="s">
        <v>2329</v>
      </c>
      <c r="J570" s="52" t="s">
        <v>2330</v>
      </c>
      <c r="K570" s="51">
        <v>-15426</v>
      </c>
      <c r="L570" s="51" t="s">
        <v>2315</v>
      </c>
      <c r="M570" s="52" t="s">
        <v>2301</v>
      </c>
      <c r="N570" s="52"/>
      <c r="O570" s="53" t="s">
        <v>2305</v>
      </c>
      <c r="P570" s="53" t="s">
        <v>2306</v>
      </c>
    </row>
    <row r="571" spans="1:16" ht="13.5" thickBot="1" x14ac:dyDescent="0.25">
      <c r="A571" s="17" t="str">
        <f t="shared" si="48"/>
        <v> AA 28.42 </v>
      </c>
      <c r="B571" s="11" t="str">
        <f t="shared" si="49"/>
        <v>I</v>
      </c>
      <c r="C571" s="17">
        <f t="shared" si="50"/>
        <v>25116.39</v>
      </c>
      <c r="D571" s="19" t="str">
        <f t="shared" si="51"/>
        <v>vis</v>
      </c>
      <c r="E571" s="50">
        <f>VLOOKUP(C571,Active!C$21:E$967,3,FALSE)</f>
        <v>-15161.007381791982</v>
      </c>
      <c r="F571" s="11" t="s">
        <v>2299</v>
      </c>
      <c r="G571" s="19" t="str">
        <f t="shared" si="52"/>
        <v>25116.390</v>
      </c>
      <c r="H571" s="17">
        <f t="shared" si="53"/>
        <v>-15161</v>
      </c>
      <c r="I571" s="51" t="s">
        <v>2331</v>
      </c>
      <c r="J571" s="52" t="s">
        <v>2332</v>
      </c>
      <c r="K571" s="51">
        <v>-15161</v>
      </c>
      <c r="L571" s="51" t="s">
        <v>2333</v>
      </c>
      <c r="M571" s="52" t="s">
        <v>2301</v>
      </c>
      <c r="N571" s="52"/>
      <c r="O571" s="53" t="s">
        <v>2305</v>
      </c>
      <c r="P571" s="53" t="s">
        <v>2306</v>
      </c>
    </row>
    <row r="572" spans="1:16" ht="13.5" thickBot="1" x14ac:dyDescent="0.25">
      <c r="A572" s="17" t="str">
        <f t="shared" si="48"/>
        <v> AA 28.42 </v>
      </c>
      <c r="B572" s="11" t="str">
        <f t="shared" si="49"/>
        <v>I</v>
      </c>
      <c r="C572" s="17">
        <f t="shared" si="50"/>
        <v>26176.149000000001</v>
      </c>
      <c r="D572" s="19" t="str">
        <f t="shared" si="51"/>
        <v>vis</v>
      </c>
      <c r="E572" s="50">
        <f>VLOOKUP(C572,Active!C$21:E$967,3,FALSE)</f>
        <v>-14277.001631444929</v>
      </c>
      <c r="F572" s="11" t="s">
        <v>2299</v>
      </c>
      <c r="G572" s="19" t="str">
        <f t="shared" si="52"/>
        <v>26176.149</v>
      </c>
      <c r="H572" s="17">
        <f t="shared" si="53"/>
        <v>-14277</v>
      </c>
      <c r="I572" s="51" t="s">
        <v>2334</v>
      </c>
      <c r="J572" s="52" t="s">
        <v>2335</v>
      </c>
      <c r="K572" s="51">
        <v>-14277</v>
      </c>
      <c r="L572" s="51" t="s">
        <v>2336</v>
      </c>
      <c r="M572" s="52" t="s">
        <v>2301</v>
      </c>
      <c r="N572" s="52"/>
      <c r="O572" s="53" t="s">
        <v>2305</v>
      </c>
      <c r="P572" s="53" t="s">
        <v>2306</v>
      </c>
    </row>
    <row r="573" spans="1:16" ht="13.5" thickBot="1" x14ac:dyDescent="0.25">
      <c r="A573" s="17" t="str">
        <f t="shared" si="48"/>
        <v> KVB 12.2 </v>
      </c>
      <c r="B573" s="11" t="str">
        <f t="shared" si="49"/>
        <v>I</v>
      </c>
      <c r="C573" s="17">
        <f t="shared" si="50"/>
        <v>26593.348999999998</v>
      </c>
      <c r="D573" s="19" t="str">
        <f t="shared" si="51"/>
        <v>vis</v>
      </c>
      <c r="E573" s="50">
        <f>VLOOKUP(C573,Active!C$21:E$967,3,FALSE)</f>
        <v>-13928.991188462338</v>
      </c>
      <c r="F573" s="11" t="s">
        <v>2299</v>
      </c>
      <c r="G573" s="19" t="str">
        <f t="shared" si="52"/>
        <v>26593.349</v>
      </c>
      <c r="H573" s="17">
        <f t="shared" si="53"/>
        <v>-13929</v>
      </c>
      <c r="I573" s="51" t="s">
        <v>2337</v>
      </c>
      <c r="J573" s="52" t="s">
        <v>2338</v>
      </c>
      <c r="K573" s="51">
        <v>-13929</v>
      </c>
      <c r="L573" s="51" t="s">
        <v>2339</v>
      </c>
      <c r="M573" s="52" t="s">
        <v>2340</v>
      </c>
      <c r="N573" s="52"/>
      <c r="O573" s="53" t="s">
        <v>2341</v>
      </c>
      <c r="P573" s="53" t="s">
        <v>2342</v>
      </c>
    </row>
    <row r="574" spans="1:16" ht="13.5" thickBot="1" x14ac:dyDescent="0.25">
      <c r="A574" s="17" t="str">
        <f t="shared" si="48"/>
        <v> KVB 12.2 </v>
      </c>
      <c r="B574" s="11" t="str">
        <f t="shared" si="49"/>
        <v>I</v>
      </c>
      <c r="C574" s="17">
        <f t="shared" si="50"/>
        <v>26677.25</v>
      </c>
      <c r="D574" s="19" t="str">
        <f t="shared" si="51"/>
        <v>vis</v>
      </c>
      <c r="E574" s="50">
        <f>VLOOKUP(C574,Active!C$21:E$967,3,FALSE)</f>
        <v>-13859.004553331266</v>
      </c>
      <c r="F574" s="11" t="s">
        <v>2299</v>
      </c>
      <c r="G574" s="19" t="str">
        <f t="shared" si="52"/>
        <v>26677.250</v>
      </c>
      <c r="H574" s="17">
        <f t="shared" si="53"/>
        <v>-13859</v>
      </c>
      <c r="I574" s="51" t="s">
        <v>2343</v>
      </c>
      <c r="J574" s="52" t="s">
        <v>2344</v>
      </c>
      <c r="K574" s="51">
        <v>-13859</v>
      </c>
      <c r="L574" s="51" t="s">
        <v>2318</v>
      </c>
      <c r="M574" s="52" t="s">
        <v>2340</v>
      </c>
      <c r="N574" s="52"/>
      <c r="O574" s="53" t="s">
        <v>2341</v>
      </c>
      <c r="P574" s="53" t="s">
        <v>2342</v>
      </c>
    </row>
    <row r="575" spans="1:16" ht="13.5" thickBot="1" x14ac:dyDescent="0.25">
      <c r="A575" s="17" t="str">
        <f t="shared" si="48"/>
        <v> KVB 12.2 </v>
      </c>
      <c r="B575" s="11" t="str">
        <f t="shared" si="49"/>
        <v>I</v>
      </c>
      <c r="C575" s="17">
        <f t="shared" si="50"/>
        <v>26823.495999999999</v>
      </c>
      <c r="D575" s="19" t="str">
        <f t="shared" si="51"/>
        <v>vis</v>
      </c>
      <c r="E575" s="50">
        <f>VLOOKUP(C575,Active!C$21:E$967,3,FALSE)</f>
        <v>-13737.012378728123</v>
      </c>
      <c r="F575" s="11" t="s">
        <v>2299</v>
      </c>
      <c r="G575" s="19" t="str">
        <f t="shared" si="52"/>
        <v>26823.496</v>
      </c>
      <c r="H575" s="17">
        <f t="shared" si="53"/>
        <v>-13737</v>
      </c>
      <c r="I575" s="51" t="s">
        <v>2345</v>
      </c>
      <c r="J575" s="52" t="s">
        <v>2346</v>
      </c>
      <c r="K575" s="51">
        <v>-13737</v>
      </c>
      <c r="L575" s="51" t="s">
        <v>2347</v>
      </c>
      <c r="M575" s="52" t="s">
        <v>2340</v>
      </c>
      <c r="N575" s="52"/>
      <c r="O575" s="53" t="s">
        <v>2341</v>
      </c>
      <c r="P575" s="53" t="s">
        <v>2342</v>
      </c>
    </row>
    <row r="576" spans="1:16" ht="13.5" thickBot="1" x14ac:dyDescent="0.25">
      <c r="A576" s="17" t="str">
        <f t="shared" si="48"/>
        <v> AA 28.42 </v>
      </c>
      <c r="B576" s="11" t="str">
        <f t="shared" si="49"/>
        <v>I</v>
      </c>
      <c r="C576" s="17">
        <f t="shared" si="50"/>
        <v>26875.06</v>
      </c>
      <c r="D576" s="19" t="str">
        <f t="shared" si="51"/>
        <v>vis</v>
      </c>
      <c r="E576" s="50">
        <f>VLOOKUP(C576,Active!C$21:E$967,3,FALSE)</f>
        <v>-13693.999889557568</v>
      </c>
      <c r="F576" s="11" t="s">
        <v>2299</v>
      </c>
      <c r="G576" s="19" t="str">
        <f t="shared" si="52"/>
        <v>26875.060</v>
      </c>
      <c r="H576" s="17">
        <f t="shared" si="53"/>
        <v>-13694</v>
      </c>
      <c r="I576" s="51" t="s">
        <v>2348</v>
      </c>
      <c r="J576" s="52" t="s">
        <v>2349</v>
      </c>
      <c r="K576" s="51">
        <v>-13694</v>
      </c>
      <c r="L576" s="51" t="s">
        <v>2350</v>
      </c>
      <c r="M576" s="52" t="s">
        <v>2301</v>
      </c>
      <c r="N576" s="52"/>
      <c r="O576" s="53" t="s">
        <v>2305</v>
      </c>
      <c r="P576" s="53" t="s">
        <v>2306</v>
      </c>
    </row>
    <row r="577" spans="1:16" ht="13.5" thickBot="1" x14ac:dyDescent="0.25">
      <c r="A577" s="17" t="str">
        <f t="shared" si="48"/>
        <v> AA 28.42 </v>
      </c>
      <c r="B577" s="11" t="str">
        <f t="shared" si="49"/>
        <v>I</v>
      </c>
      <c r="C577" s="17">
        <f t="shared" si="50"/>
        <v>27117.22</v>
      </c>
      <c r="D577" s="19" t="str">
        <f t="shared" si="51"/>
        <v>vis</v>
      </c>
      <c r="E577" s="50">
        <f>VLOOKUP(C577,Active!C$21:E$967,3,FALSE)</f>
        <v>-13492.00034767678</v>
      </c>
      <c r="F577" s="11" t="s">
        <v>2299</v>
      </c>
      <c r="G577" s="19" t="str">
        <f t="shared" si="52"/>
        <v>27117.220</v>
      </c>
      <c r="H577" s="17">
        <f t="shared" si="53"/>
        <v>-13492</v>
      </c>
      <c r="I577" s="51" t="s">
        <v>2351</v>
      </c>
      <c r="J577" s="52" t="s">
        <v>2352</v>
      </c>
      <c r="K577" s="51">
        <v>-13492</v>
      </c>
      <c r="L577" s="51" t="s">
        <v>2353</v>
      </c>
      <c r="M577" s="52" t="s">
        <v>2301</v>
      </c>
      <c r="N577" s="52"/>
      <c r="O577" s="53" t="s">
        <v>2305</v>
      </c>
      <c r="P577" s="53" t="s">
        <v>2306</v>
      </c>
    </row>
    <row r="578" spans="1:16" ht="13.5" thickBot="1" x14ac:dyDescent="0.25">
      <c r="A578" s="17" t="str">
        <f t="shared" si="48"/>
        <v> KVB 12.2 </v>
      </c>
      <c r="B578" s="11" t="str">
        <f t="shared" si="49"/>
        <v>I</v>
      </c>
      <c r="C578" s="17">
        <f t="shared" si="50"/>
        <v>27535.616999999998</v>
      </c>
      <c r="D578" s="19" t="str">
        <f t="shared" si="51"/>
        <v>vis</v>
      </c>
      <c r="E578" s="50">
        <f>VLOOKUP(C578,Active!C$21:E$967,3,FALSE)</f>
        <v>-13142.991418356101</v>
      </c>
      <c r="F578" s="11" t="s">
        <v>2299</v>
      </c>
      <c r="G578" s="19" t="str">
        <f t="shared" si="52"/>
        <v>27535.617</v>
      </c>
      <c r="H578" s="17">
        <f t="shared" si="53"/>
        <v>-13143</v>
      </c>
      <c r="I578" s="51" t="s">
        <v>2354</v>
      </c>
      <c r="J578" s="52" t="s">
        <v>2355</v>
      </c>
      <c r="K578" s="51">
        <v>-13143</v>
      </c>
      <c r="L578" s="51" t="s">
        <v>2356</v>
      </c>
      <c r="M578" s="52" t="s">
        <v>2340</v>
      </c>
      <c r="N578" s="52"/>
      <c r="O578" s="53" t="s">
        <v>2341</v>
      </c>
      <c r="P578" s="53" t="s">
        <v>2342</v>
      </c>
    </row>
    <row r="579" spans="1:16" ht="13.5" thickBot="1" x14ac:dyDescent="0.25">
      <c r="A579" s="17" t="str">
        <f t="shared" si="48"/>
        <v> AA 28.42 </v>
      </c>
      <c r="B579" s="11" t="str">
        <f t="shared" si="49"/>
        <v>I</v>
      </c>
      <c r="C579" s="17">
        <f t="shared" si="50"/>
        <v>27862.874</v>
      </c>
      <c r="D579" s="19" t="str">
        <f t="shared" si="51"/>
        <v>vis</v>
      </c>
      <c r="E579" s="50">
        <f>VLOOKUP(C579,Active!C$21:E$967,3,FALSE)</f>
        <v>-12870.007589163497</v>
      </c>
      <c r="F579" s="11" t="s">
        <v>2299</v>
      </c>
      <c r="G579" s="19" t="str">
        <f t="shared" si="52"/>
        <v>27862.874</v>
      </c>
      <c r="H579" s="17">
        <f t="shared" si="53"/>
        <v>-12870</v>
      </c>
      <c r="I579" s="51" t="s">
        <v>2357</v>
      </c>
      <c r="J579" s="52" t="s">
        <v>2358</v>
      </c>
      <c r="K579" s="51">
        <v>-12870</v>
      </c>
      <c r="L579" s="51" t="s">
        <v>2333</v>
      </c>
      <c r="M579" s="52" t="s">
        <v>2301</v>
      </c>
      <c r="N579" s="52"/>
      <c r="O579" s="53" t="s">
        <v>2305</v>
      </c>
      <c r="P579" s="53" t="s">
        <v>2306</v>
      </c>
    </row>
    <row r="580" spans="1:16" ht="13.5" thickBot="1" x14ac:dyDescent="0.25">
      <c r="A580" s="17" t="str">
        <f t="shared" si="48"/>
        <v> AA 28.42 </v>
      </c>
      <c r="B580" s="11" t="str">
        <f t="shared" si="49"/>
        <v>I</v>
      </c>
      <c r="C580" s="17">
        <f t="shared" si="50"/>
        <v>28416.731</v>
      </c>
      <c r="D580" s="19" t="str">
        <f t="shared" si="51"/>
        <v>vis</v>
      </c>
      <c r="E580" s="50">
        <f>VLOOKUP(C580,Active!C$21:E$967,3,FALSE)</f>
        <v>-12408.003706327901</v>
      </c>
      <c r="F580" s="11" t="s">
        <v>2299</v>
      </c>
      <c r="G580" s="19" t="str">
        <f t="shared" si="52"/>
        <v>28416.731</v>
      </c>
      <c r="H580" s="17">
        <f t="shared" si="53"/>
        <v>-12408</v>
      </c>
      <c r="I580" s="51" t="s">
        <v>2359</v>
      </c>
      <c r="J580" s="52" t="s">
        <v>2360</v>
      </c>
      <c r="K580" s="51">
        <v>-12408</v>
      </c>
      <c r="L580" s="51" t="s">
        <v>2361</v>
      </c>
      <c r="M580" s="52" t="s">
        <v>2301</v>
      </c>
      <c r="N580" s="52"/>
      <c r="O580" s="53" t="s">
        <v>2305</v>
      </c>
      <c r="P580" s="53" t="s">
        <v>2306</v>
      </c>
    </row>
    <row r="581" spans="1:16" ht="13.5" thickBot="1" x14ac:dyDescent="0.25">
      <c r="A581" s="17" t="str">
        <f t="shared" si="48"/>
        <v> KVB 12.2 </v>
      </c>
      <c r="B581" s="11" t="str">
        <f t="shared" si="49"/>
        <v>I</v>
      </c>
      <c r="C581" s="17">
        <f t="shared" si="50"/>
        <v>28656.478999999999</v>
      </c>
      <c r="D581" s="19" t="str">
        <f t="shared" si="51"/>
        <v>vis</v>
      </c>
      <c r="E581" s="50">
        <f>VLOOKUP(C581,Active!C$21:E$967,3,FALSE)</f>
        <v>-12208.016151955442</v>
      </c>
      <c r="F581" s="11" t="s">
        <v>2299</v>
      </c>
      <c r="G581" s="19" t="str">
        <f t="shared" si="52"/>
        <v>28656.479</v>
      </c>
      <c r="H581" s="17">
        <f t="shared" si="53"/>
        <v>-12208</v>
      </c>
      <c r="I581" s="51" t="s">
        <v>2362</v>
      </c>
      <c r="J581" s="52" t="s">
        <v>2363</v>
      </c>
      <c r="K581" s="51">
        <v>-12208</v>
      </c>
      <c r="L581" s="51" t="s">
        <v>2364</v>
      </c>
      <c r="M581" s="52" t="s">
        <v>2340</v>
      </c>
      <c r="N581" s="52"/>
      <c r="O581" s="53" t="s">
        <v>2341</v>
      </c>
      <c r="P581" s="53" t="s">
        <v>2342</v>
      </c>
    </row>
    <row r="582" spans="1:16" ht="13.5" thickBot="1" x14ac:dyDescent="0.25">
      <c r="A582" s="17" t="str">
        <f t="shared" si="48"/>
        <v> KVB 12.2 </v>
      </c>
      <c r="B582" s="11" t="str">
        <f t="shared" si="49"/>
        <v>I</v>
      </c>
      <c r="C582" s="17">
        <f t="shared" si="50"/>
        <v>28692.462</v>
      </c>
      <c r="D582" s="19" t="str">
        <f t="shared" si="51"/>
        <v>vis</v>
      </c>
      <c r="E582" s="50">
        <f>VLOOKUP(C582,Active!C$21:E$967,3,FALSE)</f>
        <v>-12178.000668326864</v>
      </c>
      <c r="F582" s="11" t="s">
        <v>2299</v>
      </c>
      <c r="G582" s="19" t="str">
        <f t="shared" si="52"/>
        <v>28692.462</v>
      </c>
      <c r="H582" s="17">
        <f t="shared" si="53"/>
        <v>-12178</v>
      </c>
      <c r="I582" s="51" t="s">
        <v>2365</v>
      </c>
      <c r="J582" s="52" t="s">
        <v>2366</v>
      </c>
      <c r="K582" s="51">
        <v>-12178</v>
      </c>
      <c r="L582" s="51" t="s">
        <v>2367</v>
      </c>
      <c r="M582" s="52" t="s">
        <v>2340</v>
      </c>
      <c r="N582" s="52"/>
      <c r="O582" s="53" t="s">
        <v>2341</v>
      </c>
      <c r="P582" s="53" t="s">
        <v>2342</v>
      </c>
    </row>
    <row r="583" spans="1:16" ht="13.5" thickBot="1" x14ac:dyDescent="0.25">
      <c r="A583" s="17" t="str">
        <f t="shared" si="48"/>
        <v> KVB 12.2 </v>
      </c>
      <c r="B583" s="11" t="str">
        <f t="shared" si="49"/>
        <v>I</v>
      </c>
      <c r="C583" s="17">
        <f t="shared" si="50"/>
        <v>28746.438999999998</v>
      </c>
      <c r="D583" s="19" t="str">
        <f t="shared" si="51"/>
        <v>vis</v>
      </c>
      <c r="E583" s="50">
        <f>VLOOKUP(C583,Active!C$21:E$967,3,FALSE)</f>
        <v>-12132.975357490643</v>
      </c>
      <c r="F583" s="11" t="s">
        <v>2299</v>
      </c>
      <c r="G583" s="19" t="str">
        <f t="shared" si="52"/>
        <v>28746.439</v>
      </c>
      <c r="H583" s="17">
        <f t="shared" si="53"/>
        <v>-12133</v>
      </c>
      <c r="I583" s="51" t="s">
        <v>2368</v>
      </c>
      <c r="J583" s="52" t="s">
        <v>2369</v>
      </c>
      <c r="K583" s="51">
        <v>-12133</v>
      </c>
      <c r="L583" s="51" t="s">
        <v>2370</v>
      </c>
      <c r="M583" s="52" t="s">
        <v>2340</v>
      </c>
      <c r="N583" s="52"/>
      <c r="O583" s="53" t="s">
        <v>2341</v>
      </c>
      <c r="P583" s="53" t="s">
        <v>2342</v>
      </c>
    </row>
    <row r="584" spans="1:16" ht="13.5" thickBot="1" x14ac:dyDescent="0.25">
      <c r="A584" s="17" t="str">
        <f t="shared" si="48"/>
        <v> KVB 12.2 </v>
      </c>
      <c r="B584" s="11" t="str">
        <f t="shared" si="49"/>
        <v>I</v>
      </c>
      <c r="C584" s="17">
        <f t="shared" si="50"/>
        <v>28782.378000000001</v>
      </c>
      <c r="D584" s="19" t="str">
        <f t="shared" si="51"/>
        <v>vis</v>
      </c>
      <c r="E584" s="50">
        <f>VLOOKUP(C584,Active!C$21:E$967,3,FALSE)</f>
        <v>-12102.996576785101</v>
      </c>
      <c r="F584" s="11" t="s">
        <v>2299</v>
      </c>
      <c r="G584" s="19" t="str">
        <f t="shared" si="52"/>
        <v>28782.378</v>
      </c>
      <c r="H584" s="17">
        <f t="shared" si="53"/>
        <v>-12103</v>
      </c>
      <c r="I584" s="51" t="s">
        <v>2371</v>
      </c>
      <c r="J584" s="52" t="s">
        <v>2372</v>
      </c>
      <c r="K584" s="51">
        <v>-12103</v>
      </c>
      <c r="L584" s="51" t="s">
        <v>2373</v>
      </c>
      <c r="M584" s="52" t="s">
        <v>2340</v>
      </c>
      <c r="N584" s="52"/>
      <c r="O584" s="53" t="s">
        <v>2341</v>
      </c>
      <c r="P584" s="53" t="s">
        <v>2342</v>
      </c>
    </row>
    <row r="585" spans="1:16" ht="13.5" thickBot="1" x14ac:dyDescent="0.25">
      <c r="A585" s="17" t="str">
        <f t="shared" si="48"/>
        <v> AA 28.42 </v>
      </c>
      <c r="B585" s="11" t="str">
        <f t="shared" si="49"/>
        <v>I</v>
      </c>
      <c r="C585" s="17">
        <f t="shared" si="50"/>
        <v>28813.538</v>
      </c>
      <c r="D585" s="19" t="str">
        <f t="shared" si="51"/>
        <v>vis</v>
      </c>
      <c r="E585" s="50">
        <f>VLOOKUP(C585,Active!C$21:E$967,3,FALSE)</f>
        <v>-12077.004234015836</v>
      </c>
      <c r="F585" s="11" t="s">
        <v>2299</v>
      </c>
      <c r="G585" s="19" t="str">
        <f t="shared" si="52"/>
        <v>28813.538</v>
      </c>
      <c r="H585" s="17">
        <f t="shared" si="53"/>
        <v>-12077</v>
      </c>
      <c r="I585" s="51" t="s">
        <v>2374</v>
      </c>
      <c r="J585" s="52" t="s">
        <v>2375</v>
      </c>
      <c r="K585" s="51">
        <v>-12077</v>
      </c>
      <c r="L585" s="51" t="s">
        <v>2318</v>
      </c>
      <c r="M585" s="52" t="s">
        <v>2301</v>
      </c>
      <c r="N585" s="52"/>
      <c r="O585" s="53" t="s">
        <v>2305</v>
      </c>
      <c r="P585" s="53" t="s">
        <v>2306</v>
      </c>
    </row>
    <row r="586" spans="1:16" ht="13.5" thickBot="1" x14ac:dyDescent="0.25">
      <c r="A586" s="17" t="str">
        <f t="shared" si="48"/>
        <v> KVB 12.2 </v>
      </c>
      <c r="B586" s="11" t="str">
        <f t="shared" si="49"/>
        <v>I</v>
      </c>
      <c r="C586" s="17">
        <f t="shared" si="50"/>
        <v>29024.517</v>
      </c>
      <c r="D586" s="19" t="str">
        <f t="shared" si="51"/>
        <v>vis</v>
      </c>
      <c r="E586" s="50">
        <f>VLOOKUP(C586,Active!C$21:E$967,3,FALSE)</f>
        <v>-11901.014552208491</v>
      </c>
      <c r="F586" s="11" t="s">
        <v>2299</v>
      </c>
      <c r="G586" s="19" t="str">
        <f t="shared" si="52"/>
        <v>29024.517</v>
      </c>
      <c r="H586" s="17">
        <f t="shared" si="53"/>
        <v>-11901</v>
      </c>
      <c r="I586" s="51" t="s">
        <v>2376</v>
      </c>
      <c r="J586" s="52" t="s">
        <v>2377</v>
      </c>
      <c r="K586" s="51">
        <v>-11901</v>
      </c>
      <c r="L586" s="51" t="s">
        <v>2378</v>
      </c>
      <c r="M586" s="52" t="s">
        <v>2340</v>
      </c>
      <c r="N586" s="52"/>
      <c r="O586" s="53" t="s">
        <v>2341</v>
      </c>
      <c r="P586" s="53" t="s">
        <v>2342</v>
      </c>
    </row>
    <row r="587" spans="1:16" ht="13.5" thickBot="1" x14ac:dyDescent="0.25">
      <c r="A587" s="17" t="str">
        <f t="shared" ref="A587:A650" si="54">P587</f>
        <v> AA 28.42 </v>
      </c>
      <c r="B587" s="11" t="str">
        <f t="shared" ref="B587:B650" si="55">IF(H587=INT(H587),"I","II")</f>
        <v>I</v>
      </c>
      <c r="C587" s="17">
        <f t="shared" ref="C587:C650" si="56">1*G587</f>
        <v>29891.274000000001</v>
      </c>
      <c r="D587" s="19" t="str">
        <f t="shared" ref="D587:D650" si="57">VLOOKUP(F587,I$1:J$5,2,FALSE)</f>
        <v>vis</v>
      </c>
      <c r="E587" s="50">
        <f>VLOOKUP(C587,Active!C$21:E$967,3,FALSE)</f>
        <v>-11178.002837135951</v>
      </c>
      <c r="F587" s="11" t="s">
        <v>2299</v>
      </c>
      <c r="G587" s="19" t="str">
        <f t="shared" ref="G587:G650" si="58">MID(I587,3,LEN(I587)-3)</f>
        <v>29891.274</v>
      </c>
      <c r="H587" s="17">
        <f t="shared" ref="H587:H650" si="59">1*K587</f>
        <v>-11178</v>
      </c>
      <c r="I587" s="51" t="s">
        <v>2379</v>
      </c>
      <c r="J587" s="52" t="s">
        <v>2380</v>
      </c>
      <c r="K587" s="51">
        <v>-11178</v>
      </c>
      <c r="L587" s="51" t="s">
        <v>2300</v>
      </c>
      <c r="M587" s="52" t="s">
        <v>2301</v>
      </c>
      <c r="N587" s="52"/>
      <c r="O587" s="53" t="s">
        <v>2305</v>
      </c>
      <c r="P587" s="53" t="s">
        <v>2306</v>
      </c>
    </row>
    <row r="588" spans="1:16" ht="13.5" thickBot="1" x14ac:dyDescent="0.25">
      <c r="A588" s="17" t="str">
        <f t="shared" si="54"/>
        <v> AA 28.42 </v>
      </c>
      <c r="B588" s="11" t="str">
        <f t="shared" si="55"/>
        <v>I</v>
      </c>
      <c r="C588" s="17">
        <f t="shared" si="56"/>
        <v>30063.899000000001</v>
      </c>
      <c r="D588" s="19" t="str">
        <f t="shared" si="57"/>
        <v>vis</v>
      </c>
      <c r="E588" s="50">
        <f>VLOOKUP(C588,Active!C$21:E$967,3,FALSE)</f>
        <v>-11034.006426014497</v>
      </c>
      <c r="F588" s="11" t="s">
        <v>2299</v>
      </c>
      <c r="G588" s="19" t="str">
        <f t="shared" si="58"/>
        <v>30063.899</v>
      </c>
      <c r="H588" s="17">
        <f t="shared" si="59"/>
        <v>-11034</v>
      </c>
      <c r="I588" s="51" t="s">
        <v>2381</v>
      </c>
      <c r="J588" s="52" t="s">
        <v>2382</v>
      </c>
      <c r="K588" s="51">
        <v>-11034</v>
      </c>
      <c r="L588" s="51" t="s">
        <v>2315</v>
      </c>
      <c r="M588" s="52" t="s">
        <v>2301</v>
      </c>
      <c r="N588" s="52"/>
      <c r="O588" s="53" t="s">
        <v>2305</v>
      </c>
      <c r="P588" s="53" t="s">
        <v>2306</v>
      </c>
    </row>
    <row r="589" spans="1:16" ht="13.5" thickBot="1" x14ac:dyDescent="0.25">
      <c r="A589" s="17" t="str">
        <f t="shared" si="54"/>
        <v> AA 28.42 </v>
      </c>
      <c r="B589" s="11" t="str">
        <f t="shared" si="55"/>
        <v>I</v>
      </c>
      <c r="C589" s="17">
        <f t="shared" si="56"/>
        <v>30771.191999999999</v>
      </c>
      <c r="D589" s="19" t="str">
        <f t="shared" si="57"/>
        <v>vis</v>
      </c>
      <c r="E589" s="50">
        <f>VLOOKUP(C589,Active!C$21:E$967,3,FALSE)</f>
        <v>-10444.012777288499</v>
      </c>
      <c r="F589" s="11" t="s">
        <v>2299</v>
      </c>
      <c r="G589" s="19" t="str">
        <f t="shared" si="58"/>
        <v>30771.192</v>
      </c>
      <c r="H589" s="17">
        <f t="shared" si="59"/>
        <v>-10444</v>
      </c>
      <c r="I589" s="51" t="s">
        <v>2383</v>
      </c>
      <c r="J589" s="52" t="s">
        <v>2384</v>
      </c>
      <c r="K589" s="51">
        <v>-10444</v>
      </c>
      <c r="L589" s="51" t="s">
        <v>2347</v>
      </c>
      <c r="M589" s="52" t="s">
        <v>2301</v>
      </c>
      <c r="N589" s="52"/>
      <c r="O589" s="53" t="s">
        <v>2305</v>
      </c>
      <c r="P589" s="53" t="s">
        <v>2306</v>
      </c>
    </row>
    <row r="590" spans="1:16" ht="13.5" thickBot="1" x14ac:dyDescent="0.25">
      <c r="A590" s="17" t="str">
        <f t="shared" si="54"/>
        <v> KVB 12.1 </v>
      </c>
      <c r="B590" s="11" t="str">
        <f t="shared" si="55"/>
        <v>I</v>
      </c>
      <c r="C590" s="17">
        <f t="shared" si="56"/>
        <v>35053.360000000001</v>
      </c>
      <c r="D590" s="19" t="str">
        <f t="shared" si="57"/>
        <v>vis</v>
      </c>
      <c r="E590" s="50">
        <f>VLOOKUP(C590,Active!C$21:E$967,3,FALSE)</f>
        <v>-6872.0109014354684</v>
      </c>
      <c r="F590" s="11" t="s">
        <v>2299</v>
      </c>
      <c r="G590" s="19" t="str">
        <f t="shared" si="58"/>
        <v>35053.360</v>
      </c>
      <c r="H590" s="17">
        <f t="shared" si="59"/>
        <v>-6872</v>
      </c>
      <c r="I590" s="51" t="s">
        <v>2385</v>
      </c>
      <c r="J590" s="52" t="s">
        <v>2386</v>
      </c>
      <c r="K590" s="51">
        <v>-6872</v>
      </c>
      <c r="L590" s="51" t="s">
        <v>2387</v>
      </c>
      <c r="M590" s="52" t="s">
        <v>2388</v>
      </c>
      <c r="N590" s="52"/>
      <c r="O590" s="53" t="s">
        <v>2389</v>
      </c>
      <c r="P590" s="53" t="s">
        <v>2390</v>
      </c>
    </row>
    <row r="591" spans="1:16" ht="13.5" thickBot="1" x14ac:dyDescent="0.25">
      <c r="A591" s="17" t="str">
        <f t="shared" si="54"/>
        <v> KVB 12.1 </v>
      </c>
      <c r="B591" s="11" t="str">
        <f t="shared" si="55"/>
        <v>I</v>
      </c>
      <c r="C591" s="17">
        <f t="shared" si="56"/>
        <v>35059.345999999998</v>
      </c>
      <c r="D591" s="19" t="str">
        <f t="shared" si="57"/>
        <v>vis</v>
      </c>
      <c r="E591" s="50">
        <f>VLOOKUP(C591,Active!C$21:E$967,3,FALSE)</f>
        <v>-6867.0176355876902</v>
      </c>
      <c r="F591" s="11" t="s">
        <v>2299</v>
      </c>
      <c r="G591" s="19" t="str">
        <f t="shared" si="58"/>
        <v>35059.346</v>
      </c>
      <c r="H591" s="17">
        <f t="shared" si="59"/>
        <v>-6867</v>
      </c>
      <c r="I591" s="51" t="s">
        <v>2391</v>
      </c>
      <c r="J591" s="52" t="s">
        <v>2392</v>
      </c>
      <c r="K591" s="51">
        <v>-6867</v>
      </c>
      <c r="L591" s="51" t="s">
        <v>2393</v>
      </c>
      <c r="M591" s="52" t="s">
        <v>2388</v>
      </c>
      <c r="N591" s="52"/>
      <c r="O591" s="53" t="s">
        <v>2389</v>
      </c>
      <c r="P591" s="53" t="s">
        <v>2390</v>
      </c>
    </row>
    <row r="592" spans="1:16" ht="13.5" thickBot="1" x14ac:dyDescent="0.25">
      <c r="A592" s="17" t="str">
        <f t="shared" si="54"/>
        <v> KVB 12.1 </v>
      </c>
      <c r="B592" s="11" t="str">
        <f t="shared" si="55"/>
        <v>I</v>
      </c>
      <c r="C592" s="17">
        <f t="shared" si="56"/>
        <v>35125.279999999999</v>
      </c>
      <c r="D592" s="19" t="str">
        <f t="shared" si="57"/>
        <v>vis</v>
      </c>
      <c r="E592" s="50">
        <f>VLOOKUP(C592,Active!C$21:E$967,3,FALSE)</f>
        <v>-6812.0183054160352</v>
      </c>
      <c r="F592" s="11" t="s">
        <v>2299</v>
      </c>
      <c r="G592" s="19" t="str">
        <f t="shared" si="58"/>
        <v>35125.280</v>
      </c>
      <c r="H592" s="17">
        <f t="shared" si="59"/>
        <v>-6812</v>
      </c>
      <c r="I592" s="51" t="s">
        <v>2394</v>
      </c>
      <c r="J592" s="52" t="s">
        <v>2395</v>
      </c>
      <c r="K592" s="51">
        <v>-6812</v>
      </c>
      <c r="L592" s="51" t="s">
        <v>2396</v>
      </c>
      <c r="M592" s="52" t="s">
        <v>2388</v>
      </c>
      <c r="N592" s="52"/>
      <c r="O592" s="53" t="s">
        <v>2389</v>
      </c>
      <c r="P592" s="53" t="s">
        <v>2390</v>
      </c>
    </row>
    <row r="593" spans="1:16" ht="13.5" thickBot="1" x14ac:dyDescent="0.25">
      <c r="A593" s="17" t="str">
        <f t="shared" si="54"/>
        <v> KVB 12.1 </v>
      </c>
      <c r="B593" s="11" t="str">
        <f t="shared" si="55"/>
        <v>I</v>
      </c>
      <c r="C593" s="17">
        <f t="shared" si="56"/>
        <v>35252.375</v>
      </c>
      <c r="D593" s="19" t="str">
        <f t="shared" si="57"/>
        <v>vis</v>
      </c>
      <c r="E593" s="50">
        <f>VLOOKUP(C593,Active!C$21:E$967,3,FALSE)</f>
        <v>-6706.0010780649491</v>
      </c>
      <c r="F593" s="11" t="s">
        <v>2299</v>
      </c>
      <c r="G593" s="19" t="str">
        <f t="shared" si="58"/>
        <v>35252.375</v>
      </c>
      <c r="H593" s="17">
        <f t="shared" si="59"/>
        <v>-6706</v>
      </c>
      <c r="I593" s="51" t="s">
        <v>2397</v>
      </c>
      <c r="J593" s="52" t="s">
        <v>2398</v>
      </c>
      <c r="K593" s="51">
        <v>-6706</v>
      </c>
      <c r="L593" s="51" t="s">
        <v>2367</v>
      </c>
      <c r="M593" s="52" t="s">
        <v>2388</v>
      </c>
      <c r="N593" s="52"/>
      <c r="O593" s="53" t="s">
        <v>2389</v>
      </c>
      <c r="P593" s="53" t="s">
        <v>2390</v>
      </c>
    </row>
    <row r="594" spans="1:16" ht="13.5" thickBot="1" x14ac:dyDescent="0.25">
      <c r="A594" s="17" t="str">
        <f t="shared" si="54"/>
        <v> KVB 12.1 </v>
      </c>
      <c r="B594" s="11" t="str">
        <f t="shared" si="55"/>
        <v>I</v>
      </c>
      <c r="C594" s="17">
        <f t="shared" si="56"/>
        <v>35337.498</v>
      </c>
      <c r="D594" s="19" t="str">
        <f t="shared" si="57"/>
        <v>vis</v>
      </c>
      <c r="E594" s="50">
        <f>VLOOKUP(C594,Active!C$21:E$967,3,FALSE)</f>
        <v>-6634.9951026622475</v>
      </c>
      <c r="F594" s="11" t="s">
        <v>2299</v>
      </c>
      <c r="G594" s="19" t="str">
        <f t="shared" si="58"/>
        <v>35337.498</v>
      </c>
      <c r="H594" s="17">
        <f t="shared" si="59"/>
        <v>-6635</v>
      </c>
      <c r="I594" s="51" t="s">
        <v>2399</v>
      </c>
      <c r="J594" s="52" t="s">
        <v>2400</v>
      </c>
      <c r="K594" s="51">
        <v>-6635</v>
      </c>
      <c r="L594" s="51" t="s">
        <v>2312</v>
      </c>
      <c r="M594" s="52" t="s">
        <v>2388</v>
      </c>
      <c r="N594" s="52"/>
      <c r="O594" s="53" t="s">
        <v>2389</v>
      </c>
      <c r="P594" s="53" t="s">
        <v>2390</v>
      </c>
    </row>
    <row r="595" spans="1:16" ht="13.5" thickBot="1" x14ac:dyDescent="0.25">
      <c r="A595" s="17" t="str">
        <f t="shared" si="54"/>
        <v>BAVM 12 </v>
      </c>
      <c r="B595" s="11" t="str">
        <f t="shared" si="55"/>
        <v>I</v>
      </c>
      <c r="C595" s="17">
        <f t="shared" si="56"/>
        <v>35372.260999999999</v>
      </c>
      <c r="D595" s="19" t="str">
        <f t="shared" si="57"/>
        <v>vis</v>
      </c>
      <c r="E595" s="50">
        <f>VLOOKUP(C595,Active!C$21:E$967,3,FALSE)</f>
        <v>-6605.9972909906182</v>
      </c>
      <c r="F595" s="11" t="s">
        <v>2299</v>
      </c>
      <c r="G595" s="19" t="str">
        <f t="shared" si="58"/>
        <v>35372.261</v>
      </c>
      <c r="H595" s="17">
        <f t="shared" si="59"/>
        <v>-6606</v>
      </c>
      <c r="I595" s="51" t="s">
        <v>2401</v>
      </c>
      <c r="J595" s="52" t="s">
        <v>2402</v>
      </c>
      <c r="K595" s="51">
        <v>-6606</v>
      </c>
      <c r="L595" s="51" t="s">
        <v>2403</v>
      </c>
      <c r="M595" s="52" t="s">
        <v>2388</v>
      </c>
      <c r="N595" s="52"/>
      <c r="O595" s="53" t="s">
        <v>2404</v>
      </c>
      <c r="P595" s="54" t="s">
        <v>2405</v>
      </c>
    </row>
    <row r="596" spans="1:16" ht="13.5" thickBot="1" x14ac:dyDescent="0.25">
      <c r="A596" s="17" t="str">
        <f t="shared" si="54"/>
        <v>BAVM 12 </v>
      </c>
      <c r="B596" s="11" t="str">
        <f t="shared" si="55"/>
        <v>I</v>
      </c>
      <c r="C596" s="17">
        <f t="shared" si="56"/>
        <v>35373.463000000003</v>
      </c>
      <c r="D596" s="19" t="str">
        <f t="shared" si="57"/>
        <v>vis</v>
      </c>
      <c r="E596" s="50">
        <f>VLOOKUP(C596,Active!C$21:E$967,3,FALSE)</f>
        <v>-6604.9946338658183</v>
      </c>
      <c r="F596" s="11" t="s">
        <v>2299</v>
      </c>
      <c r="G596" s="19" t="str">
        <f t="shared" si="58"/>
        <v>35373.463</v>
      </c>
      <c r="H596" s="17">
        <f t="shared" si="59"/>
        <v>-6605</v>
      </c>
      <c r="I596" s="51" t="s">
        <v>2406</v>
      </c>
      <c r="J596" s="52" t="s">
        <v>2407</v>
      </c>
      <c r="K596" s="51">
        <v>-6605</v>
      </c>
      <c r="L596" s="51" t="s">
        <v>2312</v>
      </c>
      <c r="M596" s="52" t="s">
        <v>2388</v>
      </c>
      <c r="N596" s="52"/>
      <c r="O596" s="53" t="s">
        <v>2404</v>
      </c>
      <c r="P596" s="54" t="s">
        <v>2405</v>
      </c>
    </row>
    <row r="597" spans="1:16" ht="13.5" thickBot="1" x14ac:dyDescent="0.25">
      <c r="A597" s="17" t="str">
        <f t="shared" si="54"/>
        <v>BAVM 12 </v>
      </c>
      <c r="B597" s="11" t="str">
        <f t="shared" si="55"/>
        <v>I</v>
      </c>
      <c r="C597" s="17">
        <f t="shared" si="56"/>
        <v>35536.504999999997</v>
      </c>
      <c r="D597" s="19" t="str">
        <f t="shared" si="57"/>
        <v>vis</v>
      </c>
      <c r="E597" s="50">
        <f>VLOOKUP(C597,Active!C$21:E$967,3,FALSE)</f>
        <v>-6468.9919525504638</v>
      </c>
      <c r="F597" s="11" t="s">
        <v>2299</v>
      </c>
      <c r="G597" s="19" t="str">
        <f t="shared" si="58"/>
        <v>35536.505</v>
      </c>
      <c r="H597" s="17">
        <f t="shared" si="59"/>
        <v>-6469</v>
      </c>
      <c r="I597" s="51" t="s">
        <v>2408</v>
      </c>
      <c r="J597" s="52" t="s">
        <v>2409</v>
      </c>
      <c r="K597" s="51">
        <v>-6469</v>
      </c>
      <c r="L597" s="51" t="s">
        <v>2356</v>
      </c>
      <c r="M597" s="52" t="s">
        <v>2388</v>
      </c>
      <c r="N597" s="52"/>
      <c r="O597" s="53" t="s">
        <v>2404</v>
      </c>
      <c r="P597" s="54" t="s">
        <v>2405</v>
      </c>
    </row>
    <row r="598" spans="1:16" ht="13.5" thickBot="1" x14ac:dyDescent="0.25">
      <c r="A598" s="17" t="str">
        <f t="shared" si="54"/>
        <v>BAVM 12 </v>
      </c>
      <c r="B598" s="11" t="str">
        <f t="shared" si="55"/>
        <v>I</v>
      </c>
      <c r="C598" s="17">
        <f t="shared" si="56"/>
        <v>35554.483999999997</v>
      </c>
      <c r="D598" s="19" t="str">
        <f t="shared" si="57"/>
        <v>vis</v>
      </c>
      <c r="E598" s="50">
        <f>VLOOKUP(C598,Active!C$21:E$967,3,FALSE)</f>
        <v>-6453.9946377029473</v>
      </c>
      <c r="F598" s="11" t="s">
        <v>2299</v>
      </c>
      <c r="G598" s="19" t="str">
        <f t="shared" si="58"/>
        <v>35554.484</v>
      </c>
      <c r="H598" s="17">
        <f t="shared" si="59"/>
        <v>-6454</v>
      </c>
      <c r="I598" s="51" t="s">
        <v>2410</v>
      </c>
      <c r="J598" s="52" t="s">
        <v>2411</v>
      </c>
      <c r="K598" s="51">
        <v>-6454</v>
      </c>
      <c r="L598" s="51" t="s">
        <v>2312</v>
      </c>
      <c r="M598" s="52" t="s">
        <v>2388</v>
      </c>
      <c r="N598" s="52"/>
      <c r="O598" s="53" t="s">
        <v>2404</v>
      </c>
      <c r="P598" s="54" t="s">
        <v>2405</v>
      </c>
    </row>
    <row r="599" spans="1:16" ht="13.5" thickBot="1" x14ac:dyDescent="0.25">
      <c r="A599" s="17" t="str">
        <f t="shared" si="54"/>
        <v>BAVM 12 </v>
      </c>
      <c r="B599" s="11" t="str">
        <f t="shared" si="55"/>
        <v>I</v>
      </c>
      <c r="C599" s="17">
        <f t="shared" si="56"/>
        <v>35758.281999999999</v>
      </c>
      <c r="D599" s="19" t="str">
        <f t="shared" si="57"/>
        <v>vis</v>
      </c>
      <c r="E599" s="50">
        <f>VLOOKUP(C599,Active!C$21:E$967,3,FALSE)</f>
        <v>-6283.9950397667844</v>
      </c>
      <c r="F599" s="11" t="s">
        <v>2299</v>
      </c>
      <c r="G599" s="19" t="str">
        <f t="shared" si="58"/>
        <v>35758.282</v>
      </c>
      <c r="H599" s="17">
        <f t="shared" si="59"/>
        <v>-6284</v>
      </c>
      <c r="I599" s="51" t="s">
        <v>2412</v>
      </c>
      <c r="J599" s="52" t="s">
        <v>2413</v>
      </c>
      <c r="K599" s="51">
        <v>-6284</v>
      </c>
      <c r="L599" s="51" t="s">
        <v>2312</v>
      </c>
      <c r="M599" s="52" t="s">
        <v>2388</v>
      </c>
      <c r="N599" s="52"/>
      <c r="O599" s="53" t="s">
        <v>2404</v>
      </c>
      <c r="P599" s="54" t="s">
        <v>2405</v>
      </c>
    </row>
    <row r="600" spans="1:16" ht="13.5" thickBot="1" x14ac:dyDescent="0.25">
      <c r="A600" s="17" t="str">
        <f t="shared" si="54"/>
        <v>BAVM 12 </v>
      </c>
      <c r="B600" s="11" t="str">
        <f t="shared" si="55"/>
        <v>I</v>
      </c>
      <c r="C600" s="17">
        <f t="shared" si="56"/>
        <v>35934.506000000001</v>
      </c>
      <c r="D600" s="19" t="str">
        <f t="shared" si="57"/>
        <v>vis</v>
      </c>
      <c r="E600" s="50">
        <f>VLOOKUP(C600,Active!C$21:E$967,3,FALSE)</f>
        <v>-6136.9964963723323</v>
      </c>
      <c r="F600" s="11" t="s">
        <v>2299</v>
      </c>
      <c r="G600" s="19" t="str">
        <f t="shared" si="58"/>
        <v>35934.506</v>
      </c>
      <c r="H600" s="17">
        <f t="shared" si="59"/>
        <v>-6137</v>
      </c>
      <c r="I600" s="51" t="s">
        <v>2414</v>
      </c>
      <c r="J600" s="52" t="s">
        <v>2415</v>
      </c>
      <c r="K600" s="51">
        <v>-6137</v>
      </c>
      <c r="L600" s="51" t="s">
        <v>2373</v>
      </c>
      <c r="M600" s="52" t="s">
        <v>2388</v>
      </c>
      <c r="N600" s="52"/>
      <c r="O600" s="53" t="s">
        <v>2416</v>
      </c>
      <c r="P600" s="54" t="s">
        <v>2405</v>
      </c>
    </row>
    <row r="601" spans="1:16" ht="13.5" thickBot="1" x14ac:dyDescent="0.25">
      <c r="A601" s="17" t="str">
        <f t="shared" si="54"/>
        <v>BAVM 12 </v>
      </c>
      <c r="B601" s="11" t="str">
        <f t="shared" si="55"/>
        <v>I</v>
      </c>
      <c r="C601" s="17">
        <f t="shared" si="56"/>
        <v>35970.466999999997</v>
      </c>
      <c r="D601" s="19" t="str">
        <f t="shared" si="57"/>
        <v>vis</v>
      </c>
      <c r="E601" s="50">
        <f>VLOOKUP(C601,Active!C$21:E$967,3,FALSE)</f>
        <v>-6106.9993642052768</v>
      </c>
      <c r="F601" s="11" t="s">
        <v>2299</v>
      </c>
      <c r="G601" s="19" t="str">
        <f t="shared" si="58"/>
        <v>35970.467</v>
      </c>
      <c r="H601" s="17">
        <f t="shared" si="59"/>
        <v>-6107</v>
      </c>
      <c r="I601" s="51" t="s">
        <v>2417</v>
      </c>
      <c r="J601" s="52" t="s">
        <v>2418</v>
      </c>
      <c r="K601" s="51">
        <v>-6107</v>
      </c>
      <c r="L601" s="51" t="s">
        <v>2419</v>
      </c>
      <c r="M601" s="52" t="s">
        <v>2388</v>
      </c>
      <c r="N601" s="52"/>
      <c r="O601" s="53" t="s">
        <v>2416</v>
      </c>
      <c r="P601" s="54" t="s">
        <v>2405</v>
      </c>
    </row>
    <row r="602" spans="1:16" ht="13.5" thickBot="1" x14ac:dyDescent="0.25">
      <c r="A602" s="17" t="str">
        <f t="shared" si="54"/>
        <v>BAVM 12 </v>
      </c>
      <c r="B602" s="11" t="str">
        <f t="shared" si="55"/>
        <v>I</v>
      </c>
      <c r="C602" s="17">
        <f t="shared" si="56"/>
        <v>35976.468999999997</v>
      </c>
      <c r="D602" s="19" t="str">
        <f t="shared" si="57"/>
        <v>vis</v>
      </c>
      <c r="E602" s="50">
        <f>VLOOKUP(C602,Active!C$21:E$967,3,FALSE)</f>
        <v>-6101.9927518400291</v>
      </c>
      <c r="F602" s="11" t="s">
        <v>2299</v>
      </c>
      <c r="G602" s="19" t="str">
        <f t="shared" si="58"/>
        <v>35976.469</v>
      </c>
      <c r="H602" s="17">
        <f t="shared" si="59"/>
        <v>-6102</v>
      </c>
      <c r="I602" s="51" t="s">
        <v>2420</v>
      </c>
      <c r="J602" s="52" t="s">
        <v>2421</v>
      </c>
      <c r="K602" s="51">
        <v>-6102</v>
      </c>
      <c r="L602" s="51" t="s">
        <v>2328</v>
      </c>
      <c r="M602" s="52" t="s">
        <v>2388</v>
      </c>
      <c r="N602" s="52"/>
      <c r="O602" s="53" t="s">
        <v>2422</v>
      </c>
      <c r="P602" s="54" t="s">
        <v>2405</v>
      </c>
    </row>
    <row r="603" spans="1:16" ht="13.5" thickBot="1" x14ac:dyDescent="0.25">
      <c r="A603" s="17" t="str">
        <f t="shared" si="54"/>
        <v>BAVM 12 </v>
      </c>
      <c r="B603" s="11" t="str">
        <f t="shared" si="55"/>
        <v>I</v>
      </c>
      <c r="C603" s="17">
        <f t="shared" si="56"/>
        <v>35976.47</v>
      </c>
      <c r="D603" s="19" t="str">
        <f t="shared" si="57"/>
        <v>vis</v>
      </c>
      <c r="E603" s="50">
        <f>VLOOKUP(C603,Active!C$21:E$967,3,FALSE)</f>
        <v>-6101.9919176826834</v>
      </c>
      <c r="F603" s="11" t="s">
        <v>2299</v>
      </c>
      <c r="G603" s="19" t="str">
        <f t="shared" si="58"/>
        <v>35976.470</v>
      </c>
      <c r="H603" s="17">
        <f t="shared" si="59"/>
        <v>-6102</v>
      </c>
      <c r="I603" s="51" t="s">
        <v>2423</v>
      </c>
      <c r="J603" s="52" t="s">
        <v>2424</v>
      </c>
      <c r="K603" s="51">
        <v>-6102</v>
      </c>
      <c r="L603" s="51" t="s">
        <v>2356</v>
      </c>
      <c r="M603" s="52" t="s">
        <v>2388</v>
      </c>
      <c r="N603" s="52"/>
      <c r="O603" s="53" t="s">
        <v>2416</v>
      </c>
      <c r="P603" s="54" t="s">
        <v>2405</v>
      </c>
    </row>
    <row r="604" spans="1:16" ht="13.5" thickBot="1" x14ac:dyDescent="0.25">
      <c r="A604" s="17" t="str">
        <f t="shared" si="54"/>
        <v> MSAI 30.295 </v>
      </c>
      <c r="B604" s="11" t="str">
        <f t="shared" si="55"/>
        <v>I</v>
      </c>
      <c r="C604" s="17">
        <f t="shared" si="56"/>
        <v>35988.447999999997</v>
      </c>
      <c r="D604" s="19" t="str">
        <f t="shared" si="57"/>
        <v>vis</v>
      </c>
      <c r="E604" s="50">
        <f>VLOOKUP(C604,Active!C$21:E$967,3,FALSE)</f>
        <v>-6092.0003810430771</v>
      </c>
      <c r="F604" s="11" t="s">
        <v>2299</v>
      </c>
      <c r="G604" s="19" t="str">
        <f t="shared" si="58"/>
        <v>35988.4480</v>
      </c>
      <c r="H604" s="17">
        <f t="shared" si="59"/>
        <v>-6092</v>
      </c>
      <c r="I604" s="51" t="s">
        <v>2425</v>
      </c>
      <c r="J604" s="52" t="s">
        <v>2426</v>
      </c>
      <c r="K604" s="51">
        <v>-6092</v>
      </c>
      <c r="L604" s="51" t="s">
        <v>2427</v>
      </c>
      <c r="M604" s="52" t="s">
        <v>2428</v>
      </c>
      <c r="N604" s="52" t="s">
        <v>2429</v>
      </c>
      <c r="O604" s="53" t="s">
        <v>2430</v>
      </c>
      <c r="P604" s="53" t="s">
        <v>2431</v>
      </c>
    </row>
    <row r="605" spans="1:16" ht="13.5" thickBot="1" x14ac:dyDescent="0.25">
      <c r="A605" s="17" t="str">
        <f t="shared" si="54"/>
        <v>BAVM 12 </v>
      </c>
      <c r="B605" s="11" t="str">
        <f t="shared" si="55"/>
        <v>I</v>
      </c>
      <c r="C605" s="17">
        <f t="shared" si="56"/>
        <v>35988.449999999997</v>
      </c>
      <c r="D605" s="19" t="str">
        <f t="shared" si="57"/>
        <v>vis</v>
      </c>
      <c r="E605" s="50">
        <f>VLOOKUP(C605,Active!C$21:E$967,3,FALSE)</f>
        <v>-6091.998712728393</v>
      </c>
      <c r="F605" s="11" t="s">
        <v>2299</v>
      </c>
      <c r="G605" s="19" t="str">
        <f t="shared" si="58"/>
        <v>35988.450</v>
      </c>
      <c r="H605" s="17">
        <f t="shared" si="59"/>
        <v>-6092</v>
      </c>
      <c r="I605" s="51" t="s">
        <v>2432</v>
      </c>
      <c r="J605" s="52" t="s">
        <v>2433</v>
      </c>
      <c r="K605" s="51">
        <v>-6092</v>
      </c>
      <c r="L605" s="51" t="s">
        <v>2309</v>
      </c>
      <c r="M605" s="52" t="s">
        <v>2388</v>
      </c>
      <c r="N605" s="52"/>
      <c r="O605" s="53" t="s">
        <v>2422</v>
      </c>
      <c r="P605" s="54" t="s">
        <v>2405</v>
      </c>
    </row>
    <row r="606" spans="1:16" ht="13.5" thickBot="1" x14ac:dyDescent="0.25">
      <c r="A606" s="17" t="str">
        <f t="shared" si="54"/>
        <v>BAVM 12 </v>
      </c>
      <c r="B606" s="11" t="str">
        <f t="shared" si="55"/>
        <v>I</v>
      </c>
      <c r="C606" s="17">
        <f t="shared" si="56"/>
        <v>35988.449999999997</v>
      </c>
      <c r="D606" s="19" t="str">
        <f t="shared" si="57"/>
        <v>vis</v>
      </c>
      <c r="E606" s="50">
        <f>VLOOKUP(C606,Active!C$21:E$967,3,FALSE)</f>
        <v>-6091.998712728393</v>
      </c>
      <c r="F606" s="11" t="s">
        <v>2299</v>
      </c>
      <c r="G606" s="19" t="str">
        <f t="shared" si="58"/>
        <v>35988.450</v>
      </c>
      <c r="H606" s="17">
        <f t="shared" si="59"/>
        <v>-6092</v>
      </c>
      <c r="I606" s="51" t="s">
        <v>2432</v>
      </c>
      <c r="J606" s="52" t="s">
        <v>2433</v>
      </c>
      <c r="K606" s="51">
        <v>-6092</v>
      </c>
      <c r="L606" s="51" t="s">
        <v>2309</v>
      </c>
      <c r="M606" s="52" t="s">
        <v>2388</v>
      </c>
      <c r="N606" s="52"/>
      <c r="O606" s="53" t="s">
        <v>2434</v>
      </c>
      <c r="P606" s="54" t="s">
        <v>2405</v>
      </c>
    </row>
    <row r="607" spans="1:16" ht="13.5" thickBot="1" x14ac:dyDescent="0.25">
      <c r="A607" s="17" t="str">
        <f t="shared" si="54"/>
        <v>BAVM 12 </v>
      </c>
      <c r="B607" s="11" t="str">
        <f t="shared" si="55"/>
        <v>I</v>
      </c>
      <c r="C607" s="17">
        <f t="shared" si="56"/>
        <v>35988.451000000001</v>
      </c>
      <c r="D607" s="19" t="str">
        <f t="shared" si="57"/>
        <v>vis</v>
      </c>
      <c r="E607" s="50">
        <f>VLOOKUP(C607,Active!C$21:E$967,3,FALSE)</f>
        <v>-6091.9978785710482</v>
      </c>
      <c r="F607" s="11" t="s">
        <v>2299</v>
      </c>
      <c r="G607" s="19" t="str">
        <f t="shared" si="58"/>
        <v>35988.451</v>
      </c>
      <c r="H607" s="17">
        <f t="shared" si="59"/>
        <v>-6092</v>
      </c>
      <c r="I607" s="51" t="s">
        <v>2435</v>
      </c>
      <c r="J607" s="52" t="s">
        <v>2436</v>
      </c>
      <c r="K607" s="51">
        <v>-6092</v>
      </c>
      <c r="L607" s="51" t="s">
        <v>2403</v>
      </c>
      <c r="M607" s="52" t="s">
        <v>2388</v>
      </c>
      <c r="N607" s="52"/>
      <c r="O607" s="53" t="s">
        <v>2416</v>
      </c>
      <c r="P607" s="54" t="s">
        <v>2405</v>
      </c>
    </row>
    <row r="608" spans="1:16" ht="13.5" thickBot="1" x14ac:dyDescent="0.25">
      <c r="A608" s="17" t="str">
        <f t="shared" si="54"/>
        <v> MSAI 30.295 </v>
      </c>
      <c r="B608" s="11" t="str">
        <f t="shared" si="55"/>
        <v>I</v>
      </c>
      <c r="C608" s="17">
        <f t="shared" si="56"/>
        <v>36018.418400000002</v>
      </c>
      <c r="D608" s="19" t="str">
        <f t="shared" si="57"/>
        <v>vis</v>
      </c>
      <c r="E608" s="50">
        <f>VLOOKUP(C608,Active!C$21:E$967,3,FALSE)</f>
        <v>-6067.0003518475651</v>
      </c>
      <c r="F608" s="11" t="s">
        <v>2299</v>
      </c>
      <c r="G608" s="19" t="str">
        <f t="shared" si="58"/>
        <v>36018.4184</v>
      </c>
      <c r="H608" s="17">
        <f t="shared" si="59"/>
        <v>-6067</v>
      </c>
      <c r="I608" s="51" t="s">
        <v>2437</v>
      </c>
      <c r="J608" s="52" t="s">
        <v>2438</v>
      </c>
      <c r="K608" s="51">
        <v>-6067</v>
      </c>
      <c r="L608" s="51" t="s">
        <v>2439</v>
      </c>
      <c r="M608" s="52" t="s">
        <v>2428</v>
      </c>
      <c r="N608" s="52" t="s">
        <v>2429</v>
      </c>
      <c r="O608" s="53" t="s">
        <v>2430</v>
      </c>
      <c r="P608" s="53" t="s">
        <v>2431</v>
      </c>
    </row>
    <row r="609" spans="1:16" ht="13.5" thickBot="1" x14ac:dyDescent="0.25">
      <c r="A609" s="17" t="str">
        <f t="shared" si="54"/>
        <v> MSAI 30.295 </v>
      </c>
      <c r="B609" s="11" t="str">
        <f t="shared" si="55"/>
        <v>I</v>
      </c>
      <c r="C609" s="17">
        <f t="shared" si="56"/>
        <v>36036.400000000001</v>
      </c>
      <c r="D609" s="19" t="str">
        <f t="shared" si="57"/>
        <v>vis</v>
      </c>
      <c r="E609" s="50">
        <f>VLOOKUP(C609,Active!C$21:E$967,3,FALSE)</f>
        <v>-6052.0008681909603</v>
      </c>
      <c r="F609" s="11" t="s">
        <v>2299</v>
      </c>
      <c r="G609" s="19" t="str">
        <f t="shared" si="58"/>
        <v>36036.400</v>
      </c>
      <c r="H609" s="17">
        <f t="shared" si="59"/>
        <v>-6052</v>
      </c>
      <c r="I609" s="51" t="s">
        <v>2440</v>
      </c>
      <c r="J609" s="52" t="s">
        <v>2441</v>
      </c>
      <c r="K609" s="51">
        <v>-6052</v>
      </c>
      <c r="L609" s="51" t="s">
        <v>2367</v>
      </c>
      <c r="M609" s="52" t="s">
        <v>2428</v>
      </c>
      <c r="N609" s="52" t="s">
        <v>2429</v>
      </c>
      <c r="O609" s="53" t="s">
        <v>2430</v>
      </c>
      <c r="P609" s="53" t="s">
        <v>2431</v>
      </c>
    </row>
    <row r="610" spans="1:16" ht="13.5" thickBot="1" x14ac:dyDescent="0.25">
      <c r="A610" s="17" t="str">
        <f t="shared" si="54"/>
        <v>BAVM 12 </v>
      </c>
      <c r="B610" s="11" t="str">
        <f t="shared" si="55"/>
        <v>I</v>
      </c>
      <c r="C610" s="17">
        <f t="shared" si="56"/>
        <v>36072.368999999999</v>
      </c>
      <c r="D610" s="19" t="str">
        <f t="shared" si="57"/>
        <v>vis</v>
      </c>
      <c r="E610" s="50">
        <f>VLOOKUP(C610,Active!C$21:E$967,3,FALSE)</f>
        <v>-6021.9970627651701</v>
      </c>
      <c r="F610" s="11" t="s">
        <v>2299</v>
      </c>
      <c r="G610" s="19" t="str">
        <f t="shared" si="58"/>
        <v>36072.369</v>
      </c>
      <c r="H610" s="17">
        <f t="shared" si="59"/>
        <v>-6022</v>
      </c>
      <c r="I610" s="51" t="s">
        <v>2442</v>
      </c>
      <c r="J610" s="52" t="s">
        <v>2443</v>
      </c>
      <c r="K610" s="51">
        <v>-6022</v>
      </c>
      <c r="L610" s="51" t="s">
        <v>2373</v>
      </c>
      <c r="M610" s="52" t="s">
        <v>2388</v>
      </c>
      <c r="N610" s="52"/>
      <c r="O610" s="53" t="s">
        <v>2422</v>
      </c>
      <c r="P610" s="54" t="s">
        <v>2405</v>
      </c>
    </row>
    <row r="611" spans="1:16" ht="13.5" thickBot="1" x14ac:dyDescent="0.25">
      <c r="A611" s="17" t="str">
        <f t="shared" si="54"/>
        <v>BAVM 12 </v>
      </c>
      <c r="B611" s="11" t="str">
        <f t="shared" si="55"/>
        <v>I</v>
      </c>
      <c r="C611" s="17">
        <f t="shared" si="56"/>
        <v>36085.555999999997</v>
      </c>
      <c r="D611" s="19" t="str">
        <f t="shared" si="57"/>
        <v>vis</v>
      </c>
      <c r="E611" s="50">
        <f>VLOOKUP(C611,Active!C$21:E$967,3,FALSE)</f>
        <v>-6010.9970298993721</v>
      </c>
      <c r="F611" s="11" t="s">
        <v>2299</v>
      </c>
      <c r="G611" s="19" t="str">
        <f t="shared" si="58"/>
        <v>36085.556</v>
      </c>
      <c r="H611" s="17">
        <f t="shared" si="59"/>
        <v>-6011</v>
      </c>
      <c r="I611" s="51" t="s">
        <v>2444</v>
      </c>
      <c r="J611" s="52" t="s">
        <v>2445</v>
      </c>
      <c r="K611" s="51">
        <v>-6011</v>
      </c>
      <c r="L611" s="51" t="s">
        <v>2373</v>
      </c>
      <c r="M611" s="52" t="s">
        <v>2388</v>
      </c>
      <c r="N611" s="52"/>
      <c r="O611" s="53" t="s">
        <v>2416</v>
      </c>
      <c r="P611" s="54" t="s">
        <v>2405</v>
      </c>
    </row>
    <row r="612" spans="1:16" ht="13.5" thickBot="1" x14ac:dyDescent="0.25">
      <c r="A612" s="17" t="str">
        <f t="shared" si="54"/>
        <v>BAVM 12 </v>
      </c>
      <c r="B612" s="11" t="str">
        <f t="shared" si="55"/>
        <v>I</v>
      </c>
      <c r="C612" s="17">
        <f t="shared" si="56"/>
        <v>36085.557000000001</v>
      </c>
      <c r="D612" s="19" t="str">
        <f t="shared" si="57"/>
        <v>vis</v>
      </c>
      <c r="E612" s="50">
        <f>VLOOKUP(C612,Active!C$21:E$967,3,FALSE)</f>
        <v>-6010.9961957420273</v>
      </c>
      <c r="F612" s="11" t="s">
        <v>2299</v>
      </c>
      <c r="G612" s="19" t="str">
        <f t="shared" si="58"/>
        <v>36085.557</v>
      </c>
      <c r="H612" s="17">
        <f t="shared" si="59"/>
        <v>-6011</v>
      </c>
      <c r="I612" s="51" t="s">
        <v>2446</v>
      </c>
      <c r="J612" s="52" t="s">
        <v>2447</v>
      </c>
      <c r="K612" s="51">
        <v>-6011</v>
      </c>
      <c r="L612" s="51" t="s">
        <v>2448</v>
      </c>
      <c r="M612" s="52" t="s">
        <v>2388</v>
      </c>
      <c r="N612" s="52"/>
      <c r="O612" s="53" t="s">
        <v>2422</v>
      </c>
      <c r="P612" s="54" t="s">
        <v>2405</v>
      </c>
    </row>
    <row r="613" spans="1:16" ht="13.5" thickBot="1" x14ac:dyDescent="0.25">
      <c r="A613" s="17" t="str">
        <f t="shared" si="54"/>
        <v>BAVM 12 </v>
      </c>
      <c r="B613" s="11" t="str">
        <f t="shared" si="55"/>
        <v>I</v>
      </c>
      <c r="C613" s="17">
        <f t="shared" si="56"/>
        <v>36085.557000000001</v>
      </c>
      <c r="D613" s="19" t="str">
        <f t="shared" si="57"/>
        <v>vis</v>
      </c>
      <c r="E613" s="50">
        <f>VLOOKUP(C613,Active!C$21:E$967,3,FALSE)</f>
        <v>-6010.9961957420273</v>
      </c>
      <c r="F613" s="11" t="s">
        <v>2299</v>
      </c>
      <c r="G613" s="19" t="str">
        <f t="shared" si="58"/>
        <v>36085.557</v>
      </c>
      <c r="H613" s="17">
        <f t="shared" si="59"/>
        <v>-6011</v>
      </c>
      <c r="I613" s="51" t="s">
        <v>2446</v>
      </c>
      <c r="J613" s="52" t="s">
        <v>2447</v>
      </c>
      <c r="K613" s="51">
        <v>-6011</v>
      </c>
      <c r="L613" s="51" t="s">
        <v>2448</v>
      </c>
      <c r="M613" s="52" t="s">
        <v>2388</v>
      </c>
      <c r="N613" s="52"/>
      <c r="O613" s="53" t="s">
        <v>2404</v>
      </c>
      <c r="P613" s="54" t="s">
        <v>2405</v>
      </c>
    </row>
    <row r="614" spans="1:16" ht="13.5" thickBot="1" x14ac:dyDescent="0.25">
      <c r="A614" s="17" t="str">
        <f t="shared" si="54"/>
        <v>BAVM 12 </v>
      </c>
      <c r="B614" s="11" t="str">
        <f t="shared" si="55"/>
        <v>I</v>
      </c>
      <c r="C614" s="17">
        <f t="shared" si="56"/>
        <v>36108.326999999997</v>
      </c>
      <c r="D614" s="19" t="str">
        <f t="shared" si="57"/>
        <v>vis</v>
      </c>
      <c r="E614" s="50">
        <f>VLOOKUP(C614,Active!C$21:E$967,3,FALSE)</f>
        <v>-5992.0024330701372</v>
      </c>
      <c r="F614" s="11" t="s">
        <v>2299</v>
      </c>
      <c r="G614" s="19" t="str">
        <f t="shared" si="58"/>
        <v>36108.327</v>
      </c>
      <c r="H614" s="17">
        <f t="shared" si="59"/>
        <v>-5992</v>
      </c>
      <c r="I614" s="51" t="s">
        <v>2449</v>
      </c>
      <c r="J614" s="52" t="s">
        <v>2450</v>
      </c>
      <c r="K614" s="51">
        <v>-5992</v>
      </c>
      <c r="L614" s="51" t="s">
        <v>2300</v>
      </c>
      <c r="M614" s="52" t="s">
        <v>2388</v>
      </c>
      <c r="N614" s="52"/>
      <c r="O614" s="53" t="s">
        <v>2451</v>
      </c>
      <c r="P614" s="54" t="s">
        <v>2405</v>
      </c>
    </row>
    <row r="615" spans="1:16" ht="13.5" thickBot="1" x14ac:dyDescent="0.25">
      <c r="A615" s="17" t="str">
        <f t="shared" si="54"/>
        <v>BAVM 12 </v>
      </c>
      <c r="B615" s="11" t="str">
        <f t="shared" si="55"/>
        <v>I</v>
      </c>
      <c r="C615" s="17">
        <f t="shared" si="56"/>
        <v>36108.33</v>
      </c>
      <c r="D615" s="19" t="str">
        <f t="shared" si="57"/>
        <v>vis</v>
      </c>
      <c r="E615" s="50">
        <f>VLOOKUP(C615,Active!C$21:E$967,3,FALSE)</f>
        <v>-5991.9999305981082</v>
      </c>
      <c r="F615" s="11" t="s">
        <v>2299</v>
      </c>
      <c r="G615" s="19" t="str">
        <f t="shared" si="58"/>
        <v>36108.330</v>
      </c>
      <c r="H615" s="17">
        <f t="shared" si="59"/>
        <v>-5992</v>
      </c>
      <c r="I615" s="51" t="s">
        <v>2452</v>
      </c>
      <c r="J615" s="52" t="s">
        <v>2453</v>
      </c>
      <c r="K615" s="51">
        <v>-5992</v>
      </c>
      <c r="L615" s="51" t="s">
        <v>2350</v>
      </c>
      <c r="M615" s="52" t="s">
        <v>2388</v>
      </c>
      <c r="N615" s="52"/>
      <c r="O615" s="53" t="s">
        <v>2416</v>
      </c>
      <c r="P615" s="54" t="s">
        <v>2405</v>
      </c>
    </row>
    <row r="616" spans="1:16" ht="13.5" thickBot="1" x14ac:dyDescent="0.25">
      <c r="A616" s="17" t="str">
        <f t="shared" si="54"/>
        <v>BAVM 12 </v>
      </c>
      <c r="B616" s="11" t="str">
        <f t="shared" si="55"/>
        <v>I</v>
      </c>
      <c r="C616" s="17">
        <f t="shared" si="56"/>
        <v>36108.330999999998</v>
      </c>
      <c r="D616" s="19" t="str">
        <f t="shared" si="57"/>
        <v>vis</v>
      </c>
      <c r="E616" s="50">
        <f>VLOOKUP(C616,Active!C$21:E$967,3,FALSE)</f>
        <v>-5991.9990964407698</v>
      </c>
      <c r="F616" s="11" t="s">
        <v>2299</v>
      </c>
      <c r="G616" s="19" t="str">
        <f t="shared" si="58"/>
        <v>36108.331</v>
      </c>
      <c r="H616" s="17">
        <f t="shared" si="59"/>
        <v>-5992</v>
      </c>
      <c r="I616" s="51" t="s">
        <v>2454</v>
      </c>
      <c r="J616" s="52" t="s">
        <v>2455</v>
      </c>
      <c r="K616" s="51">
        <v>-5992</v>
      </c>
      <c r="L616" s="51" t="s">
        <v>2419</v>
      </c>
      <c r="M616" s="52" t="s">
        <v>2388</v>
      </c>
      <c r="N616" s="52"/>
      <c r="O616" s="53" t="s">
        <v>2404</v>
      </c>
      <c r="P616" s="54" t="s">
        <v>2405</v>
      </c>
    </row>
    <row r="617" spans="1:16" ht="13.5" thickBot="1" x14ac:dyDescent="0.25">
      <c r="A617" s="17" t="str">
        <f t="shared" si="54"/>
        <v>BAVM 12 </v>
      </c>
      <c r="B617" s="11" t="str">
        <f t="shared" si="55"/>
        <v>I</v>
      </c>
      <c r="C617" s="17">
        <f t="shared" si="56"/>
        <v>36132.309000000001</v>
      </c>
      <c r="D617" s="19" t="str">
        <f t="shared" si="57"/>
        <v>vis</v>
      </c>
      <c r="E617" s="50">
        <f>VLOOKUP(C617,Active!C$21:E$967,3,FALSE)</f>
        <v>-5971.9976717000272</v>
      </c>
      <c r="F617" s="11" t="s">
        <v>2299</v>
      </c>
      <c r="G617" s="19" t="str">
        <f t="shared" si="58"/>
        <v>36132.309</v>
      </c>
      <c r="H617" s="17">
        <f t="shared" si="59"/>
        <v>-5972</v>
      </c>
      <c r="I617" s="51" t="s">
        <v>2456</v>
      </c>
      <c r="J617" s="52" t="s">
        <v>2457</v>
      </c>
      <c r="K617" s="51">
        <v>-5972</v>
      </c>
      <c r="L617" s="51" t="s">
        <v>2403</v>
      </c>
      <c r="M617" s="52" t="s">
        <v>2388</v>
      </c>
      <c r="N617" s="52"/>
      <c r="O617" s="53" t="s">
        <v>2422</v>
      </c>
      <c r="P617" s="54" t="s">
        <v>2405</v>
      </c>
    </row>
    <row r="618" spans="1:16" ht="13.5" thickBot="1" x14ac:dyDescent="0.25">
      <c r="A618" s="17" t="str">
        <f t="shared" si="54"/>
        <v>BAVM 12 </v>
      </c>
      <c r="B618" s="11" t="str">
        <f t="shared" si="55"/>
        <v>I</v>
      </c>
      <c r="C618" s="17">
        <f t="shared" si="56"/>
        <v>36132.31</v>
      </c>
      <c r="D618" s="19" t="str">
        <f t="shared" si="57"/>
        <v>vis</v>
      </c>
      <c r="E618" s="50">
        <f>VLOOKUP(C618,Active!C$21:E$967,3,FALSE)</f>
        <v>-5971.9968375426888</v>
      </c>
      <c r="F618" s="11" t="s">
        <v>2299</v>
      </c>
      <c r="G618" s="19" t="str">
        <f t="shared" si="58"/>
        <v>36132.310</v>
      </c>
      <c r="H618" s="17">
        <f t="shared" si="59"/>
        <v>-5972</v>
      </c>
      <c r="I618" s="51" t="s">
        <v>2458</v>
      </c>
      <c r="J618" s="52" t="s">
        <v>2459</v>
      </c>
      <c r="K618" s="51">
        <v>-5972</v>
      </c>
      <c r="L618" s="51" t="s">
        <v>2373</v>
      </c>
      <c r="M618" s="52" t="s">
        <v>2388</v>
      </c>
      <c r="N618" s="52"/>
      <c r="O618" s="53" t="s">
        <v>2416</v>
      </c>
      <c r="P618" s="54" t="s">
        <v>2405</v>
      </c>
    </row>
    <row r="619" spans="1:16" ht="13.5" thickBot="1" x14ac:dyDescent="0.25">
      <c r="A619" s="17" t="str">
        <f t="shared" si="54"/>
        <v>BAVM 13 </v>
      </c>
      <c r="B619" s="11" t="str">
        <f t="shared" si="55"/>
        <v>I</v>
      </c>
      <c r="C619" s="17">
        <f t="shared" si="56"/>
        <v>36284.548999999999</v>
      </c>
      <c r="D619" s="19" t="str">
        <f t="shared" si="57"/>
        <v>vis</v>
      </c>
      <c r="E619" s="50">
        <f>VLOOKUP(C619,Active!C$21:E$967,3,FALSE)</f>
        <v>-5845.0055579903692</v>
      </c>
      <c r="F619" s="11" t="s">
        <v>2299</v>
      </c>
      <c r="G619" s="19" t="str">
        <f t="shared" si="58"/>
        <v>36284.549</v>
      </c>
      <c r="H619" s="17">
        <f t="shared" si="59"/>
        <v>-5845</v>
      </c>
      <c r="I619" s="51" t="s">
        <v>2460</v>
      </c>
      <c r="J619" s="52" t="s">
        <v>2461</v>
      </c>
      <c r="K619" s="51">
        <v>-5845</v>
      </c>
      <c r="L619" s="51" t="s">
        <v>2462</v>
      </c>
      <c r="M619" s="52" t="s">
        <v>2388</v>
      </c>
      <c r="N619" s="52"/>
      <c r="O619" s="53" t="s">
        <v>2416</v>
      </c>
      <c r="P619" s="54" t="s">
        <v>2463</v>
      </c>
    </row>
    <row r="620" spans="1:16" ht="13.5" thickBot="1" x14ac:dyDescent="0.25">
      <c r="A620" s="17" t="str">
        <f t="shared" si="54"/>
        <v>BAVM 13 </v>
      </c>
      <c r="B620" s="11" t="str">
        <f t="shared" si="55"/>
        <v>I</v>
      </c>
      <c r="C620" s="17">
        <f t="shared" si="56"/>
        <v>36284.550999999999</v>
      </c>
      <c r="D620" s="19" t="str">
        <f t="shared" si="57"/>
        <v>vis</v>
      </c>
      <c r="E620" s="50">
        <f>VLOOKUP(C620,Active!C$21:E$967,3,FALSE)</f>
        <v>-5845.003889675686</v>
      </c>
      <c r="F620" s="11" t="s">
        <v>2299</v>
      </c>
      <c r="G620" s="19" t="str">
        <f t="shared" si="58"/>
        <v>36284.551</v>
      </c>
      <c r="H620" s="17">
        <f t="shared" si="59"/>
        <v>-5845</v>
      </c>
      <c r="I620" s="51" t="s">
        <v>2464</v>
      </c>
      <c r="J620" s="52" t="s">
        <v>2465</v>
      </c>
      <c r="K620" s="51">
        <v>-5845</v>
      </c>
      <c r="L620" s="51" t="s">
        <v>2318</v>
      </c>
      <c r="M620" s="52" t="s">
        <v>2388</v>
      </c>
      <c r="N620" s="52"/>
      <c r="O620" s="53" t="s">
        <v>2466</v>
      </c>
      <c r="P620" s="54" t="s">
        <v>2463</v>
      </c>
    </row>
    <row r="621" spans="1:16" ht="13.5" thickBot="1" x14ac:dyDescent="0.25">
      <c r="A621" s="17" t="str">
        <f t="shared" si="54"/>
        <v>BAVM 13 </v>
      </c>
      <c r="B621" s="11" t="str">
        <f t="shared" si="55"/>
        <v>I</v>
      </c>
      <c r="C621" s="17">
        <f t="shared" si="56"/>
        <v>36296.536999999997</v>
      </c>
      <c r="D621" s="19" t="str">
        <f t="shared" si="57"/>
        <v>vis</v>
      </c>
      <c r="E621" s="50">
        <f>VLOOKUP(C621,Active!C$21:E$967,3,FALSE)</f>
        <v>-5835.0056797773432</v>
      </c>
      <c r="F621" s="11" t="s">
        <v>2299</v>
      </c>
      <c r="G621" s="19" t="str">
        <f t="shared" si="58"/>
        <v>36296.537</v>
      </c>
      <c r="H621" s="17">
        <f t="shared" si="59"/>
        <v>-5835</v>
      </c>
      <c r="I621" s="51" t="s">
        <v>2467</v>
      </c>
      <c r="J621" s="52" t="s">
        <v>2468</v>
      </c>
      <c r="K621" s="51">
        <v>-5835</v>
      </c>
      <c r="L621" s="51" t="s">
        <v>2462</v>
      </c>
      <c r="M621" s="52" t="s">
        <v>2388</v>
      </c>
      <c r="N621" s="52"/>
      <c r="O621" s="53" t="s">
        <v>2434</v>
      </c>
      <c r="P621" s="54" t="s">
        <v>2463</v>
      </c>
    </row>
    <row r="622" spans="1:16" ht="13.5" thickBot="1" x14ac:dyDescent="0.25">
      <c r="A622" s="17" t="str">
        <f t="shared" si="54"/>
        <v>BAVM 13 </v>
      </c>
      <c r="B622" s="11" t="str">
        <f t="shared" si="55"/>
        <v>I</v>
      </c>
      <c r="C622" s="17">
        <f t="shared" si="56"/>
        <v>36296.54</v>
      </c>
      <c r="D622" s="19" t="str">
        <f t="shared" si="57"/>
        <v>vis</v>
      </c>
      <c r="E622" s="50">
        <f>VLOOKUP(C622,Active!C$21:E$967,3,FALSE)</f>
        <v>-5835.0031773053142</v>
      </c>
      <c r="F622" s="11" t="s">
        <v>2299</v>
      </c>
      <c r="G622" s="19" t="str">
        <f t="shared" si="58"/>
        <v>36296.540</v>
      </c>
      <c r="H622" s="17">
        <f t="shared" si="59"/>
        <v>-5835</v>
      </c>
      <c r="I622" s="51" t="s">
        <v>2469</v>
      </c>
      <c r="J622" s="52" t="s">
        <v>2470</v>
      </c>
      <c r="K622" s="51">
        <v>-5835</v>
      </c>
      <c r="L622" s="51" t="s">
        <v>2361</v>
      </c>
      <c r="M622" s="52" t="s">
        <v>2388</v>
      </c>
      <c r="N622" s="52"/>
      <c r="O622" s="53" t="s">
        <v>2416</v>
      </c>
      <c r="P622" s="54" t="s">
        <v>2463</v>
      </c>
    </row>
    <row r="623" spans="1:16" ht="13.5" thickBot="1" x14ac:dyDescent="0.25">
      <c r="A623" s="17" t="str">
        <f t="shared" si="54"/>
        <v>BAVM 13 </v>
      </c>
      <c r="B623" s="11" t="str">
        <f t="shared" si="55"/>
        <v>I</v>
      </c>
      <c r="C623" s="17">
        <f t="shared" si="56"/>
        <v>36308.521999999997</v>
      </c>
      <c r="D623" s="19" t="str">
        <f t="shared" si="57"/>
        <v>vis</v>
      </c>
      <c r="E623" s="50">
        <f>VLOOKUP(C623,Active!C$21:E$967,3,FALSE)</f>
        <v>-5825.0083040363397</v>
      </c>
      <c r="F623" s="11" t="s">
        <v>2299</v>
      </c>
      <c r="G623" s="19" t="str">
        <f t="shared" si="58"/>
        <v>36308.522</v>
      </c>
      <c r="H623" s="17">
        <f t="shared" si="59"/>
        <v>-5825</v>
      </c>
      <c r="I623" s="51" t="s">
        <v>2471</v>
      </c>
      <c r="J623" s="52" t="s">
        <v>2472</v>
      </c>
      <c r="K623" s="51">
        <v>-5825</v>
      </c>
      <c r="L623" s="51" t="s">
        <v>2473</v>
      </c>
      <c r="M623" s="52" t="s">
        <v>2388</v>
      </c>
      <c r="N623" s="52"/>
      <c r="O623" s="53" t="s">
        <v>2451</v>
      </c>
      <c r="P623" s="54" t="s">
        <v>2463</v>
      </c>
    </row>
    <row r="624" spans="1:16" ht="13.5" thickBot="1" x14ac:dyDescent="0.25">
      <c r="A624" s="17" t="str">
        <f t="shared" si="54"/>
        <v>BAVM 13 </v>
      </c>
      <c r="B624" s="11" t="str">
        <f t="shared" si="55"/>
        <v>I</v>
      </c>
      <c r="C624" s="17">
        <f t="shared" si="56"/>
        <v>36308.525000000001</v>
      </c>
      <c r="D624" s="19" t="str">
        <f t="shared" si="57"/>
        <v>vis</v>
      </c>
      <c r="E624" s="50">
        <f>VLOOKUP(C624,Active!C$21:E$967,3,FALSE)</f>
        <v>-5825.0058015643117</v>
      </c>
      <c r="F624" s="11" t="s">
        <v>2299</v>
      </c>
      <c r="G624" s="19" t="str">
        <f t="shared" si="58"/>
        <v>36308.525</v>
      </c>
      <c r="H624" s="17">
        <f t="shared" si="59"/>
        <v>-5825</v>
      </c>
      <c r="I624" s="51" t="s">
        <v>2474</v>
      </c>
      <c r="J624" s="52" t="s">
        <v>2475</v>
      </c>
      <c r="K624" s="51">
        <v>-5825</v>
      </c>
      <c r="L624" s="51" t="s">
        <v>2462</v>
      </c>
      <c r="M624" s="52" t="s">
        <v>2388</v>
      </c>
      <c r="N624" s="52"/>
      <c r="O624" s="53" t="s">
        <v>2476</v>
      </c>
      <c r="P624" s="54" t="s">
        <v>2463</v>
      </c>
    </row>
    <row r="625" spans="1:16" ht="13.5" thickBot="1" x14ac:dyDescent="0.25">
      <c r="A625" s="17" t="str">
        <f t="shared" si="54"/>
        <v>BAVM 13 </v>
      </c>
      <c r="B625" s="11" t="str">
        <f t="shared" si="55"/>
        <v>I</v>
      </c>
      <c r="C625" s="17">
        <f t="shared" si="56"/>
        <v>36308.525000000001</v>
      </c>
      <c r="D625" s="19" t="str">
        <f t="shared" si="57"/>
        <v>vis</v>
      </c>
      <c r="E625" s="50">
        <f>VLOOKUP(C625,Active!C$21:E$967,3,FALSE)</f>
        <v>-5825.0058015643117</v>
      </c>
      <c r="F625" s="11" t="s">
        <v>2299</v>
      </c>
      <c r="G625" s="19" t="str">
        <f t="shared" si="58"/>
        <v>36308.525</v>
      </c>
      <c r="H625" s="17">
        <f t="shared" si="59"/>
        <v>-5825</v>
      </c>
      <c r="I625" s="51" t="s">
        <v>2474</v>
      </c>
      <c r="J625" s="52" t="s">
        <v>2475</v>
      </c>
      <c r="K625" s="51">
        <v>-5825</v>
      </c>
      <c r="L625" s="51" t="s">
        <v>2462</v>
      </c>
      <c r="M625" s="52" t="s">
        <v>2388</v>
      </c>
      <c r="N625" s="52"/>
      <c r="O625" s="53" t="s">
        <v>2416</v>
      </c>
      <c r="P625" s="54" t="s">
        <v>2463</v>
      </c>
    </row>
    <row r="626" spans="1:16" ht="13.5" thickBot="1" x14ac:dyDescent="0.25">
      <c r="A626" s="17" t="str">
        <f t="shared" si="54"/>
        <v>BAVM 13 </v>
      </c>
      <c r="B626" s="11" t="str">
        <f t="shared" si="55"/>
        <v>I</v>
      </c>
      <c r="C626" s="17">
        <f t="shared" si="56"/>
        <v>36308.527000000002</v>
      </c>
      <c r="D626" s="19" t="str">
        <f t="shared" si="57"/>
        <v>vis</v>
      </c>
      <c r="E626" s="50">
        <f>VLOOKUP(C626,Active!C$21:E$967,3,FALSE)</f>
        <v>-5825.0041332496276</v>
      </c>
      <c r="F626" s="11" t="s">
        <v>2299</v>
      </c>
      <c r="G626" s="19" t="str">
        <f t="shared" si="58"/>
        <v>36308.527</v>
      </c>
      <c r="H626" s="17">
        <f t="shared" si="59"/>
        <v>-5825</v>
      </c>
      <c r="I626" s="51" t="s">
        <v>2477</v>
      </c>
      <c r="J626" s="52" t="s">
        <v>2478</v>
      </c>
      <c r="K626" s="51">
        <v>-5825</v>
      </c>
      <c r="L626" s="51" t="s">
        <v>2318</v>
      </c>
      <c r="M626" s="52" t="s">
        <v>2388</v>
      </c>
      <c r="N626" s="52"/>
      <c r="O626" s="53" t="s">
        <v>2422</v>
      </c>
      <c r="P626" s="54" t="s">
        <v>2463</v>
      </c>
    </row>
    <row r="627" spans="1:16" ht="13.5" thickBot="1" x14ac:dyDescent="0.25">
      <c r="A627" s="17" t="str">
        <f t="shared" si="54"/>
        <v> MSAI 30.295 </v>
      </c>
      <c r="B627" s="11" t="str">
        <f t="shared" si="55"/>
        <v>I</v>
      </c>
      <c r="C627" s="17">
        <f t="shared" si="56"/>
        <v>36398.4424</v>
      </c>
      <c r="D627" s="19" t="str">
        <f t="shared" si="57"/>
        <v>vis</v>
      </c>
      <c r="E627" s="50">
        <f>VLOOKUP(C627,Active!C$21:E$967,3,FALSE)</f>
        <v>-5750.0005422022732</v>
      </c>
      <c r="F627" s="11" t="s">
        <v>2299</v>
      </c>
      <c r="G627" s="19" t="str">
        <f t="shared" si="58"/>
        <v>36398.4424</v>
      </c>
      <c r="H627" s="17">
        <f t="shared" si="59"/>
        <v>-5750</v>
      </c>
      <c r="I627" s="51" t="s">
        <v>2479</v>
      </c>
      <c r="J627" s="52" t="s">
        <v>2480</v>
      </c>
      <c r="K627" s="51">
        <v>-5750</v>
      </c>
      <c r="L627" s="51" t="s">
        <v>2481</v>
      </c>
      <c r="M627" s="52" t="s">
        <v>2428</v>
      </c>
      <c r="N627" s="52" t="s">
        <v>2429</v>
      </c>
      <c r="O627" s="53" t="s">
        <v>2430</v>
      </c>
      <c r="P627" s="53" t="s">
        <v>2431</v>
      </c>
    </row>
    <row r="628" spans="1:16" ht="13.5" thickBot="1" x14ac:dyDescent="0.25">
      <c r="A628" s="17" t="str">
        <f t="shared" si="54"/>
        <v> KVB 33.61 </v>
      </c>
      <c r="B628" s="11" t="str">
        <f t="shared" si="55"/>
        <v>I</v>
      </c>
      <c r="C628" s="17">
        <f t="shared" si="56"/>
        <v>36404.436999999998</v>
      </c>
      <c r="D628" s="19" t="str">
        <f t="shared" si="57"/>
        <v>PE</v>
      </c>
      <c r="E628" s="50">
        <f>VLOOKUP(C628,Active!C$21:E$967,3,FALSE)</f>
        <v>-5745.0001026013551</v>
      </c>
      <c r="F628" s="11" t="str">
        <f>LEFT(M628,1)</f>
        <v>E</v>
      </c>
      <c r="G628" s="19" t="str">
        <f t="shared" si="58"/>
        <v>36404.4370</v>
      </c>
      <c r="H628" s="17">
        <f t="shared" si="59"/>
        <v>-5745</v>
      </c>
      <c r="I628" s="51" t="s">
        <v>2482</v>
      </c>
      <c r="J628" s="52" t="s">
        <v>2483</v>
      </c>
      <c r="K628" s="51">
        <v>-5745</v>
      </c>
      <c r="L628" s="51" t="s">
        <v>2484</v>
      </c>
      <c r="M628" s="52" t="s">
        <v>2428</v>
      </c>
      <c r="N628" s="52" t="s">
        <v>2429</v>
      </c>
      <c r="O628" s="53" t="s">
        <v>2485</v>
      </c>
      <c r="P628" s="53" t="s">
        <v>2486</v>
      </c>
    </row>
    <row r="629" spans="1:16" ht="13.5" thickBot="1" x14ac:dyDescent="0.25">
      <c r="A629" s="17" t="str">
        <f t="shared" si="54"/>
        <v>BAVM 13 </v>
      </c>
      <c r="B629" s="11" t="str">
        <f t="shared" si="55"/>
        <v>I</v>
      </c>
      <c r="C629" s="17">
        <f t="shared" si="56"/>
        <v>36452.357000000004</v>
      </c>
      <c r="D629" s="19" t="str">
        <f t="shared" si="57"/>
        <v>vis</v>
      </c>
      <c r="E629" s="50">
        <f>VLOOKUP(C629,Active!C$21:E$967,3,FALSE)</f>
        <v>-5705.0272827841745</v>
      </c>
      <c r="F629" s="11" t="str">
        <f>LEFT(M629,1)</f>
        <v>V</v>
      </c>
      <c r="G629" s="19" t="str">
        <f t="shared" si="58"/>
        <v>36452.357</v>
      </c>
      <c r="H629" s="17">
        <f t="shared" si="59"/>
        <v>-5705</v>
      </c>
      <c r="I629" s="51" t="s">
        <v>2487</v>
      </c>
      <c r="J629" s="52" t="s">
        <v>2488</v>
      </c>
      <c r="K629" s="51">
        <v>-5705</v>
      </c>
      <c r="L629" s="51" t="s">
        <v>2489</v>
      </c>
      <c r="M629" s="52" t="s">
        <v>2388</v>
      </c>
      <c r="N629" s="52"/>
      <c r="O629" s="53" t="s">
        <v>2490</v>
      </c>
      <c r="P629" s="54" t="s">
        <v>2463</v>
      </c>
    </row>
    <row r="630" spans="1:16" ht="13.5" thickBot="1" x14ac:dyDescent="0.25">
      <c r="A630" s="17" t="str">
        <f t="shared" si="54"/>
        <v>BAVM 13 </v>
      </c>
      <c r="B630" s="11" t="str">
        <f t="shared" si="55"/>
        <v>I</v>
      </c>
      <c r="C630" s="17">
        <f t="shared" si="56"/>
        <v>36470.366000000002</v>
      </c>
      <c r="D630" s="19" t="str">
        <f t="shared" si="57"/>
        <v>vis</v>
      </c>
      <c r="E630" s="50">
        <f>VLOOKUP(C630,Active!C$21:E$967,3,FALSE)</f>
        <v>-5690.004943216406</v>
      </c>
      <c r="F630" s="11" t="str">
        <f>LEFT(M630,1)</f>
        <v>V</v>
      </c>
      <c r="G630" s="19" t="str">
        <f t="shared" si="58"/>
        <v>36470.366</v>
      </c>
      <c r="H630" s="17">
        <f t="shared" si="59"/>
        <v>-5690</v>
      </c>
      <c r="I630" s="51" t="s">
        <v>2491</v>
      </c>
      <c r="J630" s="52" t="s">
        <v>2492</v>
      </c>
      <c r="K630" s="51">
        <v>-5690</v>
      </c>
      <c r="L630" s="51" t="s">
        <v>2493</v>
      </c>
      <c r="M630" s="52" t="s">
        <v>2388</v>
      </c>
      <c r="N630" s="52"/>
      <c r="O630" s="53" t="s">
        <v>2416</v>
      </c>
      <c r="P630" s="54" t="s">
        <v>2463</v>
      </c>
    </row>
    <row r="631" spans="1:16" ht="13.5" thickBot="1" x14ac:dyDescent="0.25">
      <c r="A631" s="17" t="str">
        <f t="shared" si="54"/>
        <v>BAVM 13 </v>
      </c>
      <c r="B631" s="11" t="str">
        <f t="shared" si="55"/>
        <v>I</v>
      </c>
      <c r="C631" s="17">
        <f t="shared" si="56"/>
        <v>36476.35</v>
      </c>
      <c r="D631" s="19" t="str">
        <f t="shared" si="57"/>
        <v>vis</v>
      </c>
      <c r="E631" s="50">
        <f>VLOOKUP(C631,Active!C$21:E$967,3,FALSE)</f>
        <v>-5685.0133456833128</v>
      </c>
      <c r="F631" s="11" t="str">
        <f>LEFT(M631,1)</f>
        <v>V</v>
      </c>
      <c r="G631" s="19" t="str">
        <f t="shared" si="58"/>
        <v>36476.350</v>
      </c>
      <c r="H631" s="17">
        <f t="shared" si="59"/>
        <v>-5685</v>
      </c>
      <c r="I631" s="51" t="s">
        <v>2494</v>
      </c>
      <c r="J631" s="52" t="s">
        <v>2495</v>
      </c>
      <c r="K631" s="51">
        <v>-5685</v>
      </c>
      <c r="L631" s="51" t="s">
        <v>2496</v>
      </c>
      <c r="M631" s="52" t="s">
        <v>2388</v>
      </c>
      <c r="N631" s="52"/>
      <c r="O631" s="53" t="s">
        <v>2422</v>
      </c>
      <c r="P631" s="54" t="s">
        <v>2463</v>
      </c>
    </row>
    <row r="632" spans="1:16" ht="13.5" thickBot="1" x14ac:dyDescent="0.25">
      <c r="A632" s="17" t="str">
        <f t="shared" si="54"/>
        <v>BAVM 13 </v>
      </c>
      <c r="B632" s="11" t="str">
        <f t="shared" si="55"/>
        <v>I</v>
      </c>
      <c r="C632" s="17">
        <f t="shared" si="56"/>
        <v>36476.36</v>
      </c>
      <c r="D632" s="19" t="str">
        <f t="shared" si="57"/>
        <v>vis</v>
      </c>
      <c r="E632" s="50">
        <f>VLOOKUP(C632,Active!C$21:E$967,3,FALSE)</f>
        <v>-5685.005004109893</v>
      </c>
      <c r="F632" s="11" t="str">
        <f>LEFT(M632,1)</f>
        <v>V</v>
      </c>
      <c r="G632" s="19" t="str">
        <f t="shared" si="58"/>
        <v>36476.360</v>
      </c>
      <c r="H632" s="17">
        <f t="shared" si="59"/>
        <v>-5685</v>
      </c>
      <c r="I632" s="51" t="s">
        <v>2497</v>
      </c>
      <c r="J632" s="52" t="s">
        <v>2498</v>
      </c>
      <c r="K632" s="51">
        <v>-5685</v>
      </c>
      <c r="L632" s="51" t="s">
        <v>2493</v>
      </c>
      <c r="M632" s="52" t="s">
        <v>2388</v>
      </c>
      <c r="N632" s="52"/>
      <c r="O632" s="53" t="s">
        <v>2416</v>
      </c>
      <c r="P632" s="54" t="s">
        <v>2463</v>
      </c>
    </row>
    <row r="633" spans="1:16" ht="13.5" thickBot="1" x14ac:dyDescent="0.25">
      <c r="A633" s="17" t="str">
        <f t="shared" si="54"/>
        <v>BAVM 13 </v>
      </c>
      <c r="B633" s="11" t="str">
        <f t="shared" si="55"/>
        <v>I</v>
      </c>
      <c r="C633" s="17">
        <f t="shared" si="56"/>
        <v>36476.366999999998</v>
      </c>
      <c r="D633" s="19" t="str">
        <f t="shared" si="57"/>
        <v>vis</v>
      </c>
      <c r="E633" s="50">
        <f>VLOOKUP(C633,Active!C$21:E$967,3,FALSE)</f>
        <v>-5684.999165008503</v>
      </c>
      <c r="F633" s="11" t="s">
        <v>2299</v>
      </c>
      <c r="G633" s="19" t="str">
        <f t="shared" si="58"/>
        <v>36476.367</v>
      </c>
      <c r="H633" s="17">
        <f t="shared" si="59"/>
        <v>-5685</v>
      </c>
      <c r="I633" s="51" t="s">
        <v>2499</v>
      </c>
      <c r="J633" s="52" t="s">
        <v>2500</v>
      </c>
      <c r="K633" s="51">
        <v>-5685</v>
      </c>
      <c r="L633" s="51" t="s">
        <v>2419</v>
      </c>
      <c r="M633" s="52" t="s">
        <v>2388</v>
      </c>
      <c r="N633" s="52"/>
      <c r="O633" s="53" t="s">
        <v>2451</v>
      </c>
      <c r="P633" s="54" t="s">
        <v>2463</v>
      </c>
    </row>
    <row r="634" spans="1:16" ht="13.5" thickBot="1" x14ac:dyDescent="0.25">
      <c r="A634" s="17" t="str">
        <f t="shared" si="54"/>
        <v>BAVM 13 </v>
      </c>
      <c r="B634" s="11" t="str">
        <f t="shared" si="55"/>
        <v>I</v>
      </c>
      <c r="C634" s="17">
        <f t="shared" si="56"/>
        <v>36482.355000000003</v>
      </c>
      <c r="D634" s="19" t="str">
        <f t="shared" si="57"/>
        <v>vis</v>
      </c>
      <c r="E634" s="50">
        <f>VLOOKUP(C634,Active!C$21:E$967,3,FALSE)</f>
        <v>-5680.0042308460352</v>
      </c>
      <c r="F634" s="11" t="s">
        <v>2299</v>
      </c>
      <c r="G634" s="19" t="str">
        <f t="shared" si="58"/>
        <v>36482.355</v>
      </c>
      <c r="H634" s="17">
        <f t="shared" si="59"/>
        <v>-5680</v>
      </c>
      <c r="I634" s="51" t="s">
        <v>2501</v>
      </c>
      <c r="J634" s="52" t="s">
        <v>2502</v>
      </c>
      <c r="K634" s="51">
        <v>-5680</v>
      </c>
      <c r="L634" s="51" t="s">
        <v>2318</v>
      </c>
      <c r="M634" s="52" t="s">
        <v>2388</v>
      </c>
      <c r="N634" s="52"/>
      <c r="O634" s="53" t="s">
        <v>2422</v>
      </c>
      <c r="P634" s="54" t="s">
        <v>2463</v>
      </c>
    </row>
    <row r="635" spans="1:16" ht="13.5" thickBot="1" x14ac:dyDescent="0.25">
      <c r="A635" s="17" t="str">
        <f t="shared" si="54"/>
        <v>BAVM 13 </v>
      </c>
      <c r="B635" s="11" t="str">
        <f t="shared" si="55"/>
        <v>I</v>
      </c>
      <c r="C635" s="17">
        <f t="shared" si="56"/>
        <v>36628.61</v>
      </c>
      <c r="D635" s="19" t="str">
        <f t="shared" si="57"/>
        <v>vis</v>
      </c>
      <c r="E635" s="50">
        <f>VLOOKUP(C635,Active!C$21:E$967,3,FALSE)</f>
        <v>-5558.0045488268161</v>
      </c>
      <c r="F635" s="11" t="s">
        <v>2299</v>
      </c>
      <c r="G635" s="19" t="str">
        <f t="shared" si="58"/>
        <v>36628.610</v>
      </c>
      <c r="H635" s="17">
        <f t="shared" si="59"/>
        <v>-5558</v>
      </c>
      <c r="I635" s="51" t="s">
        <v>2503</v>
      </c>
      <c r="J635" s="52" t="s">
        <v>2504</v>
      </c>
      <c r="K635" s="51">
        <v>-5558</v>
      </c>
      <c r="L635" s="51" t="s">
        <v>2318</v>
      </c>
      <c r="M635" s="52" t="s">
        <v>2388</v>
      </c>
      <c r="N635" s="52"/>
      <c r="O635" s="53" t="s">
        <v>2416</v>
      </c>
      <c r="P635" s="54" t="s">
        <v>2463</v>
      </c>
    </row>
    <row r="636" spans="1:16" ht="13.5" thickBot="1" x14ac:dyDescent="0.25">
      <c r="A636" s="17" t="str">
        <f t="shared" si="54"/>
        <v>BAVM 13 </v>
      </c>
      <c r="B636" s="11" t="str">
        <f t="shared" si="55"/>
        <v>I</v>
      </c>
      <c r="C636" s="17">
        <f t="shared" si="56"/>
        <v>36628.612999999998</v>
      </c>
      <c r="D636" s="19" t="str">
        <f t="shared" si="57"/>
        <v>vis</v>
      </c>
      <c r="E636" s="50">
        <f>VLOOKUP(C636,Active!C$21:E$967,3,FALSE)</f>
        <v>-5558.0020463547935</v>
      </c>
      <c r="F636" s="11" t="s">
        <v>2299</v>
      </c>
      <c r="G636" s="19" t="str">
        <f t="shared" si="58"/>
        <v>36628.613</v>
      </c>
      <c r="H636" s="17">
        <f t="shared" si="59"/>
        <v>-5558</v>
      </c>
      <c r="I636" s="51" t="s">
        <v>2505</v>
      </c>
      <c r="J636" s="52" t="s">
        <v>2506</v>
      </c>
      <c r="K636" s="51">
        <v>-5558</v>
      </c>
      <c r="L636" s="51" t="s">
        <v>2336</v>
      </c>
      <c r="M636" s="52" t="s">
        <v>2388</v>
      </c>
      <c r="N636" s="52"/>
      <c r="O636" s="53" t="s">
        <v>2451</v>
      </c>
      <c r="P636" s="54" t="s">
        <v>2463</v>
      </c>
    </row>
    <row r="637" spans="1:16" ht="13.5" thickBot="1" x14ac:dyDescent="0.25">
      <c r="A637" s="17" t="str">
        <f t="shared" si="54"/>
        <v>BAVM 13 </v>
      </c>
      <c r="B637" s="11" t="str">
        <f t="shared" si="55"/>
        <v>I</v>
      </c>
      <c r="C637" s="17">
        <f t="shared" si="56"/>
        <v>36628.614000000001</v>
      </c>
      <c r="D637" s="19" t="str">
        <f t="shared" si="57"/>
        <v>vis</v>
      </c>
      <c r="E637" s="50">
        <f>VLOOKUP(C637,Active!C$21:E$967,3,FALSE)</f>
        <v>-5558.0012121974487</v>
      </c>
      <c r="F637" s="11" t="s">
        <v>2299</v>
      </c>
      <c r="G637" s="19" t="str">
        <f t="shared" si="58"/>
        <v>36628.614</v>
      </c>
      <c r="H637" s="17">
        <f t="shared" si="59"/>
        <v>-5558</v>
      </c>
      <c r="I637" s="51" t="s">
        <v>2507</v>
      </c>
      <c r="J637" s="52" t="s">
        <v>2508</v>
      </c>
      <c r="K637" s="51">
        <v>-5558</v>
      </c>
      <c r="L637" s="51" t="s">
        <v>2367</v>
      </c>
      <c r="M637" s="52" t="s">
        <v>2388</v>
      </c>
      <c r="N637" s="52"/>
      <c r="O637" s="53" t="s">
        <v>2434</v>
      </c>
      <c r="P637" s="54" t="s">
        <v>2463</v>
      </c>
    </row>
    <row r="638" spans="1:16" ht="13.5" thickBot="1" x14ac:dyDescent="0.25">
      <c r="A638" s="17" t="str">
        <f t="shared" si="54"/>
        <v> KVB 33.61 </v>
      </c>
      <c r="B638" s="11" t="str">
        <f t="shared" si="55"/>
        <v>I</v>
      </c>
      <c r="C638" s="17">
        <f t="shared" si="56"/>
        <v>36814.430999999997</v>
      </c>
      <c r="D638" s="19" t="str">
        <f t="shared" si="57"/>
        <v>vis</v>
      </c>
      <c r="E638" s="50">
        <f>VLOOKUP(C638,Active!C$21:E$967,3,FALSE)</f>
        <v>-5403.0005974234909</v>
      </c>
      <c r="F638" s="11" t="s">
        <v>2299</v>
      </c>
      <c r="G638" s="19" t="str">
        <f t="shared" si="58"/>
        <v>36814.4310</v>
      </c>
      <c r="H638" s="17">
        <f t="shared" si="59"/>
        <v>-5403</v>
      </c>
      <c r="I638" s="51" t="s">
        <v>2509</v>
      </c>
      <c r="J638" s="52" t="s">
        <v>2510</v>
      </c>
      <c r="K638" s="51">
        <v>-5403</v>
      </c>
      <c r="L638" s="51" t="s">
        <v>2511</v>
      </c>
      <c r="M638" s="52" t="s">
        <v>2428</v>
      </c>
      <c r="N638" s="52" t="s">
        <v>2429</v>
      </c>
      <c r="O638" s="53" t="s">
        <v>2485</v>
      </c>
      <c r="P638" s="53" t="s">
        <v>2486</v>
      </c>
    </row>
    <row r="639" spans="1:16" ht="13.5" thickBot="1" x14ac:dyDescent="0.25">
      <c r="A639" s="17" t="str">
        <f t="shared" si="54"/>
        <v> KVB 33.61 </v>
      </c>
      <c r="B639" s="11" t="str">
        <f t="shared" si="55"/>
        <v>I</v>
      </c>
      <c r="C639" s="17">
        <f t="shared" si="56"/>
        <v>36820.425000000003</v>
      </c>
      <c r="D639" s="19" t="str">
        <f t="shared" si="57"/>
        <v>vis</v>
      </c>
      <c r="E639" s="50">
        <f>VLOOKUP(C639,Active!C$21:E$967,3,FALSE)</f>
        <v>-5398.0006583169725</v>
      </c>
      <c r="F639" s="11" t="s">
        <v>2299</v>
      </c>
      <c r="G639" s="19" t="str">
        <f t="shared" si="58"/>
        <v>36820.4250</v>
      </c>
      <c r="H639" s="17">
        <f t="shared" si="59"/>
        <v>-5398</v>
      </c>
      <c r="I639" s="51" t="s">
        <v>2512</v>
      </c>
      <c r="J639" s="52" t="s">
        <v>2513</v>
      </c>
      <c r="K639" s="51">
        <v>-5398</v>
      </c>
      <c r="L639" s="51" t="s">
        <v>2514</v>
      </c>
      <c r="M639" s="52" t="s">
        <v>2428</v>
      </c>
      <c r="N639" s="52" t="s">
        <v>2429</v>
      </c>
      <c r="O639" s="53" t="s">
        <v>2485</v>
      </c>
      <c r="P639" s="53" t="s">
        <v>2486</v>
      </c>
    </row>
    <row r="640" spans="1:16" ht="13.5" thickBot="1" x14ac:dyDescent="0.25">
      <c r="A640" s="17" t="str">
        <f t="shared" si="54"/>
        <v>BAVM 15 </v>
      </c>
      <c r="B640" s="11" t="str">
        <f t="shared" si="55"/>
        <v>I</v>
      </c>
      <c r="C640" s="17">
        <f t="shared" si="56"/>
        <v>37025.419000000002</v>
      </c>
      <c r="D640" s="19" t="str">
        <f t="shared" si="57"/>
        <v>vis</v>
      </c>
      <c r="E640" s="50">
        <f>VLOOKUP(C640,Active!C$21:E$967,3,FALSE)</f>
        <v>-5227.0034082000657</v>
      </c>
      <c r="F640" s="11" t="s">
        <v>2299</v>
      </c>
      <c r="G640" s="19" t="str">
        <f t="shared" si="58"/>
        <v>37025.419</v>
      </c>
      <c r="H640" s="17">
        <f t="shared" si="59"/>
        <v>-5227</v>
      </c>
      <c r="I640" s="51" t="s">
        <v>2515</v>
      </c>
      <c r="J640" s="52" t="s">
        <v>2516</v>
      </c>
      <c r="K640" s="51">
        <v>-5227</v>
      </c>
      <c r="L640" s="51" t="s">
        <v>2361</v>
      </c>
      <c r="M640" s="52" t="s">
        <v>2388</v>
      </c>
      <c r="N640" s="52"/>
      <c r="O640" s="53" t="s">
        <v>2434</v>
      </c>
      <c r="P640" s="54" t="s">
        <v>2517</v>
      </c>
    </row>
    <row r="641" spans="1:16" ht="13.5" thickBot="1" x14ac:dyDescent="0.25">
      <c r="A641" s="17" t="str">
        <f t="shared" si="54"/>
        <v>BAVM 15 </v>
      </c>
      <c r="B641" s="11" t="str">
        <f t="shared" si="55"/>
        <v>I</v>
      </c>
      <c r="C641" s="17">
        <f t="shared" si="56"/>
        <v>37031.410000000003</v>
      </c>
      <c r="D641" s="19" t="str">
        <f t="shared" si="57"/>
        <v>vis</v>
      </c>
      <c r="E641" s="50">
        <f>VLOOKUP(C641,Active!C$21:E$967,3,FALSE)</f>
        <v>-5222.0059715655761</v>
      </c>
      <c r="F641" s="11" t="s">
        <v>2299</v>
      </c>
      <c r="G641" s="19" t="str">
        <f t="shared" si="58"/>
        <v>37031.410</v>
      </c>
      <c r="H641" s="17">
        <f t="shared" si="59"/>
        <v>-5222</v>
      </c>
      <c r="I641" s="51" t="s">
        <v>2518</v>
      </c>
      <c r="J641" s="52" t="s">
        <v>2519</v>
      </c>
      <c r="K641" s="51">
        <v>-5222</v>
      </c>
      <c r="L641" s="51" t="s">
        <v>2462</v>
      </c>
      <c r="M641" s="52" t="s">
        <v>2388</v>
      </c>
      <c r="N641" s="52"/>
      <c r="O641" s="53" t="s">
        <v>2434</v>
      </c>
      <c r="P641" s="54" t="s">
        <v>2517</v>
      </c>
    </row>
    <row r="642" spans="1:16" ht="13.5" thickBot="1" x14ac:dyDescent="0.25">
      <c r="A642" s="17" t="str">
        <f t="shared" si="54"/>
        <v>BAVM 15 </v>
      </c>
      <c r="B642" s="11" t="str">
        <f t="shared" si="55"/>
        <v>I</v>
      </c>
      <c r="C642" s="17">
        <f t="shared" si="56"/>
        <v>37375.463000000003</v>
      </c>
      <c r="D642" s="19" t="str">
        <f t="shared" si="57"/>
        <v>vis</v>
      </c>
      <c r="E642" s="50">
        <f>VLOOKUP(C642,Active!C$21:E$967,3,FALSE)</f>
        <v>-4935.0116356607577</v>
      </c>
      <c r="F642" s="11" t="s">
        <v>2299</v>
      </c>
      <c r="G642" s="19" t="str">
        <f t="shared" si="58"/>
        <v>37375.463</v>
      </c>
      <c r="H642" s="17">
        <f t="shared" si="59"/>
        <v>-4935</v>
      </c>
      <c r="I642" s="51" t="s">
        <v>2520</v>
      </c>
      <c r="J642" s="52" t="s">
        <v>2521</v>
      </c>
      <c r="K642" s="51">
        <v>-4935</v>
      </c>
      <c r="L642" s="51" t="s">
        <v>2522</v>
      </c>
      <c r="M642" s="52" t="s">
        <v>2388</v>
      </c>
      <c r="N642" s="52"/>
      <c r="O642" s="53" t="s">
        <v>2523</v>
      </c>
      <c r="P642" s="54" t="s">
        <v>2517</v>
      </c>
    </row>
    <row r="643" spans="1:16" ht="13.5" thickBot="1" x14ac:dyDescent="0.25">
      <c r="A643" s="17" t="str">
        <f t="shared" si="54"/>
        <v>BAVM 15 </v>
      </c>
      <c r="B643" s="11" t="str">
        <f t="shared" si="55"/>
        <v>I</v>
      </c>
      <c r="C643" s="17">
        <f t="shared" si="56"/>
        <v>37375.464999999997</v>
      </c>
      <c r="D643" s="19" t="str">
        <f t="shared" si="57"/>
        <v>vis</v>
      </c>
      <c r="E643" s="50">
        <f>VLOOKUP(C643,Active!C$21:E$967,3,FALSE)</f>
        <v>-4935.00996734608</v>
      </c>
      <c r="F643" s="11" t="s">
        <v>2299</v>
      </c>
      <c r="G643" s="19" t="str">
        <f t="shared" si="58"/>
        <v>37375.465</v>
      </c>
      <c r="H643" s="17">
        <f t="shared" si="59"/>
        <v>-4935</v>
      </c>
      <c r="I643" s="51" t="s">
        <v>2524</v>
      </c>
      <c r="J643" s="52" t="s">
        <v>2525</v>
      </c>
      <c r="K643" s="51">
        <v>-4935</v>
      </c>
      <c r="L643" s="51" t="s">
        <v>2526</v>
      </c>
      <c r="M643" s="52" t="s">
        <v>2388</v>
      </c>
      <c r="N643" s="52"/>
      <c r="O643" s="53" t="s">
        <v>2527</v>
      </c>
      <c r="P643" s="54" t="s">
        <v>2517</v>
      </c>
    </row>
    <row r="644" spans="1:16" ht="13.5" thickBot="1" x14ac:dyDescent="0.25">
      <c r="A644" s="17" t="str">
        <f t="shared" si="54"/>
        <v>BAVM 15 </v>
      </c>
      <c r="B644" s="11" t="str">
        <f t="shared" si="55"/>
        <v>I</v>
      </c>
      <c r="C644" s="17">
        <f t="shared" si="56"/>
        <v>37375.466999999997</v>
      </c>
      <c r="D644" s="19" t="str">
        <f t="shared" si="57"/>
        <v>vis</v>
      </c>
      <c r="E644" s="50">
        <f>VLOOKUP(C644,Active!C$21:E$967,3,FALSE)</f>
        <v>-4935.0082990313958</v>
      </c>
      <c r="F644" s="11" t="s">
        <v>2299</v>
      </c>
      <c r="G644" s="19" t="str">
        <f t="shared" si="58"/>
        <v>37375.467</v>
      </c>
      <c r="H644" s="17">
        <f t="shared" si="59"/>
        <v>-4935</v>
      </c>
      <c r="I644" s="51" t="s">
        <v>2528</v>
      </c>
      <c r="J644" s="52" t="s">
        <v>2529</v>
      </c>
      <c r="K644" s="51">
        <v>-4935</v>
      </c>
      <c r="L644" s="51" t="s">
        <v>2473</v>
      </c>
      <c r="M644" s="52" t="s">
        <v>2388</v>
      </c>
      <c r="N644" s="52"/>
      <c r="O644" s="53" t="s">
        <v>2476</v>
      </c>
      <c r="P644" s="54" t="s">
        <v>2517</v>
      </c>
    </row>
    <row r="645" spans="1:16" ht="13.5" thickBot="1" x14ac:dyDescent="0.25">
      <c r="A645" s="17" t="str">
        <f t="shared" si="54"/>
        <v>BAVM 15 </v>
      </c>
      <c r="B645" s="11" t="str">
        <f t="shared" si="55"/>
        <v>I</v>
      </c>
      <c r="C645" s="17">
        <f t="shared" si="56"/>
        <v>37399.446000000004</v>
      </c>
      <c r="D645" s="19" t="str">
        <f t="shared" si="57"/>
        <v>vis</v>
      </c>
      <c r="E645" s="50">
        <f>VLOOKUP(C645,Active!C$21:E$967,3,FALSE)</f>
        <v>-4915.0060401333094</v>
      </c>
      <c r="F645" s="11" t="s">
        <v>2299</v>
      </c>
      <c r="G645" s="19" t="str">
        <f t="shared" si="58"/>
        <v>37399.446</v>
      </c>
      <c r="H645" s="17">
        <f t="shared" si="59"/>
        <v>-4915</v>
      </c>
      <c r="I645" s="51" t="s">
        <v>2530</v>
      </c>
      <c r="J645" s="52" t="s">
        <v>2531</v>
      </c>
      <c r="K645" s="51">
        <v>-4915</v>
      </c>
      <c r="L645" s="51" t="s">
        <v>2462</v>
      </c>
      <c r="M645" s="52" t="s">
        <v>2388</v>
      </c>
      <c r="N645" s="52"/>
      <c r="O645" s="53" t="s">
        <v>2527</v>
      </c>
      <c r="P645" s="54" t="s">
        <v>2517</v>
      </c>
    </row>
    <row r="646" spans="1:16" ht="13.5" thickBot="1" x14ac:dyDescent="0.25">
      <c r="A646" s="17" t="str">
        <f t="shared" si="54"/>
        <v> PZ 15.219 </v>
      </c>
      <c r="B646" s="11" t="str">
        <f t="shared" si="55"/>
        <v>I</v>
      </c>
      <c r="C646" s="17">
        <f t="shared" si="56"/>
        <v>37489.358</v>
      </c>
      <c r="D646" s="19" t="str">
        <f t="shared" si="57"/>
        <v>vis</v>
      </c>
      <c r="E646" s="50">
        <f>VLOOKUP(C646,Active!C$21:E$967,3,FALSE)</f>
        <v>-4840.0052852209174</v>
      </c>
      <c r="F646" s="11" t="s">
        <v>2299</v>
      </c>
      <c r="G646" s="19" t="str">
        <f t="shared" si="58"/>
        <v>37489.358</v>
      </c>
      <c r="H646" s="17">
        <f t="shared" si="59"/>
        <v>-4840</v>
      </c>
      <c r="I646" s="51" t="s">
        <v>2532</v>
      </c>
      <c r="J646" s="52" t="s">
        <v>2533</v>
      </c>
      <c r="K646" s="51">
        <v>-4840</v>
      </c>
      <c r="L646" s="51" t="s">
        <v>2493</v>
      </c>
      <c r="M646" s="52" t="s">
        <v>2388</v>
      </c>
      <c r="N646" s="52"/>
      <c r="O646" s="53" t="s">
        <v>2534</v>
      </c>
      <c r="P646" s="53" t="s">
        <v>2535</v>
      </c>
    </row>
    <row r="647" spans="1:16" ht="13.5" thickBot="1" x14ac:dyDescent="0.25">
      <c r="A647" s="17" t="str">
        <f t="shared" si="54"/>
        <v> PZ 15.219 </v>
      </c>
      <c r="B647" s="11" t="str">
        <f t="shared" si="55"/>
        <v>I</v>
      </c>
      <c r="C647" s="17">
        <f t="shared" si="56"/>
        <v>37501.351999999999</v>
      </c>
      <c r="D647" s="19" t="str">
        <f t="shared" si="57"/>
        <v>vis</v>
      </c>
      <c r="E647" s="50">
        <f>VLOOKUP(C647,Active!C$21:E$967,3,FALSE)</f>
        <v>-4830.0004020638398</v>
      </c>
      <c r="F647" s="11" t="s">
        <v>2299</v>
      </c>
      <c r="G647" s="19" t="str">
        <f t="shared" si="58"/>
        <v>37501.352</v>
      </c>
      <c r="H647" s="17">
        <f t="shared" si="59"/>
        <v>-4830</v>
      </c>
      <c r="I647" s="51" t="s">
        <v>2536</v>
      </c>
      <c r="J647" s="52" t="s">
        <v>2537</v>
      </c>
      <c r="K647" s="51">
        <v>-4830</v>
      </c>
      <c r="L647" s="51" t="s">
        <v>2353</v>
      </c>
      <c r="M647" s="52" t="s">
        <v>2388</v>
      </c>
      <c r="N647" s="52"/>
      <c r="O647" s="53" t="s">
        <v>2534</v>
      </c>
      <c r="P647" s="53" t="s">
        <v>2535</v>
      </c>
    </row>
    <row r="648" spans="1:16" ht="13.5" thickBot="1" x14ac:dyDescent="0.25">
      <c r="A648" s="17" t="str">
        <f t="shared" si="54"/>
        <v> PZ 15.219 </v>
      </c>
      <c r="B648" s="11" t="str">
        <f t="shared" si="55"/>
        <v>I</v>
      </c>
      <c r="C648" s="17">
        <f t="shared" si="56"/>
        <v>37507.345999999998</v>
      </c>
      <c r="D648" s="19" t="str">
        <f t="shared" si="57"/>
        <v>vis</v>
      </c>
      <c r="E648" s="50">
        <f>VLOOKUP(C648,Active!C$21:E$967,3,FALSE)</f>
        <v>-4825.0004629573268</v>
      </c>
      <c r="F648" s="11" t="s">
        <v>2299</v>
      </c>
      <c r="G648" s="19" t="str">
        <f t="shared" si="58"/>
        <v>37507.346</v>
      </c>
      <c r="H648" s="17">
        <f t="shared" si="59"/>
        <v>-4825</v>
      </c>
      <c r="I648" s="51" t="s">
        <v>2538</v>
      </c>
      <c r="J648" s="52" t="s">
        <v>2539</v>
      </c>
      <c r="K648" s="51">
        <v>-4825</v>
      </c>
      <c r="L648" s="51" t="s">
        <v>2367</v>
      </c>
      <c r="M648" s="52" t="s">
        <v>2388</v>
      </c>
      <c r="N648" s="52"/>
      <c r="O648" s="53" t="s">
        <v>2534</v>
      </c>
      <c r="P648" s="53" t="s">
        <v>2535</v>
      </c>
    </row>
    <row r="649" spans="1:16" ht="13.5" thickBot="1" x14ac:dyDescent="0.25">
      <c r="A649" s="17" t="str">
        <f t="shared" si="54"/>
        <v> KVB 33.61 </v>
      </c>
      <c r="B649" s="11" t="str">
        <f t="shared" si="55"/>
        <v>I</v>
      </c>
      <c r="C649" s="17">
        <f t="shared" si="56"/>
        <v>37544.508500000004</v>
      </c>
      <c r="D649" s="19" t="str">
        <f t="shared" si="57"/>
        <v>vis</v>
      </c>
      <c r="E649" s="50">
        <f>VLOOKUP(C649,Active!C$21:E$967,3,FALSE)</f>
        <v>-4794.0010907441374</v>
      </c>
      <c r="F649" s="11" t="s">
        <v>2299</v>
      </c>
      <c r="G649" s="19" t="str">
        <f t="shared" si="58"/>
        <v>37544.5085</v>
      </c>
      <c r="H649" s="17">
        <f t="shared" si="59"/>
        <v>-4794</v>
      </c>
      <c r="I649" s="51" t="s">
        <v>2540</v>
      </c>
      <c r="J649" s="52" t="s">
        <v>2541</v>
      </c>
      <c r="K649" s="51">
        <v>-4794</v>
      </c>
      <c r="L649" s="51" t="s">
        <v>2542</v>
      </c>
      <c r="M649" s="52" t="s">
        <v>2428</v>
      </c>
      <c r="N649" s="52" t="s">
        <v>2429</v>
      </c>
      <c r="O649" s="53" t="s">
        <v>2485</v>
      </c>
      <c r="P649" s="53" t="s">
        <v>2486</v>
      </c>
    </row>
    <row r="650" spans="1:16" ht="13.5" thickBot="1" x14ac:dyDescent="0.25">
      <c r="A650" s="17" t="str">
        <f t="shared" si="54"/>
        <v> PZ 15.219 </v>
      </c>
      <c r="B650" s="11" t="str">
        <f t="shared" si="55"/>
        <v>I</v>
      </c>
      <c r="C650" s="17">
        <f t="shared" si="56"/>
        <v>37549.305</v>
      </c>
      <c r="D650" s="19" t="str">
        <f t="shared" si="57"/>
        <v>vis</v>
      </c>
      <c r="E650" s="50">
        <f>VLOOKUP(C650,Active!C$21:E$967,3,FALSE)</f>
        <v>-4790.0000550543846</v>
      </c>
      <c r="F650" s="11" t="s">
        <v>2299</v>
      </c>
      <c r="G650" s="19" t="str">
        <f t="shared" si="58"/>
        <v>37549.305</v>
      </c>
      <c r="H650" s="17">
        <f t="shared" si="59"/>
        <v>-4790</v>
      </c>
      <c r="I650" s="51" t="s">
        <v>2543</v>
      </c>
      <c r="J650" s="52" t="s">
        <v>2544</v>
      </c>
      <c r="K650" s="51">
        <v>-4790</v>
      </c>
      <c r="L650" s="51" t="s">
        <v>2353</v>
      </c>
      <c r="M650" s="52" t="s">
        <v>2388</v>
      </c>
      <c r="N650" s="52"/>
      <c r="O650" s="53" t="s">
        <v>2534</v>
      </c>
      <c r="P650" s="53" t="s">
        <v>2535</v>
      </c>
    </row>
    <row r="651" spans="1:16" ht="13.5" thickBot="1" x14ac:dyDescent="0.25">
      <c r="A651" s="17" t="str">
        <f t="shared" ref="A651:A714" si="60">P651</f>
        <v> PZ 15.219 </v>
      </c>
      <c r="B651" s="11" t="str">
        <f t="shared" ref="B651:B714" si="61">IF(H651=INT(H651),"I","II")</f>
        <v>I</v>
      </c>
      <c r="C651" s="17">
        <f t="shared" ref="C651:C714" si="62">1*G651</f>
        <v>37555.298000000003</v>
      </c>
      <c r="D651" s="19" t="str">
        <f t="shared" ref="D651:D714" si="63">VLOOKUP(F651,I$1:J$5,2,FALSE)</f>
        <v>vis</v>
      </c>
      <c r="E651" s="50">
        <f>VLOOKUP(C651,Active!C$21:E$967,3,FALSE)</f>
        <v>-4785.0009501052109</v>
      </c>
      <c r="F651" s="11" t="s">
        <v>2299</v>
      </c>
      <c r="G651" s="19" t="str">
        <f t="shared" ref="G651:G714" si="64">MID(I651,3,LEN(I651)-3)</f>
        <v>37555.298</v>
      </c>
      <c r="H651" s="17">
        <f t="shared" ref="H651:H714" si="65">1*K651</f>
        <v>-4785</v>
      </c>
      <c r="I651" s="51" t="s">
        <v>2545</v>
      </c>
      <c r="J651" s="52" t="s">
        <v>2546</v>
      </c>
      <c r="K651" s="51">
        <v>-4785</v>
      </c>
      <c r="L651" s="51" t="s">
        <v>2367</v>
      </c>
      <c r="M651" s="52" t="s">
        <v>2388</v>
      </c>
      <c r="N651" s="52"/>
      <c r="O651" s="53" t="s">
        <v>2534</v>
      </c>
      <c r="P651" s="53" t="s">
        <v>2535</v>
      </c>
    </row>
    <row r="652" spans="1:16" ht="13.5" thickBot="1" x14ac:dyDescent="0.25">
      <c r="A652" s="17" t="str">
        <f t="shared" si="60"/>
        <v>BAVM 15 </v>
      </c>
      <c r="B652" s="11" t="str">
        <f t="shared" si="61"/>
        <v>I</v>
      </c>
      <c r="C652" s="17">
        <f t="shared" si="62"/>
        <v>37737.51</v>
      </c>
      <c r="D652" s="19" t="str">
        <f t="shared" si="63"/>
        <v>vis</v>
      </c>
      <c r="E652" s="50">
        <f>VLOOKUP(C652,Active!C$21:E$967,3,FALSE)</f>
        <v>-4633.0074725482982</v>
      </c>
      <c r="F652" s="11" t="s">
        <v>2299</v>
      </c>
      <c r="G652" s="19" t="str">
        <f t="shared" si="64"/>
        <v>37737.510</v>
      </c>
      <c r="H652" s="17">
        <f t="shared" si="65"/>
        <v>-4633</v>
      </c>
      <c r="I652" s="51" t="s">
        <v>2547</v>
      </c>
      <c r="J652" s="52" t="s">
        <v>2548</v>
      </c>
      <c r="K652" s="51">
        <v>-4633</v>
      </c>
      <c r="L652" s="51" t="s">
        <v>2333</v>
      </c>
      <c r="M652" s="52" t="s">
        <v>2388</v>
      </c>
      <c r="N652" s="52"/>
      <c r="O652" s="53" t="s">
        <v>2549</v>
      </c>
      <c r="P652" s="54" t="s">
        <v>2517</v>
      </c>
    </row>
    <row r="653" spans="1:16" ht="13.5" thickBot="1" x14ac:dyDescent="0.25">
      <c r="A653" s="17" t="str">
        <f t="shared" si="60"/>
        <v>BAVM 15 </v>
      </c>
      <c r="B653" s="11" t="str">
        <f t="shared" si="61"/>
        <v>I</v>
      </c>
      <c r="C653" s="17">
        <f t="shared" si="62"/>
        <v>37737.512999999999</v>
      </c>
      <c r="D653" s="19" t="str">
        <f t="shared" si="63"/>
        <v>vis</v>
      </c>
      <c r="E653" s="50">
        <f>VLOOKUP(C653,Active!C$21:E$967,3,FALSE)</f>
        <v>-4633.0049700762747</v>
      </c>
      <c r="F653" s="11" t="s">
        <v>2299</v>
      </c>
      <c r="G653" s="19" t="str">
        <f t="shared" si="64"/>
        <v>37737.513</v>
      </c>
      <c r="H653" s="17">
        <f t="shared" si="65"/>
        <v>-4633</v>
      </c>
      <c r="I653" s="51" t="s">
        <v>2550</v>
      </c>
      <c r="J653" s="52" t="s">
        <v>2551</v>
      </c>
      <c r="K653" s="51">
        <v>-4633</v>
      </c>
      <c r="L653" s="51" t="s">
        <v>2493</v>
      </c>
      <c r="M653" s="52" t="s">
        <v>2388</v>
      </c>
      <c r="N653" s="52"/>
      <c r="O653" s="53" t="s">
        <v>2552</v>
      </c>
      <c r="P653" s="54" t="s">
        <v>2517</v>
      </c>
    </row>
    <row r="654" spans="1:16" ht="13.5" thickBot="1" x14ac:dyDescent="0.25">
      <c r="A654" s="17" t="str">
        <f t="shared" si="60"/>
        <v>BAVM 15 </v>
      </c>
      <c r="B654" s="11" t="str">
        <f t="shared" si="61"/>
        <v>I</v>
      </c>
      <c r="C654" s="17">
        <f t="shared" si="62"/>
        <v>37749.504000000001</v>
      </c>
      <c r="D654" s="19" t="str">
        <f t="shared" si="63"/>
        <v>vis</v>
      </c>
      <c r="E654" s="50">
        <f>VLOOKUP(C654,Active!C$21:E$967,3,FALSE)</f>
        <v>-4623.0025893912198</v>
      </c>
      <c r="F654" s="11" t="s">
        <v>2299</v>
      </c>
      <c r="G654" s="19" t="str">
        <f t="shared" si="64"/>
        <v>37749.504</v>
      </c>
      <c r="H654" s="17">
        <f t="shared" si="65"/>
        <v>-4623</v>
      </c>
      <c r="I654" s="51" t="s">
        <v>2553</v>
      </c>
      <c r="J654" s="52" t="s">
        <v>2554</v>
      </c>
      <c r="K654" s="51">
        <v>-4623</v>
      </c>
      <c r="L654" s="51" t="s">
        <v>2300</v>
      </c>
      <c r="M654" s="52" t="s">
        <v>2388</v>
      </c>
      <c r="N654" s="52"/>
      <c r="O654" s="53" t="s">
        <v>2555</v>
      </c>
      <c r="P654" s="54" t="s">
        <v>2517</v>
      </c>
    </row>
    <row r="655" spans="1:16" ht="13.5" thickBot="1" x14ac:dyDescent="0.25">
      <c r="A655" s="17" t="str">
        <f t="shared" si="60"/>
        <v>BAVM 15 </v>
      </c>
      <c r="B655" s="11" t="str">
        <f t="shared" si="61"/>
        <v>I</v>
      </c>
      <c r="C655" s="17">
        <f t="shared" si="62"/>
        <v>37749.504000000001</v>
      </c>
      <c r="D655" s="19" t="str">
        <f t="shared" si="63"/>
        <v>vis</v>
      </c>
      <c r="E655" s="50">
        <f>VLOOKUP(C655,Active!C$21:E$967,3,FALSE)</f>
        <v>-4623.0025893912198</v>
      </c>
      <c r="F655" s="11" t="s">
        <v>2299</v>
      </c>
      <c r="G655" s="19" t="str">
        <f t="shared" si="64"/>
        <v>37749.504</v>
      </c>
      <c r="H655" s="17">
        <f t="shared" si="65"/>
        <v>-4623</v>
      </c>
      <c r="I655" s="51" t="s">
        <v>2553</v>
      </c>
      <c r="J655" s="52" t="s">
        <v>2554</v>
      </c>
      <c r="K655" s="51">
        <v>-4623</v>
      </c>
      <c r="L655" s="51" t="s">
        <v>2300</v>
      </c>
      <c r="M655" s="52" t="s">
        <v>2388</v>
      </c>
      <c r="N655" s="52"/>
      <c r="O655" s="53" t="s">
        <v>2556</v>
      </c>
      <c r="P655" s="54" t="s">
        <v>2517</v>
      </c>
    </row>
    <row r="656" spans="1:16" ht="13.5" thickBot="1" x14ac:dyDescent="0.25">
      <c r="A656" s="17" t="str">
        <f t="shared" si="60"/>
        <v>BAVM 15 </v>
      </c>
      <c r="B656" s="11" t="str">
        <f t="shared" si="61"/>
        <v>I</v>
      </c>
      <c r="C656" s="17">
        <f t="shared" si="62"/>
        <v>37749.506999999998</v>
      </c>
      <c r="D656" s="19" t="str">
        <f t="shared" si="63"/>
        <v>vis</v>
      </c>
      <c r="E656" s="50">
        <f>VLOOKUP(C656,Active!C$21:E$967,3,FALSE)</f>
        <v>-4623.0000869191972</v>
      </c>
      <c r="F656" s="11" t="s">
        <v>2299</v>
      </c>
      <c r="G656" s="19" t="str">
        <f t="shared" si="64"/>
        <v>37749.507</v>
      </c>
      <c r="H656" s="17">
        <f t="shared" si="65"/>
        <v>-4623</v>
      </c>
      <c r="I656" s="51" t="s">
        <v>2557</v>
      </c>
      <c r="J656" s="52" t="s">
        <v>2558</v>
      </c>
      <c r="K656" s="51">
        <v>-4623</v>
      </c>
      <c r="L656" s="51" t="s">
        <v>2353</v>
      </c>
      <c r="M656" s="52" t="s">
        <v>2388</v>
      </c>
      <c r="N656" s="52"/>
      <c r="O656" s="53" t="s">
        <v>2559</v>
      </c>
      <c r="P656" s="54" t="s">
        <v>2517</v>
      </c>
    </row>
    <row r="657" spans="1:16" ht="13.5" thickBot="1" x14ac:dyDescent="0.25">
      <c r="A657" s="17" t="str">
        <f t="shared" si="60"/>
        <v>BAVM 15 </v>
      </c>
      <c r="B657" s="11" t="str">
        <f t="shared" si="61"/>
        <v>I</v>
      </c>
      <c r="C657" s="17">
        <f t="shared" si="62"/>
        <v>37749.514000000003</v>
      </c>
      <c r="D657" s="19" t="str">
        <f t="shared" si="63"/>
        <v>vis</v>
      </c>
      <c r="E657" s="50">
        <f>VLOOKUP(C657,Active!C$21:E$967,3,FALSE)</f>
        <v>-4622.9942478178009</v>
      </c>
      <c r="F657" s="11" t="s">
        <v>2299</v>
      </c>
      <c r="G657" s="19" t="str">
        <f t="shared" si="64"/>
        <v>37749.514</v>
      </c>
      <c r="H657" s="17">
        <f t="shared" si="65"/>
        <v>-4623</v>
      </c>
      <c r="I657" s="51" t="s">
        <v>2560</v>
      </c>
      <c r="J657" s="52" t="s">
        <v>2561</v>
      </c>
      <c r="K657" s="51">
        <v>-4623</v>
      </c>
      <c r="L657" s="51" t="s">
        <v>2562</v>
      </c>
      <c r="M657" s="52" t="s">
        <v>2388</v>
      </c>
      <c r="N657" s="52"/>
      <c r="O657" s="53" t="s">
        <v>2563</v>
      </c>
      <c r="P657" s="54" t="s">
        <v>2517</v>
      </c>
    </row>
    <row r="658" spans="1:16" ht="13.5" thickBot="1" x14ac:dyDescent="0.25">
      <c r="A658" s="17" t="str">
        <f t="shared" si="60"/>
        <v>BAVM 15 </v>
      </c>
      <c r="B658" s="11" t="str">
        <f t="shared" si="61"/>
        <v>I</v>
      </c>
      <c r="C658" s="17">
        <f t="shared" si="62"/>
        <v>37779.472000000002</v>
      </c>
      <c r="D658" s="19" t="str">
        <f t="shared" si="63"/>
        <v>vis</v>
      </c>
      <c r="E658" s="50">
        <f>VLOOKUP(C658,Active!C$21:E$967,3,FALSE)</f>
        <v>-4598.0045621733325</v>
      </c>
      <c r="F658" s="11" t="s">
        <v>2299</v>
      </c>
      <c r="G658" s="19" t="str">
        <f t="shared" si="64"/>
        <v>37779.472</v>
      </c>
      <c r="H658" s="17">
        <f t="shared" si="65"/>
        <v>-4598</v>
      </c>
      <c r="I658" s="51" t="s">
        <v>2564</v>
      </c>
      <c r="J658" s="52" t="s">
        <v>2565</v>
      </c>
      <c r="K658" s="51">
        <v>-4598</v>
      </c>
      <c r="L658" s="51" t="s">
        <v>2318</v>
      </c>
      <c r="M658" s="52" t="s">
        <v>2388</v>
      </c>
      <c r="N658" s="52"/>
      <c r="O658" s="53" t="s">
        <v>2559</v>
      </c>
      <c r="P658" s="54" t="s">
        <v>2517</v>
      </c>
    </row>
    <row r="659" spans="1:16" ht="13.5" thickBot="1" x14ac:dyDescent="0.25">
      <c r="A659" s="17" t="str">
        <f t="shared" si="60"/>
        <v>BAVM 15 </v>
      </c>
      <c r="B659" s="11" t="str">
        <f t="shared" si="61"/>
        <v>I</v>
      </c>
      <c r="C659" s="17">
        <f t="shared" si="62"/>
        <v>37779.472000000002</v>
      </c>
      <c r="D659" s="19" t="str">
        <f t="shared" si="63"/>
        <v>vis</v>
      </c>
      <c r="E659" s="50">
        <f>VLOOKUP(C659,Active!C$21:E$967,3,FALSE)</f>
        <v>-4598.0045621733325</v>
      </c>
      <c r="F659" s="11" t="s">
        <v>2299</v>
      </c>
      <c r="G659" s="19" t="str">
        <f t="shared" si="64"/>
        <v>37779.472</v>
      </c>
      <c r="H659" s="17">
        <f t="shared" si="65"/>
        <v>-4598</v>
      </c>
      <c r="I659" s="51" t="s">
        <v>2564</v>
      </c>
      <c r="J659" s="52" t="s">
        <v>2565</v>
      </c>
      <c r="K659" s="51">
        <v>-4598</v>
      </c>
      <c r="L659" s="51" t="s">
        <v>2318</v>
      </c>
      <c r="M659" s="52" t="s">
        <v>2388</v>
      </c>
      <c r="N659" s="52"/>
      <c r="O659" s="53" t="s">
        <v>2566</v>
      </c>
      <c r="P659" s="54" t="s">
        <v>2517</v>
      </c>
    </row>
    <row r="660" spans="1:16" ht="13.5" thickBot="1" x14ac:dyDescent="0.25">
      <c r="A660" s="17" t="str">
        <f t="shared" si="60"/>
        <v>BAVM 15 </v>
      </c>
      <c r="B660" s="11" t="str">
        <f t="shared" si="61"/>
        <v>I</v>
      </c>
      <c r="C660" s="17">
        <f t="shared" si="62"/>
        <v>37803.438999999998</v>
      </c>
      <c r="D660" s="19" t="str">
        <f t="shared" si="63"/>
        <v>vis</v>
      </c>
      <c r="E660" s="50">
        <f>VLOOKUP(C660,Active!C$21:E$967,3,FALSE)</f>
        <v>-4578.0123131633554</v>
      </c>
      <c r="F660" s="11" t="s">
        <v>2299</v>
      </c>
      <c r="G660" s="19" t="str">
        <f t="shared" si="64"/>
        <v>37803.439</v>
      </c>
      <c r="H660" s="17">
        <f t="shared" si="65"/>
        <v>-4578</v>
      </c>
      <c r="I660" s="51" t="s">
        <v>2567</v>
      </c>
      <c r="J660" s="52" t="s">
        <v>2568</v>
      </c>
      <c r="K660" s="51">
        <v>-4578</v>
      </c>
      <c r="L660" s="51" t="s">
        <v>2347</v>
      </c>
      <c r="M660" s="52" t="s">
        <v>2388</v>
      </c>
      <c r="N660" s="52"/>
      <c r="O660" s="53" t="s">
        <v>2552</v>
      </c>
      <c r="P660" s="54" t="s">
        <v>2517</v>
      </c>
    </row>
    <row r="661" spans="1:16" ht="13.5" thickBot="1" x14ac:dyDescent="0.25">
      <c r="A661" s="17" t="str">
        <f t="shared" si="60"/>
        <v>BAVM 15 </v>
      </c>
      <c r="B661" s="11" t="str">
        <f t="shared" si="61"/>
        <v>I</v>
      </c>
      <c r="C661" s="17">
        <f t="shared" si="62"/>
        <v>37815.438999999998</v>
      </c>
      <c r="D661" s="19" t="str">
        <f t="shared" si="63"/>
        <v>vis</v>
      </c>
      <c r="E661" s="50">
        <f>VLOOKUP(C661,Active!C$21:E$967,3,FALSE)</f>
        <v>-4568.0024250622255</v>
      </c>
      <c r="F661" s="11" t="s">
        <v>2299</v>
      </c>
      <c r="G661" s="19" t="str">
        <f t="shared" si="64"/>
        <v>37815.439</v>
      </c>
      <c r="H661" s="17">
        <f t="shared" si="65"/>
        <v>-4568</v>
      </c>
      <c r="I661" s="51" t="s">
        <v>2569</v>
      </c>
      <c r="J661" s="52" t="s">
        <v>2570</v>
      </c>
      <c r="K661" s="51">
        <v>-4568</v>
      </c>
      <c r="L661" s="51" t="s">
        <v>2300</v>
      </c>
      <c r="M661" s="52" t="s">
        <v>2388</v>
      </c>
      <c r="N661" s="52"/>
      <c r="O661" s="53" t="s">
        <v>2549</v>
      </c>
      <c r="P661" s="54" t="s">
        <v>2517</v>
      </c>
    </row>
    <row r="662" spans="1:16" ht="13.5" thickBot="1" x14ac:dyDescent="0.25">
      <c r="A662" s="17" t="str">
        <f t="shared" si="60"/>
        <v>BAVM 15 </v>
      </c>
      <c r="B662" s="11" t="str">
        <f t="shared" si="61"/>
        <v>I</v>
      </c>
      <c r="C662" s="17">
        <f t="shared" si="62"/>
        <v>37815.442999999999</v>
      </c>
      <c r="D662" s="19" t="str">
        <f t="shared" si="63"/>
        <v>vis</v>
      </c>
      <c r="E662" s="50">
        <f>VLOOKUP(C662,Active!C$21:E$967,3,FALSE)</f>
        <v>-4567.9990884328581</v>
      </c>
      <c r="F662" s="11" t="s">
        <v>2299</v>
      </c>
      <c r="G662" s="19" t="str">
        <f t="shared" si="64"/>
        <v>37815.443</v>
      </c>
      <c r="H662" s="17">
        <f t="shared" si="65"/>
        <v>-4568</v>
      </c>
      <c r="I662" s="51" t="s">
        <v>2571</v>
      </c>
      <c r="J662" s="52" t="s">
        <v>2572</v>
      </c>
      <c r="K662" s="51">
        <v>-4568</v>
      </c>
      <c r="L662" s="51" t="s">
        <v>2419</v>
      </c>
      <c r="M662" s="52" t="s">
        <v>2388</v>
      </c>
      <c r="N662" s="52"/>
      <c r="O662" s="53" t="s">
        <v>2573</v>
      </c>
      <c r="P662" s="54" t="s">
        <v>2517</v>
      </c>
    </row>
    <row r="663" spans="1:16" ht="13.5" thickBot="1" x14ac:dyDescent="0.25">
      <c r="A663" s="17" t="str">
        <f t="shared" si="60"/>
        <v>BAVM 15 </v>
      </c>
      <c r="B663" s="11" t="str">
        <f t="shared" si="61"/>
        <v>I</v>
      </c>
      <c r="C663" s="17">
        <f t="shared" si="62"/>
        <v>37821.445</v>
      </c>
      <c r="D663" s="19" t="str">
        <f t="shared" si="63"/>
        <v>vis</v>
      </c>
      <c r="E663" s="50">
        <f>VLOOKUP(C663,Active!C$21:E$967,3,FALSE)</f>
        <v>-4562.9924760676095</v>
      </c>
      <c r="F663" s="11" t="s">
        <v>2299</v>
      </c>
      <c r="G663" s="19" t="str">
        <f t="shared" si="64"/>
        <v>37821.445</v>
      </c>
      <c r="H663" s="17">
        <f t="shared" si="65"/>
        <v>-4563</v>
      </c>
      <c r="I663" s="51" t="s">
        <v>2574</v>
      </c>
      <c r="J663" s="52" t="s">
        <v>2575</v>
      </c>
      <c r="K663" s="51">
        <v>-4563</v>
      </c>
      <c r="L663" s="51" t="s">
        <v>2328</v>
      </c>
      <c r="M663" s="52" t="s">
        <v>2388</v>
      </c>
      <c r="N663" s="52"/>
      <c r="O663" s="53" t="s">
        <v>2563</v>
      </c>
      <c r="P663" s="54" t="s">
        <v>2517</v>
      </c>
    </row>
    <row r="664" spans="1:16" ht="13.5" thickBot="1" x14ac:dyDescent="0.25">
      <c r="A664" s="17" t="str">
        <f t="shared" si="60"/>
        <v> AN 288.71 </v>
      </c>
      <c r="B664" s="11" t="str">
        <f t="shared" si="61"/>
        <v>I</v>
      </c>
      <c r="C664" s="17">
        <f t="shared" si="62"/>
        <v>37905.353000000003</v>
      </c>
      <c r="D664" s="19" t="str">
        <f t="shared" si="63"/>
        <v>vis</v>
      </c>
      <c r="E664" s="50">
        <f>VLOOKUP(C664,Active!C$21:E$967,3,FALSE)</f>
        <v>-4493.0000018351448</v>
      </c>
      <c r="F664" s="11" t="s">
        <v>2299</v>
      </c>
      <c r="G664" s="19" t="str">
        <f t="shared" si="64"/>
        <v>37905.353</v>
      </c>
      <c r="H664" s="17">
        <f t="shared" si="65"/>
        <v>-4493</v>
      </c>
      <c r="I664" s="51" t="s">
        <v>2576</v>
      </c>
      <c r="J664" s="52" t="s">
        <v>2577</v>
      </c>
      <c r="K664" s="51">
        <v>-4493</v>
      </c>
      <c r="L664" s="51" t="s">
        <v>2353</v>
      </c>
      <c r="M664" s="52" t="s">
        <v>2388</v>
      </c>
      <c r="N664" s="52"/>
      <c r="O664" s="53" t="s">
        <v>2578</v>
      </c>
      <c r="P664" s="53" t="s">
        <v>2579</v>
      </c>
    </row>
    <row r="665" spans="1:16" ht="13.5" thickBot="1" x14ac:dyDescent="0.25">
      <c r="A665" s="17" t="str">
        <f t="shared" si="60"/>
        <v> AN 288.71 </v>
      </c>
      <c r="B665" s="11" t="str">
        <f t="shared" si="61"/>
        <v>I</v>
      </c>
      <c r="C665" s="17">
        <f t="shared" si="62"/>
        <v>37905.353999999999</v>
      </c>
      <c r="D665" s="19" t="str">
        <f t="shared" si="63"/>
        <v>vis</v>
      </c>
      <c r="E665" s="50">
        <f>VLOOKUP(C665,Active!C$21:E$967,3,FALSE)</f>
        <v>-4492.9991676778054</v>
      </c>
      <c r="F665" s="11" t="s">
        <v>2299</v>
      </c>
      <c r="G665" s="19" t="str">
        <f t="shared" si="64"/>
        <v>37905.354</v>
      </c>
      <c r="H665" s="17">
        <f t="shared" si="65"/>
        <v>-4493</v>
      </c>
      <c r="I665" s="51" t="s">
        <v>2580</v>
      </c>
      <c r="J665" s="52" t="s">
        <v>2581</v>
      </c>
      <c r="K665" s="51">
        <v>-4493</v>
      </c>
      <c r="L665" s="51" t="s">
        <v>2419</v>
      </c>
      <c r="M665" s="52" t="s">
        <v>2388</v>
      </c>
      <c r="N665" s="52"/>
      <c r="O665" s="53" t="s">
        <v>2582</v>
      </c>
      <c r="P665" s="53" t="s">
        <v>2579</v>
      </c>
    </row>
    <row r="666" spans="1:16" ht="13.5" thickBot="1" x14ac:dyDescent="0.25">
      <c r="A666" s="17" t="str">
        <f t="shared" si="60"/>
        <v>BAVM 15 </v>
      </c>
      <c r="B666" s="11" t="str">
        <f t="shared" si="61"/>
        <v>I</v>
      </c>
      <c r="C666" s="17">
        <f t="shared" si="62"/>
        <v>37917.326000000001</v>
      </c>
      <c r="D666" s="19" t="str">
        <f t="shared" si="63"/>
        <v>vis</v>
      </c>
      <c r="E666" s="50">
        <f>VLOOKUP(C666,Active!C$21:E$967,3,FALSE)</f>
        <v>-4483.0126359822443</v>
      </c>
      <c r="F666" s="11" t="s">
        <v>2299</v>
      </c>
      <c r="G666" s="19" t="str">
        <f t="shared" si="64"/>
        <v>37917.326</v>
      </c>
      <c r="H666" s="17">
        <f t="shared" si="65"/>
        <v>-4483</v>
      </c>
      <c r="I666" s="51" t="s">
        <v>2583</v>
      </c>
      <c r="J666" s="52" t="s">
        <v>2584</v>
      </c>
      <c r="K666" s="51">
        <v>-4483</v>
      </c>
      <c r="L666" s="51" t="s">
        <v>2347</v>
      </c>
      <c r="M666" s="52" t="s">
        <v>2388</v>
      </c>
      <c r="N666" s="52"/>
      <c r="O666" s="53" t="s">
        <v>2556</v>
      </c>
      <c r="P666" s="54" t="s">
        <v>2517</v>
      </c>
    </row>
    <row r="667" spans="1:16" ht="13.5" thickBot="1" x14ac:dyDescent="0.25">
      <c r="A667" s="17" t="str">
        <f t="shared" si="60"/>
        <v>BAVM 15 </v>
      </c>
      <c r="B667" s="11" t="str">
        <f t="shared" si="61"/>
        <v>I</v>
      </c>
      <c r="C667" s="17">
        <f t="shared" si="62"/>
        <v>37917.330999999998</v>
      </c>
      <c r="D667" s="19" t="str">
        <f t="shared" si="63"/>
        <v>vis</v>
      </c>
      <c r="E667" s="50">
        <f>VLOOKUP(C667,Active!C$21:E$967,3,FALSE)</f>
        <v>-4483.0084651955376</v>
      </c>
      <c r="F667" s="11" t="s">
        <v>2299</v>
      </c>
      <c r="G667" s="19" t="str">
        <f t="shared" si="64"/>
        <v>37917.331</v>
      </c>
      <c r="H667" s="17">
        <f t="shared" si="65"/>
        <v>-4483</v>
      </c>
      <c r="I667" s="51" t="s">
        <v>2585</v>
      </c>
      <c r="J667" s="52" t="s">
        <v>2586</v>
      </c>
      <c r="K667" s="51">
        <v>-4483</v>
      </c>
      <c r="L667" s="51" t="s">
        <v>2473</v>
      </c>
      <c r="M667" s="52" t="s">
        <v>2388</v>
      </c>
      <c r="N667" s="52"/>
      <c r="O667" s="53" t="s">
        <v>2555</v>
      </c>
      <c r="P667" s="54" t="s">
        <v>2517</v>
      </c>
    </row>
    <row r="668" spans="1:16" ht="13.5" thickBot="1" x14ac:dyDescent="0.25">
      <c r="A668" s="17" t="str">
        <f t="shared" si="60"/>
        <v>BAVM 15 </v>
      </c>
      <c r="B668" s="11" t="str">
        <f t="shared" si="61"/>
        <v>I</v>
      </c>
      <c r="C668" s="17">
        <f t="shared" si="62"/>
        <v>37947.296000000002</v>
      </c>
      <c r="D668" s="19" t="str">
        <f t="shared" si="63"/>
        <v>vis</v>
      </c>
      <c r="E668" s="50">
        <f>VLOOKUP(C668,Active!C$21:E$967,3,FALSE)</f>
        <v>-4458.0129404496729</v>
      </c>
      <c r="F668" s="11" t="s">
        <v>2299</v>
      </c>
      <c r="G668" s="19" t="str">
        <f t="shared" si="64"/>
        <v>37947.296</v>
      </c>
      <c r="H668" s="17">
        <f t="shared" si="65"/>
        <v>-4458</v>
      </c>
      <c r="I668" s="51" t="s">
        <v>2587</v>
      </c>
      <c r="J668" s="52" t="s">
        <v>2588</v>
      </c>
      <c r="K668" s="51">
        <v>-4458</v>
      </c>
      <c r="L668" s="51" t="s">
        <v>2496</v>
      </c>
      <c r="M668" s="52" t="s">
        <v>2388</v>
      </c>
      <c r="N668" s="52"/>
      <c r="O668" s="53" t="s">
        <v>2556</v>
      </c>
      <c r="P668" s="54" t="s">
        <v>2517</v>
      </c>
    </row>
    <row r="669" spans="1:16" ht="13.5" thickBot="1" x14ac:dyDescent="0.25">
      <c r="A669" s="17" t="str">
        <f t="shared" si="60"/>
        <v>BAVM 15 </v>
      </c>
      <c r="B669" s="11" t="str">
        <f t="shared" si="61"/>
        <v>I</v>
      </c>
      <c r="C669" s="17">
        <f t="shared" si="62"/>
        <v>37947.296999999999</v>
      </c>
      <c r="D669" s="19" t="str">
        <f t="shared" si="63"/>
        <v>vis</v>
      </c>
      <c r="E669" s="50">
        <f>VLOOKUP(C669,Active!C$21:E$967,3,FALSE)</f>
        <v>-4458.0121062923345</v>
      </c>
      <c r="F669" s="11" t="s">
        <v>2299</v>
      </c>
      <c r="G669" s="19" t="str">
        <f t="shared" si="64"/>
        <v>37947.297</v>
      </c>
      <c r="H669" s="17">
        <f t="shared" si="65"/>
        <v>-4458</v>
      </c>
      <c r="I669" s="51" t="s">
        <v>2589</v>
      </c>
      <c r="J669" s="52" t="s">
        <v>2590</v>
      </c>
      <c r="K669" s="51">
        <v>-4458</v>
      </c>
      <c r="L669" s="51" t="s">
        <v>2347</v>
      </c>
      <c r="M669" s="52" t="s">
        <v>2388</v>
      </c>
      <c r="N669" s="52"/>
      <c r="O669" s="53" t="s">
        <v>2555</v>
      </c>
      <c r="P669" s="54" t="s">
        <v>2517</v>
      </c>
    </row>
    <row r="670" spans="1:16" ht="13.5" thickBot="1" x14ac:dyDescent="0.25">
      <c r="A670" s="17" t="str">
        <f t="shared" si="60"/>
        <v>BAVM 15 </v>
      </c>
      <c r="B670" s="11" t="str">
        <f t="shared" si="61"/>
        <v>I</v>
      </c>
      <c r="C670" s="17">
        <f t="shared" si="62"/>
        <v>37947.300000000003</v>
      </c>
      <c r="D670" s="19" t="str">
        <f t="shared" si="63"/>
        <v>vis</v>
      </c>
      <c r="E670" s="50">
        <f>VLOOKUP(C670,Active!C$21:E$967,3,FALSE)</f>
        <v>-4458.0096038203055</v>
      </c>
      <c r="F670" s="11" t="s">
        <v>2299</v>
      </c>
      <c r="G670" s="19" t="str">
        <f t="shared" si="64"/>
        <v>37947.300</v>
      </c>
      <c r="H670" s="17">
        <f t="shared" si="65"/>
        <v>-4458</v>
      </c>
      <c r="I670" s="51" t="s">
        <v>2591</v>
      </c>
      <c r="J670" s="52" t="s">
        <v>2592</v>
      </c>
      <c r="K670" s="51">
        <v>-4458</v>
      </c>
      <c r="L670" s="51" t="s">
        <v>2526</v>
      </c>
      <c r="M670" s="52" t="s">
        <v>2388</v>
      </c>
      <c r="N670" s="52"/>
      <c r="O670" s="53" t="s">
        <v>2563</v>
      </c>
      <c r="P670" s="54" t="s">
        <v>2517</v>
      </c>
    </row>
    <row r="671" spans="1:16" ht="13.5" thickBot="1" x14ac:dyDescent="0.25">
      <c r="A671" s="17" t="str">
        <f t="shared" si="60"/>
        <v>BAVM 18 </v>
      </c>
      <c r="B671" s="11" t="str">
        <f t="shared" si="61"/>
        <v>I</v>
      </c>
      <c r="C671" s="17">
        <f t="shared" si="62"/>
        <v>38225.421000000002</v>
      </c>
      <c r="D671" s="19" t="str">
        <f t="shared" si="63"/>
        <v>vis</v>
      </c>
      <c r="E671" s="50">
        <f>VLOOKUP(C671,Active!C$21:E$967,3,FALSE)</f>
        <v>-4226.0129297724588</v>
      </c>
      <c r="F671" s="11" t="s">
        <v>2299</v>
      </c>
      <c r="G671" s="19" t="str">
        <f t="shared" si="64"/>
        <v>38225.421</v>
      </c>
      <c r="H671" s="17">
        <f t="shared" si="65"/>
        <v>-4226</v>
      </c>
      <c r="I671" s="51" t="s">
        <v>2593</v>
      </c>
      <c r="J671" s="52" t="s">
        <v>2594</v>
      </c>
      <c r="K671" s="51">
        <v>-4226</v>
      </c>
      <c r="L671" s="51" t="s">
        <v>2496</v>
      </c>
      <c r="M671" s="52" t="s">
        <v>2388</v>
      </c>
      <c r="N671" s="52"/>
      <c r="O671" s="53" t="s">
        <v>2563</v>
      </c>
      <c r="P671" s="54" t="s">
        <v>2595</v>
      </c>
    </row>
    <row r="672" spans="1:16" ht="13.5" thickBot="1" x14ac:dyDescent="0.25">
      <c r="A672" s="17" t="str">
        <f t="shared" si="60"/>
        <v> AN 288.69 </v>
      </c>
      <c r="B672" s="11" t="str">
        <f t="shared" si="61"/>
        <v>I</v>
      </c>
      <c r="C672" s="17">
        <f t="shared" si="62"/>
        <v>38225.434999999998</v>
      </c>
      <c r="D672" s="19" t="str">
        <f t="shared" si="63"/>
        <v>vis</v>
      </c>
      <c r="E672" s="50">
        <f>VLOOKUP(C672,Active!C$21:E$967,3,FALSE)</f>
        <v>-4226.0012515696781</v>
      </c>
      <c r="F672" s="11" t="s">
        <v>2299</v>
      </c>
      <c r="G672" s="19" t="str">
        <f t="shared" si="64"/>
        <v>38225.435</v>
      </c>
      <c r="H672" s="17">
        <f t="shared" si="65"/>
        <v>-4226</v>
      </c>
      <c r="I672" s="51" t="s">
        <v>2596</v>
      </c>
      <c r="J672" s="52" t="s">
        <v>2597</v>
      </c>
      <c r="K672" s="51">
        <v>-4226</v>
      </c>
      <c r="L672" s="51" t="s">
        <v>2336</v>
      </c>
      <c r="M672" s="52" t="s">
        <v>2428</v>
      </c>
      <c r="N672" s="52" t="s">
        <v>2429</v>
      </c>
      <c r="O672" s="53" t="s">
        <v>2598</v>
      </c>
      <c r="P672" s="53" t="s">
        <v>2599</v>
      </c>
    </row>
    <row r="673" spans="1:16" ht="13.5" thickBot="1" x14ac:dyDescent="0.25">
      <c r="A673" s="17" t="str">
        <f t="shared" si="60"/>
        <v>BAVM 18 </v>
      </c>
      <c r="B673" s="11" t="str">
        <f t="shared" si="61"/>
        <v>I</v>
      </c>
      <c r="C673" s="17">
        <f t="shared" si="62"/>
        <v>38231.425000000003</v>
      </c>
      <c r="D673" s="19" t="str">
        <f t="shared" si="63"/>
        <v>vis</v>
      </c>
      <c r="E673" s="50">
        <f>VLOOKUP(C673,Active!C$21:E$967,3,FALSE)</f>
        <v>-4221.004649092527</v>
      </c>
      <c r="F673" s="11" t="s">
        <v>2299</v>
      </c>
      <c r="G673" s="19" t="str">
        <f t="shared" si="64"/>
        <v>38231.425</v>
      </c>
      <c r="H673" s="17">
        <f t="shared" si="65"/>
        <v>-4221</v>
      </c>
      <c r="I673" s="51" t="s">
        <v>2600</v>
      </c>
      <c r="J673" s="52" t="s">
        <v>2601</v>
      </c>
      <c r="K673" s="51">
        <v>-4221</v>
      </c>
      <c r="L673" s="51" t="s">
        <v>2493</v>
      </c>
      <c r="M673" s="52" t="s">
        <v>2388</v>
      </c>
      <c r="N673" s="52"/>
      <c r="O673" s="53" t="s">
        <v>2602</v>
      </c>
      <c r="P673" s="54" t="s">
        <v>2595</v>
      </c>
    </row>
    <row r="674" spans="1:16" ht="13.5" thickBot="1" x14ac:dyDescent="0.25">
      <c r="A674" s="17" t="str">
        <f t="shared" si="60"/>
        <v>BAVM 18 </v>
      </c>
      <c r="B674" s="11" t="str">
        <f t="shared" si="61"/>
        <v>I</v>
      </c>
      <c r="C674" s="17">
        <f t="shared" si="62"/>
        <v>38237.394</v>
      </c>
      <c r="D674" s="19" t="str">
        <f t="shared" si="63"/>
        <v>vis</v>
      </c>
      <c r="E674" s="50">
        <f>VLOOKUP(C674,Active!C$21:E$967,3,FALSE)</f>
        <v>-4216.0255639195584</v>
      </c>
      <c r="F674" s="11" t="s">
        <v>2299</v>
      </c>
      <c r="G674" s="19" t="str">
        <f t="shared" si="64"/>
        <v>38237.394</v>
      </c>
      <c r="H674" s="17">
        <f t="shared" si="65"/>
        <v>-4216</v>
      </c>
      <c r="I674" s="51" t="s">
        <v>2603</v>
      </c>
      <c r="J674" s="52" t="s">
        <v>2604</v>
      </c>
      <c r="K674" s="51">
        <v>-4216</v>
      </c>
      <c r="L674" s="51" t="s">
        <v>2605</v>
      </c>
      <c r="M674" s="52" t="s">
        <v>2388</v>
      </c>
      <c r="N674" s="52"/>
      <c r="O674" s="53" t="s">
        <v>2563</v>
      </c>
      <c r="P674" s="54" t="s">
        <v>2595</v>
      </c>
    </row>
    <row r="675" spans="1:16" ht="13.5" thickBot="1" x14ac:dyDescent="0.25">
      <c r="A675" s="17" t="str">
        <f t="shared" si="60"/>
        <v> AN 288.71 </v>
      </c>
      <c r="B675" s="11" t="str">
        <f t="shared" si="61"/>
        <v>I</v>
      </c>
      <c r="C675" s="17">
        <f t="shared" si="62"/>
        <v>38237.413999999997</v>
      </c>
      <c r="D675" s="19" t="str">
        <f t="shared" si="63"/>
        <v>vis</v>
      </c>
      <c r="E675" s="50">
        <f>VLOOKUP(C675,Active!C$21:E$967,3,FALSE)</f>
        <v>-4216.0088807727261</v>
      </c>
      <c r="F675" s="11" t="s">
        <v>2299</v>
      </c>
      <c r="G675" s="19" t="str">
        <f t="shared" si="64"/>
        <v>38237.414</v>
      </c>
      <c r="H675" s="17">
        <f t="shared" si="65"/>
        <v>-4216</v>
      </c>
      <c r="I675" s="51" t="s">
        <v>2606</v>
      </c>
      <c r="J675" s="52" t="s">
        <v>2607</v>
      </c>
      <c r="K675" s="51">
        <v>-4216</v>
      </c>
      <c r="L675" s="51" t="s">
        <v>2608</v>
      </c>
      <c r="M675" s="52" t="s">
        <v>2388</v>
      </c>
      <c r="N675" s="52"/>
      <c r="O675" s="53" t="s">
        <v>2609</v>
      </c>
      <c r="P675" s="53" t="s">
        <v>2579</v>
      </c>
    </row>
    <row r="676" spans="1:16" ht="13.5" thickBot="1" x14ac:dyDescent="0.25">
      <c r="A676" s="17" t="str">
        <f t="shared" si="60"/>
        <v> PZ 15.219 </v>
      </c>
      <c r="B676" s="11" t="str">
        <f t="shared" si="61"/>
        <v>I</v>
      </c>
      <c r="C676" s="17">
        <f t="shared" si="62"/>
        <v>38279.360999999997</v>
      </c>
      <c r="D676" s="19" t="str">
        <f t="shared" si="63"/>
        <v>vis</v>
      </c>
      <c r="E676" s="50">
        <f>VLOOKUP(C676,Active!C$21:E$967,3,FALSE)</f>
        <v>-4181.0184827578869</v>
      </c>
      <c r="F676" s="11" t="s">
        <v>2299</v>
      </c>
      <c r="G676" s="19" t="str">
        <f t="shared" si="64"/>
        <v>38279.361</v>
      </c>
      <c r="H676" s="17">
        <f t="shared" si="65"/>
        <v>-4181</v>
      </c>
      <c r="I676" s="51" t="s">
        <v>2610</v>
      </c>
      <c r="J676" s="52" t="s">
        <v>2611</v>
      </c>
      <c r="K676" s="51">
        <v>-4181</v>
      </c>
      <c r="L676" s="51" t="s">
        <v>2396</v>
      </c>
      <c r="M676" s="52" t="s">
        <v>2388</v>
      </c>
      <c r="N676" s="52"/>
      <c r="O676" s="53" t="s">
        <v>2612</v>
      </c>
      <c r="P676" s="53" t="s">
        <v>2535</v>
      </c>
    </row>
    <row r="677" spans="1:16" ht="13.5" thickBot="1" x14ac:dyDescent="0.25">
      <c r="A677" s="17" t="str">
        <f t="shared" si="60"/>
        <v> PZ 15.219 </v>
      </c>
      <c r="B677" s="11" t="str">
        <f t="shared" si="61"/>
        <v>I</v>
      </c>
      <c r="C677" s="17">
        <f t="shared" si="62"/>
        <v>38285.375</v>
      </c>
      <c r="D677" s="19" t="str">
        <f t="shared" si="63"/>
        <v>vis</v>
      </c>
      <c r="E677" s="50">
        <f>VLOOKUP(C677,Active!C$21:E$967,3,FALSE)</f>
        <v>-4176.0018605045352</v>
      </c>
      <c r="F677" s="11" t="s">
        <v>2299</v>
      </c>
      <c r="G677" s="19" t="str">
        <f t="shared" si="64"/>
        <v>38285.375</v>
      </c>
      <c r="H677" s="17">
        <f t="shared" si="65"/>
        <v>-4176</v>
      </c>
      <c r="I677" s="51" t="s">
        <v>2613</v>
      </c>
      <c r="J677" s="52" t="s">
        <v>2614</v>
      </c>
      <c r="K677" s="51">
        <v>-4176</v>
      </c>
      <c r="L677" s="51" t="s">
        <v>2336</v>
      </c>
      <c r="M677" s="52" t="s">
        <v>2388</v>
      </c>
      <c r="N677" s="52"/>
      <c r="O677" s="53" t="s">
        <v>2612</v>
      </c>
      <c r="P677" s="53" t="s">
        <v>2535</v>
      </c>
    </row>
    <row r="678" spans="1:16" ht="13.5" thickBot="1" x14ac:dyDescent="0.25">
      <c r="A678" s="17" t="str">
        <f t="shared" si="60"/>
        <v> PZ 15.219 </v>
      </c>
      <c r="B678" s="11" t="str">
        <f t="shared" si="61"/>
        <v>I</v>
      </c>
      <c r="C678" s="17">
        <f t="shared" si="62"/>
        <v>38291.356</v>
      </c>
      <c r="D678" s="19" t="str">
        <f t="shared" si="63"/>
        <v>vis</v>
      </c>
      <c r="E678" s="50">
        <f>VLOOKUP(C678,Active!C$21:E$967,3,FALSE)</f>
        <v>-4171.0127654434646</v>
      </c>
      <c r="F678" s="11" t="s">
        <v>2299</v>
      </c>
      <c r="G678" s="19" t="str">
        <f t="shared" si="64"/>
        <v>38291.356</v>
      </c>
      <c r="H678" s="17">
        <f t="shared" si="65"/>
        <v>-4171</v>
      </c>
      <c r="I678" s="51" t="s">
        <v>2615</v>
      </c>
      <c r="J678" s="52" t="s">
        <v>2616</v>
      </c>
      <c r="K678" s="51">
        <v>-4171</v>
      </c>
      <c r="L678" s="51" t="s">
        <v>2347</v>
      </c>
      <c r="M678" s="52" t="s">
        <v>2388</v>
      </c>
      <c r="N678" s="52"/>
      <c r="O678" s="53" t="s">
        <v>2612</v>
      </c>
      <c r="P678" s="53" t="s">
        <v>2535</v>
      </c>
    </row>
    <row r="679" spans="1:16" ht="13.5" thickBot="1" x14ac:dyDescent="0.25">
      <c r="A679" s="17" t="str">
        <f t="shared" si="60"/>
        <v>BAVM 18 </v>
      </c>
      <c r="B679" s="11" t="str">
        <f t="shared" si="61"/>
        <v>I</v>
      </c>
      <c r="C679" s="17">
        <f t="shared" si="62"/>
        <v>38309.345000000001</v>
      </c>
      <c r="D679" s="19" t="str">
        <f t="shared" si="63"/>
        <v>vis</v>
      </c>
      <c r="E679" s="50">
        <f>VLOOKUP(C679,Active!C$21:E$967,3,FALSE)</f>
        <v>-4156.0071090225292</v>
      </c>
      <c r="F679" s="11" t="s">
        <v>2299</v>
      </c>
      <c r="G679" s="19" t="str">
        <f t="shared" si="64"/>
        <v>38309.345</v>
      </c>
      <c r="H679" s="17">
        <f t="shared" si="65"/>
        <v>-4156</v>
      </c>
      <c r="I679" s="51" t="s">
        <v>2617</v>
      </c>
      <c r="J679" s="52" t="s">
        <v>2618</v>
      </c>
      <c r="K679" s="51">
        <v>-4156</v>
      </c>
      <c r="L679" s="51" t="s">
        <v>2333</v>
      </c>
      <c r="M679" s="52" t="s">
        <v>2388</v>
      </c>
      <c r="N679" s="52"/>
      <c r="O679" s="53" t="s">
        <v>2563</v>
      </c>
      <c r="P679" s="54" t="s">
        <v>2595</v>
      </c>
    </row>
    <row r="680" spans="1:16" ht="13.5" thickBot="1" x14ac:dyDescent="0.25">
      <c r="A680" s="17" t="str">
        <f t="shared" si="60"/>
        <v> PZ 15.219 </v>
      </c>
      <c r="B680" s="11" t="str">
        <f t="shared" si="61"/>
        <v>I</v>
      </c>
      <c r="C680" s="17">
        <f t="shared" si="62"/>
        <v>38309.351999999999</v>
      </c>
      <c r="D680" s="19" t="str">
        <f t="shared" si="63"/>
        <v>vis</v>
      </c>
      <c r="E680" s="50">
        <f>VLOOKUP(C680,Active!C$21:E$967,3,FALSE)</f>
        <v>-4156.0012699211384</v>
      </c>
      <c r="F680" s="11" t="s">
        <v>2299</v>
      </c>
      <c r="G680" s="19" t="str">
        <f t="shared" si="64"/>
        <v>38309.352</v>
      </c>
      <c r="H680" s="17">
        <f t="shared" si="65"/>
        <v>-4156</v>
      </c>
      <c r="I680" s="51" t="s">
        <v>2619</v>
      </c>
      <c r="J680" s="52" t="s">
        <v>2620</v>
      </c>
      <c r="K680" s="51">
        <v>-4156</v>
      </c>
      <c r="L680" s="51" t="s">
        <v>2336</v>
      </c>
      <c r="M680" s="52" t="s">
        <v>2388</v>
      </c>
      <c r="N680" s="52"/>
      <c r="O680" s="53" t="s">
        <v>2612</v>
      </c>
      <c r="P680" s="53" t="s">
        <v>2535</v>
      </c>
    </row>
    <row r="681" spans="1:16" ht="13.5" thickBot="1" x14ac:dyDescent="0.25">
      <c r="A681" s="17" t="str">
        <f t="shared" si="60"/>
        <v> AN 288.71 </v>
      </c>
      <c r="B681" s="11" t="str">
        <f t="shared" si="61"/>
        <v>I</v>
      </c>
      <c r="C681" s="17">
        <f t="shared" si="62"/>
        <v>38315.347000000002</v>
      </c>
      <c r="D681" s="19" t="str">
        <f t="shared" si="63"/>
        <v>vis</v>
      </c>
      <c r="E681" s="50">
        <f>VLOOKUP(C681,Active!C$21:E$967,3,FALSE)</f>
        <v>-4151.0004966572806</v>
      </c>
      <c r="F681" s="11" t="s">
        <v>2299</v>
      </c>
      <c r="G681" s="19" t="str">
        <f t="shared" si="64"/>
        <v>38315.347</v>
      </c>
      <c r="H681" s="17">
        <f t="shared" si="65"/>
        <v>-4151</v>
      </c>
      <c r="I681" s="51" t="s">
        <v>2621</v>
      </c>
      <c r="J681" s="52" t="s">
        <v>2622</v>
      </c>
      <c r="K681" s="51">
        <v>-4151</v>
      </c>
      <c r="L681" s="51" t="s">
        <v>2367</v>
      </c>
      <c r="M681" s="52" t="s">
        <v>2388</v>
      </c>
      <c r="N681" s="52"/>
      <c r="O681" s="53" t="s">
        <v>2609</v>
      </c>
      <c r="P681" s="53" t="s">
        <v>2579</v>
      </c>
    </row>
    <row r="682" spans="1:16" ht="13.5" thickBot="1" x14ac:dyDescent="0.25">
      <c r="A682" s="17" t="str">
        <f t="shared" si="60"/>
        <v>BAVM 18 </v>
      </c>
      <c r="B682" s="11" t="str">
        <f t="shared" si="61"/>
        <v>I</v>
      </c>
      <c r="C682" s="17">
        <f t="shared" si="62"/>
        <v>38399.256999999998</v>
      </c>
      <c r="D682" s="19" t="str">
        <f t="shared" si="63"/>
        <v>vis</v>
      </c>
      <c r="E682" s="50">
        <f>VLOOKUP(C682,Active!C$21:E$967,3,FALSE)</f>
        <v>-4081.0063541101376</v>
      </c>
      <c r="F682" s="11" t="s">
        <v>2299</v>
      </c>
      <c r="G682" s="19" t="str">
        <f t="shared" si="64"/>
        <v>38399.257</v>
      </c>
      <c r="H682" s="17">
        <f t="shared" si="65"/>
        <v>-4081</v>
      </c>
      <c r="I682" s="51" t="s">
        <v>2623</v>
      </c>
      <c r="J682" s="52" t="s">
        <v>2624</v>
      </c>
      <c r="K682" s="51">
        <v>-4081</v>
      </c>
      <c r="L682" s="51" t="s">
        <v>2315</v>
      </c>
      <c r="M682" s="52" t="s">
        <v>2388</v>
      </c>
      <c r="N682" s="52"/>
      <c r="O682" s="53" t="s">
        <v>2625</v>
      </c>
      <c r="P682" s="54" t="s">
        <v>2595</v>
      </c>
    </row>
    <row r="683" spans="1:16" ht="13.5" thickBot="1" x14ac:dyDescent="0.25">
      <c r="A683" s="17" t="str">
        <f t="shared" si="60"/>
        <v>BAVM 18 </v>
      </c>
      <c r="B683" s="11" t="str">
        <f t="shared" si="61"/>
        <v>I</v>
      </c>
      <c r="C683" s="17">
        <f t="shared" si="62"/>
        <v>38466.400999999998</v>
      </c>
      <c r="D683" s="19" t="str">
        <f t="shared" si="63"/>
        <v>vis</v>
      </c>
      <c r="E683" s="50">
        <f>VLOOKUP(C683,Active!C$21:E$967,3,FALSE)</f>
        <v>-4024.9976935549521</v>
      </c>
      <c r="F683" s="11" t="s">
        <v>2299</v>
      </c>
      <c r="G683" s="19" t="str">
        <f t="shared" si="64"/>
        <v>38466.401</v>
      </c>
      <c r="H683" s="17">
        <f t="shared" si="65"/>
        <v>-4025</v>
      </c>
      <c r="I683" s="51" t="s">
        <v>2626</v>
      </c>
      <c r="J683" s="52" t="s">
        <v>2627</v>
      </c>
      <c r="K683" s="51">
        <v>-4025</v>
      </c>
      <c r="L683" s="51" t="s">
        <v>2403</v>
      </c>
      <c r="M683" s="52" t="s">
        <v>2388</v>
      </c>
      <c r="N683" s="52"/>
      <c r="O683" s="53" t="s">
        <v>2628</v>
      </c>
      <c r="P683" s="54" t="s">
        <v>2595</v>
      </c>
    </row>
    <row r="684" spans="1:16" ht="13.5" thickBot="1" x14ac:dyDescent="0.25">
      <c r="A684" s="17" t="str">
        <f t="shared" si="60"/>
        <v>BAVM 18 </v>
      </c>
      <c r="B684" s="11" t="str">
        <f t="shared" si="61"/>
        <v>I</v>
      </c>
      <c r="C684" s="17">
        <f t="shared" si="62"/>
        <v>38539.519999999997</v>
      </c>
      <c r="D684" s="19" t="str">
        <f t="shared" si="63"/>
        <v>vis</v>
      </c>
      <c r="E684" s="50">
        <f>VLOOKUP(C684,Active!C$21:E$967,3,FALSE)</f>
        <v>-3964.0049428827474</v>
      </c>
      <c r="F684" s="11" t="s">
        <v>2299</v>
      </c>
      <c r="G684" s="19" t="str">
        <f t="shared" si="64"/>
        <v>38539.520</v>
      </c>
      <c r="H684" s="17">
        <f t="shared" si="65"/>
        <v>-3964</v>
      </c>
      <c r="I684" s="51" t="s">
        <v>2629</v>
      </c>
      <c r="J684" s="52" t="s">
        <v>2630</v>
      </c>
      <c r="K684" s="51">
        <v>-3964</v>
      </c>
      <c r="L684" s="51" t="s">
        <v>2493</v>
      </c>
      <c r="M684" s="52" t="s">
        <v>2388</v>
      </c>
      <c r="N684" s="52"/>
      <c r="O684" s="53" t="s">
        <v>2631</v>
      </c>
      <c r="P684" s="54" t="s">
        <v>2595</v>
      </c>
    </row>
    <row r="685" spans="1:16" ht="13.5" thickBot="1" x14ac:dyDescent="0.25">
      <c r="A685" s="17" t="str">
        <f t="shared" si="60"/>
        <v>BAVM 18 </v>
      </c>
      <c r="B685" s="11" t="str">
        <f t="shared" si="61"/>
        <v>I</v>
      </c>
      <c r="C685" s="17">
        <f t="shared" si="62"/>
        <v>38539.527000000002</v>
      </c>
      <c r="D685" s="19" t="str">
        <f t="shared" si="63"/>
        <v>vis</v>
      </c>
      <c r="E685" s="50">
        <f>VLOOKUP(C685,Active!C$21:E$967,3,FALSE)</f>
        <v>-3963.9991037813511</v>
      </c>
      <c r="F685" s="11" t="s">
        <v>2299</v>
      </c>
      <c r="G685" s="19" t="str">
        <f t="shared" si="64"/>
        <v>38539.527</v>
      </c>
      <c r="H685" s="17">
        <f t="shared" si="65"/>
        <v>-3964</v>
      </c>
      <c r="I685" s="51" t="s">
        <v>2632</v>
      </c>
      <c r="J685" s="52" t="s">
        <v>2633</v>
      </c>
      <c r="K685" s="51">
        <v>-3964</v>
      </c>
      <c r="L685" s="51" t="s">
        <v>2419</v>
      </c>
      <c r="M685" s="52" t="s">
        <v>2388</v>
      </c>
      <c r="N685" s="52"/>
      <c r="O685" s="53" t="s">
        <v>2634</v>
      </c>
      <c r="P685" s="54" t="s">
        <v>2595</v>
      </c>
    </row>
    <row r="686" spans="1:16" ht="13.5" thickBot="1" x14ac:dyDescent="0.25">
      <c r="A686" s="17" t="str">
        <f t="shared" si="60"/>
        <v> ST 28.244 </v>
      </c>
      <c r="B686" s="11" t="str">
        <f t="shared" si="61"/>
        <v>I</v>
      </c>
      <c r="C686" s="17">
        <f t="shared" si="62"/>
        <v>38594.656000000003</v>
      </c>
      <c r="D686" s="19" t="str">
        <f t="shared" si="63"/>
        <v>vis</v>
      </c>
      <c r="E686" s="50">
        <f>VLOOKUP(C686,Active!C$21:E$967,3,FALSE)</f>
        <v>-3918.0128436874206</v>
      </c>
      <c r="F686" s="11" t="s">
        <v>2299</v>
      </c>
      <c r="G686" s="19" t="str">
        <f t="shared" si="64"/>
        <v>38594.656</v>
      </c>
      <c r="H686" s="17">
        <f t="shared" si="65"/>
        <v>-3918</v>
      </c>
      <c r="I686" s="51" t="s">
        <v>2635</v>
      </c>
      <c r="J686" s="52" t="s">
        <v>2636</v>
      </c>
      <c r="K686" s="51">
        <v>-3918</v>
      </c>
      <c r="L686" s="51" t="s">
        <v>2347</v>
      </c>
      <c r="M686" s="52" t="s">
        <v>2388</v>
      </c>
      <c r="N686" s="52"/>
      <c r="O686" s="53" t="s">
        <v>2637</v>
      </c>
      <c r="P686" s="53" t="s">
        <v>2638</v>
      </c>
    </row>
    <row r="687" spans="1:16" ht="13.5" thickBot="1" x14ac:dyDescent="0.25">
      <c r="A687" s="17" t="str">
        <f t="shared" si="60"/>
        <v>BAVM 18 </v>
      </c>
      <c r="B687" s="11" t="str">
        <f t="shared" si="61"/>
        <v>I</v>
      </c>
      <c r="C687" s="17">
        <f t="shared" si="62"/>
        <v>38629.423000000003</v>
      </c>
      <c r="D687" s="19" t="str">
        <f t="shared" si="63"/>
        <v>vis</v>
      </c>
      <c r="E687" s="50">
        <f>VLOOKUP(C687,Active!C$21:E$967,3,FALSE)</f>
        <v>-3889.0116953864244</v>
      </c>
      <c r="F687" s="11" t="s">
        <v>2299</v>
      </c>
      <c r="G687" s="19" t="str">
        <f t="shared" si="64"/>
        <v>38629.423</v>
      </c>
      <c r="H687" s="17">
        <f t="shared" si="65"/>
        <v>-3889</v>
      </c>
      <c r="I687" s="51" t="s">
        <v>2639</v>
      </c>
      <c r="J687" s="52" t="s">
        <v>2640</v>
      </c>
      <c r="K687" s="51">
        <v>-3889</v>
      </c>
      <c r="L687" s="51" t="s">
        <v>2522</v>
      </c>
      <c r="M687" s="52" t="s">
        <v>2388</v>
      </c>
      <c r="N687" s="52"/>
      <c r="O687" s="53" t="s">
        <v>2625</v>
      </c>
      <c r="P687" s="54" t="s">
        <v>2595</v>
      </c>
    </row>
    <row r="688" spans="1:16" ht="13.5" thickBot="1" x14ac:dyDescent="0.25">
      <c r="A688" s="17" t="str">
        <f t="shared" si="60"/>
        <v>BAVM 18 </v>
      </c>
      <c r="B688" s="11" t="str">
        <f t="shared" si="61"/>
        <v>I</v>
      </c>
      <c r="C688" s="17">
        <f t="shared" si="62"/>
        <v>38635.417000000001</v>
      </c>
      <c r="D688" s="19" t="str">
        <f t="shared" si="63"/>
        <v>vis</v>
      </c>
      <c r="E688" s="50">
        <f>VLOOKUP(C688,Active!C$21:E$967,3,FALSE)</f>
        <v>-3884.0117562799114</v>
      </c>
      <c r="F688" s="11" t="s">
        <v>2299</v>
      </c>
      <c r="G688" s="19" t="str">
        <f t="shared" si="64"/>
        <v>38635.417</v>
      </c>
      <c r="H688" s="17">
        <f t="shared" si="65"/>
        <v>-3884</v>
      </c>
      <c r="I688" s="51" t="s">
        <v>2641</v>
      </c>
      <c r="J688" s="52" t="s">
        <v>2642</v>
      </c>
      <c r="K688" s="51">
        <v>-3884</v>
      </c>
      <c r="L688" s="51" t="s">
        <v>2522</v>
      </c>
      <c r="M688" s="52" t="s">
        <v>2388</v>
      </c>
      <c r="N688" s="52"/>
      <c r="O688" s="53" t="s">
        <v>2625</v>
      </c>
      <c r="P688" s="54" t="s">
        <v>2595</v>
      </c>
    </row>
    <row r="689" spans="1:16" ht="13.5" thickBot="1" x14ac:dyDescent="0.25">
      <c r="A689" s="17" t="str">
        <f t="shared" si="60"/>
        <v>BAVM 18 </v>
      </c>
      <c r="B689" s="11" t="str">
        <f t="shared" si="61"/>
        <v>I</v>
      </c>
      <c r="C689" s="17">
        <f t="shared" si="62"/>
        <v>38641.423000000003</v>
      </c>
      <c r="D689" s="19" t="str">
        <f t="shared" si="63"/>
        <v>vis</v>
      </c>
      <c r="E689" s="50">
        <f>VLOOKUP(C689,Active!C$21:E$967,3,FALSE)</f>
        <v>-3879.0018072852949</v>
      </c>
      <c r="F689" s="11" t="s">
        <v>2299</v>
      </c>
      <c r="G689" s="19" t="str">
        <f t="shared" si="64"/>
        <v>38641.423</v>
      </c>
      <c r="H689" s="17">
        <f t="shared" si="65"/>
        <v>-3879</v>
      </c>
      <c r="I689" s="51" t="s">
        <v>2643</v>
      </c>
      <c r="J689" s="52" t="s">
        <v>2644</v>
      </c>
      <c r="K689" s="51">
        <v>-3879</v>
      </c>
      <c r="L689" s="51" t="s">
        <v>2336</v>
      </c>
      <c r="M689" s="52" t="s">
        <v>2388</v>
      </c>
      <c r="N689" s="52"/>
      <c r="O689" s="53" t="s">
        <v>2434</v>
      </c>
      <c r="P689" s="54" t="s">
        <v>2595</v>
      </c>
    </row>
    <row r="690" spans="1:16" ht="13.5" thickBot="1" x14ac:dyDescent="0.25">
      <c r="A690" s="17" t="str">
        <f t="shared" si="60"/>
        <v> AN 289.192 </v>
      </c>
      <c r="B690" s="11" t="str">
        <f t="shared" si="61"/>
        <v>I</v>
      </c>
      <c r="C690" s="17">
        <f t="shared" si="62"/>
        <v>38653.411</v>
      </c>
      <c r="D690" s="19" t="str">
        <f t="shared" si="63"/>
        <v>vis</v>
      </c>
      <c r="E690" s="50">
        <f>VLOOKUP(C690,Active!C$21:E$967,3,FALSE)</f>
        <v>-3869.0019290722689</v>
      </c>
      <c r="F690" s="11" t="s">
        <v>2299</v>
      </c>
      <c r="G690" s="19" t="str">
        <f t="shared" si="64"/>
        <v>38653.411</v>
      </c>
      <c r="H690" s="17">
        <f t="shared" si="65"/>
        <v>-3869</v>
      </c>
      <c r="I690" s="51" t="s">
        <v>2645</v>
      </c>
      <c r="J690" s="52" t="s">
        <v>2646</v>
      </c>
      <c r="K690" s="51">
        <v>-3869</v>
      </c>
      <c r="L690" s="51" t="s">
        <v>2336</v>
      </c>
      <c r="M690" s="52" t="s">
        <v>2428</v>
      </c>
      <c r="N690" s="52" t="s">
        <v>2429</v>
      </c>
      <c r="O690" s="53" t="s">
        <v>2598</v>
      </c>
      <c r="P690" s="53" t="s">
        <v>2647</v>
      </c>
    </row>
    <row r="691" spans="1:16" ht="13.5" thickBot="1" x14ac:dyDescent="0.25">
      <c r="A691" s="17" t="str">
        <f t="shared" si="60"/>
        <v> AN 289.192 </v>
      </c>
      <c r="B691" s="11" t="str">
        <f t="shared" si="61"/>
        <v>I</v>
      </c>
      <c r="C691" s="17">
        <f t="shared" si="62"/>
        <v>38671.396000000001</v>
      </c>
      <c r="D691" s="19" t="str">
        <f t="shared" si="63"/>
        <v>vis</v>
      </c>
      <c r="E691" s="50">
        <f>VLOOKUP(C691,Active!C$21:E$967,3,FALSE)</f>
        <v>-3853.999609280701</v>
      </c>
      <c r="F691" s="11" t="s">
        <v>2299</v>
      </c>
      <c r="G691" s="19" t="str">
        <f t="shared" si="64"/>
        <v>38671.396</v>
      </c>
      <c r="H691" s="17">
        <f t="shared" si="65"/>
        <v>-3854</v>
      </c>
      <c r="I691" s="51" t="s">
        <v>2648</v>
      </c>
      <c r="J691" s="52" t="s">
        <v>2649</v>
      </c>
      <c r="K691" s="51">
        <v>-3854</v>
      </c>
      <c r="L691" s="51" t="s">
        <v>2350</v>
      </c>
      <c r="M691" s="52" t="s">
        <v>2388</v>
      </c>
      <c r="N691" s="52"/>
      <c r="O691" s="53" t="s">
        <v>2609</v>
      </c>
      <c r="P691" s="53" t="s">
        <v>2647</v>
      </c>
    </row>
    <row r="692" spans="1:16" ht="13.5" thickBot="1" x14ac:dyDescent="0.25">
      <c r="A692" s="17" t="str">
        <f t="shared" si="60"/>
        <v>BAVM 18 </v>
      </c>
      <c r="B692" s="11" t="str">
        <f t="shared" si="61"/>
        <v>I</v>
      </c>
      <c r="C692" s="17">
        <f t="shared" si="62"/>
        <v>39015.451999999997</v>
      </c>
      <c r="D692" s="19" t="str">
        <f t="shared" si="63"/>
        <v>vis</v>
      </c>
      <c r="E692" s="50">
        <f>VLOOKUP(C692,Active!C$21:E$967,3,FALSE)</f>
        <v>-3567.0027709038604</v>
      </c>
      <c r="F692" s="11" t="s">
        <v>2299</v>
      </c>
      <c r="G692" s="19" t="str">
        <f t="shared" si="64"/>
        <v>39015.452</v>
      </c>
      <c r="H692" s="17">
        <f t="shared" si="65"/>
        <v>-3567</v>
      </c>
      <c r="I692" s="51" t="s">
        <v>2665</v>
      </c>
      <c r="J692" s="52" t="s">
        <v>2666</v>
      </c>
      <c r="K692" s="51">
        <v>-3567</v>
      </c>
      <c r="L692" s="51" t="s">
        <v>2300</v>
      </c>
      <c r="M692" s="52" t="s">
        <v>2388</v>
      </c>
      <c r="N692" s="52"/>
      <c r="O692" s="53" t="s">
        <v>2451</v>
      </c>
      <c r="P692" s="54" t="s">
        <v>2595</v>
      </c>
    </row>
    <row r="693" spans="1:16" ht="13.5" thickBot="1" x14ac:dyDescent="0.25">
      <c r="A693" s="17" t="str">
        <f t="shared" si="60"/>
        <v>BAVM 18 </v>
      </c>
      <c r="B693" s="11" t="str">
        <f t="shared" si="61"/>
        <v>I</v>
      </c>
      <c r="C693" s="17">
        <f t="shared" si="62"/>
        <v>39021.446000000004</v>
      </c>
      <c r="D693" s="19" t="str">
        <f t="shared" si="63"/>
        <v>vis</v>
      </c>
      <c r="E693" s="50">
        <f>VLOOKUP(C693,Active!C$21:E$967,3,FALSE)</f>
        <v>-3562.0028317973415</v>
      </c>
      <c r="F693" s="11" t="s">
        <v>2299</v>
      </c>
      <c r="G693" s="19" t="str">
        <f t="shared" si="64"/>
        <v>39021.446</v>
      </c>
      <c r="H693" s="17">
        <f t="shared" si="65"/>
        <v>-3562</v>
      </c>
      <c r="I693" s="51" t="s">
        <v>2667</v>
      </c>
      <c r="J693" s="52" t="s">
        <v>2668</v>
      </c>
      <c r="K693" s="51">
        <v>-3562</v>
      </c>
      <c r="L693" s="51" t="s">
        <v>2300</v>
      </c>
      <c r="M693" s="52" t="s">
        <v>2388</v>
      </c>
      <c r="N693" s="52"/>
      <c r="O693" s="53" t="s">
        <v>2451</v>
      </c>
      <c r="P693" s="54" t="s">
        <v>2595</v>
      </c>
    </row>
    <row r="694" spans="1:16" ht="13.5" thickBot="1" x14ac:dyDescent="0.25">
      <c r="A694" s="17" t="str">
        <f t="shared" si="60"/>
        <v>BAVM 18 </v>
      </c>
      <c r="B694" s="11" t="str">
        <f t="shared" si="61"/>
        <v>I</v>
      </c>
      <c r="C694" s="17">
        <f t="shared" si="62"/>
        <v>39027.432000000001</v>
      </c>
      <c r="D694" s="19" t="str">
        <f t="shared" si="63"/>
        <v>vis</v>
      </c>
      <c r="E694" s="50">
        <f>VLOOKUP(C694,Active!C$21:E$967,3,FALSE)</f>
        <v>-3557.0095659495637</v>
      </c>
      <c r="F694" s="11" t="s">
        <v>2299</v>
      </c>
      <c r="G694" s="19" t="str">
        <f t="shared" si="64"/>
        <v>39027.432</v>
      </c>
      <c r="H694" s="17">
        <f t="shared" si="65"/>
        <v>-3557</v>
      </c>
      <c r="I694" s="51" t="s">
        <v>2669</v>
      </c>
      <c r="J694" s="52" t="s">
        <v>2670</v>
      </c>
      <c r="K694" s="51">
        <v>-3557</v>
      </c>
      <c r="L694" s="51" t="s">
        <v>2608</v>
      </c>
      <c r="M694" s="52" t="s">
        <v>2388</v>
      </c>
      <c r="N694" s="52"/>
      <c r="O694" s="53" t="s">
        <v>2671</v>
      </c>
      <c r="P694" s="54" t="s">
        <v>2595</v>
      </c>
    </row>
    <row r="695" spans="1:16" ht="13.5" thickBot="1" x14ac:dyDescent="0.25">
      <c r="A695" s="17" t="str">
        <f t="shared" si="60"/>
        <v> AN 289.192 </v>
      </c>
      <c r="B695" s="11" t="str">
        <f t="shared" si="61"/>
        <v>I</v>
      </c>
      <c r="C695" s="17">
        <f t="shared" si="62"/>
        <v>39045.428</v>
      </c>
      <c r="D695" s="19" t="str">
        <f t="shared" si="63"/>
        <v>vis</v>
      </c>
      <c r="E695" s="50">
        <f>VLOOKUP(C695,Active!C$21:E$967,3,FALSE)</f>
        <v>-3541.9980704272375</v>
      </c>
      <c r="F695" s="11" t="s">
        <v>2299</v>
      </c>
      <c r="G695" s="19" t="str">
        <f t="shared" si="64"/>
        <v>39045.428</v>
      </c>
      <c r="H695" s="17">
        <f t="shared" si="65"/>
        <v>-3542</v>
      </c>
      <c r="I695" s="51" t="s">
        <v>2672</v>
      </c>
      <c r="J695" s="52" t="s">
        <v>2673</v>
      </c>
      <c r="K695" s="51">
        <v>-3542</v>
      </c>
      <c r="L695" s="51" t="s">
        <v>2309</v>
      </c>
      <c r="M695" s="52" t="s">
        <v>2428</v>
      </c>
      <c r="N695" s="52" t="s">
        <v>2429</v>
      </c>
      <c r="O695" s="53" t="s">
        <v>2598</v>
      </c>
      <c r="P695" s="53" t="s">
        <v>2647</v>
      </c>
    </row>
    <row r="696" spans="1:16" ht="13.5" thickBot="1" x14ac:dyDescent="0.25">
      <c r="A696" s="17" t="str">
        <f t="shared" si="60"/>
        <v>BAVM 18 </v>
      </c>
      <c r="B696" s="11" t="str">
        <f t="shared" si="61"/>
        <v>I</v>
      </c>
      <c r="C696" s="17">
        <f t="shared" si="62"/>
        <v>39057.404999999999</v>
      </c>
      <c r="D696" s="19" t="str">
        <f t="shared" si="63"/>
        <v>vis</v>
      </c>
      <c r="E696" s="50">
        <f>VLOOKUP(C696,Active!C$21:E$967,3,FALSE)</f>
        <v>-3532.0073679449697</v>
      </c>
      <c r="F696" s="11" t="s">
        <v>2299</v>
      </c>
      <c r="G696" s="19" t="str">
        <f t="shared" si="64"/>
        <v>39057.405</v>
      </c>
      <c r="H696" s="17">
        <f t="shared" si="65"/>
        <v>-3532</v>
      </c>
      <c r="I696" s="51" t="s">
        <v>2674</v>
      </c>
      <c r="J696" s="52" t="s">
        <v>2675</v>
      </c>
      <c r="K696" s="51">
        <v>-3532</v>
      </c>
      <c r="L696" s="51" t="s">
        <v>2333</v>
      </c>
      <c r="M696" s="52" t="s">
        <v>2388</v>
      </c>
      <c r="N696" s="52"/>
      <c r="O696" s="53" t="s">
        <v>2671</v>
      </c>
      <c r="P696" s="54" t="s">
        <v>2595</v>
      </c>
    </row>
    <row r="697" spans="1:16" ht="13.5" thickBot="1" x14ac:dyDescent="0.25">
      <c r="A697" s="17" t="str">
        <f t="shared" si="60"/>
        <v>BAVM 18 </v>
      </c>
      <c r="B697" s="11" t="str">
        <f t="shared" si="61"/>
        <v>I</v>
      </c>
      <c r="C697" s="17">
        <f t="shared" si="62"/>
        <v>39057.415999999997</v>
      </c>
      <c r="D697" s="19" t="str">
        <f t="shared" si="63"/>
        <v>vis</v>
      </c>
      <c r="E697" s="50">
        <f>VLOOKUP(C697,Active!C$21:E$967,3,FALSE)</f>
        <v>-3531.9981922142115</v>
      </c>
      <c r="F697" s="11" t="s">
        <v>2299</v>
      </c>
      <c r="G697" s="19" t="str">
        <f t="shared" si="64"/>
        <v>39057.416</v>
      </c>
      <c r="H697" s="17">
        <f t="shared" si="65"/>
        <v>-3532</v>
      </c>
      <c r="I697" s="51" t="s">
        <v>2676</v>
      </c>
      <c r="J697" s="52" t="s">
        <v>2677</v>
      </c>
      <c r="K697" s="51">
        <v>-3532</v>
      </c>
      <c r="L697" s="51" t="s">
        <v>2309</v>
      </c>
      <c r="M697" s="52" t="s">
        <v>2388</v>
      </c>
      <c r="N697" s="52"/>
      <c r="O697" s="53" t="s">
        <v>2678</v>
      </c>
      <c r="P697" s="54" t="s">
        <v>2595</v>
      </c>
    </row>
    <row r="698" spans="1:16" ht="13.5" thickBot="1" x14ac:dyDescent="0.25">
      <c r="A698" s="17" t="str">
        <f t="shared" si="60"/>
        <v> MVS 4.66 </v>
      </c>
      <c r="B698" s="11" t="str">
        <f t="shared" si="61"/>
        <v>I</v>
      </c>
      <c r="C698" s="17">
        <f t="shared" si="62"/>
        <v>39238.428</v>
      </c>
      <c r="D698" s="19" t="str">
        <f t="shared" si="63"/>
        <v>vis</v>
      </c>
      <c r="E698" s="50">
        <f>VLOOKUP(C698,Active!C$21:E$967,3,FALSE)</f>
        <v>-3381.0057034674091</v>
      </c>
      <c r="F698" s="11" t="s">
        <v>2299</v>
      </c>
      <c r="G698" s="19" t="str">
        <f t="shared" si="64"/>
        <v>39238.428</v>
      </c>
      <c r="H698" s="17">
        <f t="shared" si="65"/>
        <v>-3381</v>
      </c>
      <c r="I698" s="51" t="s">
        <v>2692</v>
      </c>
      <c r="J698" s="52" t="s">
        <v>2693</v>
      </c>
      <c r="K698" s="51">
        <v>-3381</v>
      </c>
      <c r="L698" s="51" t="s">
        <v>2462</v>
      </c>
      <c r="M698" s="52" t="s">
        <v>2388</v>
      </c>
      <c r="N698" s="52"/>
      <c r="O698" s="53" t="s">
        <v>2694</v>
      </c>
      <c r="P698" s="53" t="s">
        <v>2695</v>
      </c>
    </row>
    <row r="699" spans="1:16" ht="13.5" thickBot="1" x14ac:dyDescent="0.25">
      <c r="A699" s="17" t="str">
        <f t="shared" si="60"/>
        <v> MVS 4.66 </v>
      </c>
      <c r="B699" s="11" t="str">
        <f t="shared" si="61"/>
        <v>I</v>
      </c>
      <c r="C699" s="17">
        <f t="shared" si="62"/>
        <v>39262.415999999997</v>
      </c>
      <c r="D699" s="19" t="str">
        <f t="shared" si="63"/>
        <v>vis</v>
      </c>
      <c r="E699" s="50">
        <f>VLOOKUP(C699,Active!C$21:E$967,3,FALSE)</f>
        <v>-3360.9959371532536</v>
      </c>
      <c r="F699" s="11" t="s">
        <v>2299</v>
      </c>
      <c r="G699" s="19" t="str">
        <f t="shared" si="64"/>
        <v>39262.416</v>
      </c>
      <c r="H699" s="17">
        <f t="shared" si="65"/>
        <v>-3361</v>
      </c>
      <c r="I699" s="51" t="s">
        <v>2705</v>
      </c>
      <c r="J699" s="52" t="s">
        <v>2706</v>
      </c>
      <c r="K699" s="51">
        <v>-3361</v>
      </c>
      <c r="L699" s="51" t="s">
        <v>2448</v>
      </c>
      <c r="M699" s="52" t="s">
        <v>2388</v>
      </c>
      <c r="N699" s="52"/>
      <c r="O699" s="53" t="s">
        <v>2694</v>
      </c>
      <c r="P699" s="53" t="s">
        <v>2695</v>
      </c>
    </row>
    <row r="700" spans="1:16" ht="13.5" thickBot="1" x14ac:dyDescent="0.25">
      <c r="A700" s="17" t="str">
        <f t="shared" si="60"/>
        <v> AN 291.112 </v>
      </c>
      <c r="B700" s="11" t="str">
        <f t="shared" si="61"/>
        <v>I</v>
      </c>
      <c r="C700" s="17">
        <f t="shared" si="62"/>
        <v>39286.379999999997</v>
      </c>
      <c r="D700" s="19" t="str">
        <f t="shared" si="63"/>
        <v>vis</v>
      </c>
      <c r="E700" s="50">
        <f>VLOOKUP(C700,Active!C$21:E$967,3,FALSE)</f>
        <v>-3341.0061906152987</v>
      </c>
      <c r="F700" s="11" t="s">
        <v>2299</v>
      </c>
      <c r="G700" s="19" t="str">
        <f t="shared" si="64"/>
        <v>39286.380</v>
      </c>
      <c r="H700" s="17">
        <f t="shared" si="65"/>
        <v>-3341</v>
      </c>
      <c r="I700" s="51" t="s">
        <v>2720</v>
      </c>
      <c r="J700" s="52" t="s">
        <v>2721</v>
      </c>
      <c r="K700" s="51">
        <v>-3341</v>
      </c>
      <c r="L700" s="51" t="s">
        <v>2462</v>
      </c>
      <c r="M700" s="52" t="s">
        <v>2388</v>
      </c>
      <c r="N700" s="52"/>
      <c r="O700" s="53" t="s">
        <v>2722</v>
      </c>
      <c r="P700" s="53" t="s">
        <v>2723</v>
      </c>
    </row>
    <row r="701" spans="1:16" ht="13.5" thickBot="1" x14ac:dyDescent="0.25">
      <c r="A701" s="17" t="str">
        <f t="shared" si="60"/>
        <v> AN 291.112 </v>
      </c>
      <c r="B701" s="11" t="str">
        <f t="shared" si="61"/>
        <v>I</v>
      </c>
      <c r="C701" s="17">
        <f t="shared" si="62"/>
        <v>39286.389000000003</v>
      </c>
      <c r="D701" s="19" t="str">
        <f t="shared" si="63"/>
        <v>vis</v>
      </c>
      <c r="E701" s="50">
        <f>VLOOKUP(C701,Active!C$21:E$967,3,FALSE)</f>
        <v>-3340.9986831992182</v>
      </c>
      <c r="F701" s="11" t="s">
        <v>2299</v>
      </c>
      <c r="G701" s="19" t="str">
        <f t="shared" si="64"/>
        <v>39286.389</v>
      </c>
      <c r="H701" s="17">
        <f t="shared" si="65"/>
        <v>-3341</v>
      </c>
      <c r="I701" s="51" t="s">
        <v>2724</v>
      </c>
      <c r="J701" s="52" t="s">
        <v>2725</v>
      </c>
      <c r="K701" s="51">
        <v>-3341</v>
      </c>
      <c r="L701" s="51" t="s">
        <v>2309</v>
      </c>
      <c r="M701" s="52" t="s">
        <v>2388</v>
      </c>
      <c r="N701" s="52"/>
      <c r="O701" s="53" t="s">
        <v>2726</v>
      </c>
      <c r="P701" s="53" t="s">
        <v>2723</v>
      </c>
    </row>
    <row r="702" spans="1:16" ht="13.5" thickBot="1" x14ac:dyDescent="0.25">
      <c r="A702" s="17" t="str">
        <f t="shared" si="60"/>
        <v>BAVM 23 </v>
      </c>
      <c r="B702" s="11" t="str">
        <f t="shared" si="61"/>
        <v>I</v>
      </c>
      <c r="C702" s="17">
        <f t="shared" si="62"/>
        <v>39436.245999999999</v>
      </c>
      <c r="D702" s="19" t="str">
        <f t="shared" si="63"/>
        <v>vis</v>
      </c>
      <c r="E702" s="50">
        <f>VLOOKUP(C702,Active!C$21:E$967,3,FALSE)</f>
        <v>-3215.994366434978</v>
      </c>
      <c r="F702" s="11" t="s">
        <v>2299</v>
      </c>
      <c r="G702" s="19" t="str">
        <f t="shared" si="64"/>
        <v>39436.246</v>
      </c>
      <c r="H702" s="17">
        <f t="shared" si="65"/>
        <v>-3216</v>
      </c>
      <c r="I702" s="51" t="s">
        <v>2</v>
      </c>
      <c r="J702" s="52" t="s">
        <v>3</v>
      </c>
      <c r="K702" s="51">
        <v>-3216</v>
      </c>
      <c r="L702" s="51" t="s">
        <v>2562</v>
      </c>
      <c r="M702" s="52" t="s">
        <v>2388</v>
      </c>
      <c r="N702" s="52"/>
      <c r="O702" s="53" t="s">
        <v>2671</v>
      </c>
      <c r="P702" s="54" t="s">
        <v>4</v>
      </c>
    </row>
    <row r="703" spans="1:16" ht="13.5" thickBot="1" x14ac:dyDescent="0.25">
      <c r="A703" s="17" t="str">
        <f t="shared" si="60"/>
        <v>BAVM 23 </v>
      </c>
      <c r="B703" s="11" t="str">
        <f t="shared" si="61"/>
        <v>I</v>
      </c>
      <c r="C703" s="17">
        <f t="shared" si="62"/>
        <v>39582.489000000001</v>
      </c>
      <c r="D703" s="19" t="str">
        <f t="shared" si="63"/>
        <v>vis</v>
      </c>
      <c r="E703" s="50">
        <f>VLOOKUP(C703,Active!C$21:E$967,3,FALSE)</f>
        <v>-3094.004694303856</v>
      </c>
      <c r="F703" s="11" t="s">
        <v>2299</v>
      </c>
      <c r="G703" s="19" t="str">
        <f t="shared" si="64"/>
        <v>39582.489</v>
      </c>
      <c r="H703" s="17">
        <f t="shared" si="65"/>
        <v>-3094</v>
      </c>
      <c r="I703" s="51" t="s">
        <v>5</v>
      </c>
      <c r="J703" s="52" t="s">
        <v>6</v>
      </c>
      <c r="K703" s="51">
        <v>-3094</v>
      </c>
      <c r="L703" s="51" t="s">
        <v>2493</v>
      </c>
      <c r="M703" s="52" t="s">
        <v>2388</v>
      </c>
      <c r="N703" s="52"/>
      <c r="O703" s="53" t="s">
        <v>2671</v>
      </c>
      <c r="P703" s="54" t="s">
        <v>4</v>
      </c>
    </row>
    <row r="704" spans="1:16" ht="13.5" thickBot="1" x14ac:dyDescent="0.25">
      <c r="A704" s="17" t="str">
        <f t="shared" si="60"/>
        <v>BAVM 23 </v>
      </c>
      <c r="B704" s="11" t="str">
        <f t="shared" si="61"/>
        <v>I</v>
      </c>
      <c r="C704" s="17">
        <f t="shared" si="62"/>
        <v>39594.474999999999</v>
      </c>
      <c r="D704" s="19" t="str">
        <f t="shared" si="63"/>
        <v>vis</v>
      </c>
      <c r="E704" s="50">
        <f>VLOOKUP(C704,Active!C$21:E$967,3,FALSE)</f>
        <v>-3084.0064844055137</v>
      </c>
      <c r="F704" s="11" t="s">
        <v>2299</v>
      </c>
      <c r="G704" s="19" t="str">
        <f t="shared" si="64"/>
        <v>39594.475</v>
      </c>
      <c r="H704" s="17">
        <f t="shared" si="65"/>
        <v>-3084</v>
      </c>
      <c r="I704" s="51" t="s">
        <v>10</v>
      </c>
      <c r="J704" s="52" t="s">
        <v>11</v>
      </c>
      <c r="K704" s="51">
        <v>-3084</v>
      </c>
      <c r="L704" s="51" t="s">
        <v>2315</v>
      </c>
      <c r="M704" s="52" t="s">
        <v>2388</v>
      </c>
      <c r="N704" s="52"/>
      <c r="O704" s="53" t="s">
        <v>2671</v>
      </c>
      <c r="P704" s="54" t="s">
        <v>4</v>
      </c>
    </row>
    <row r="705" spans="1:16" ht="13.5" thickBot="1" x14ac:dyDescent="0.25">
      <c r="A705" s="17" t="str">
        <f t="shared" si="60"/>
        <v>BAVM 23 </v>
      </c>
      <c r="B705" s="11" t="str">
        <f t="shared" si="61"/>
        <v>I</v>
      </c>
      <c r="C705" s="17">
        <f t="shared" si="62"/>
        <v>39606.468000000001</v>
      </c>
      <c r="D705" s="19" t="str">
        <f t="shared" si="63"/>
        <v>vis</v>
      </c>
      <c r="E705" s="50">
        <f>VLOOKUP(C705,Active!C$21:E$967,3,FALSE)</f>
        <v>-3074.002435405775</v>
      </c>
      <c r="F705" s="11" t="s">
        <v>2299</v>
      </c>
      <c r="G705" s="19" t="str">
        <f t="shared" si="64"/>
        <v>39606.468</v>
      </c>
      <c r="H705" s="17">
        <f t="shared" si="65"/>
        <v>-3074</v>
      </c>
      <c r="I705" s="51" t="s">
        <v>12</v>
      </c>
      <c r="J705" s="52" t="s">
        <v>13</v>
      </c>
      <c r="K705" s="51">
        <v>-3074</v>
      </c>
      <c r="L705" s="51" t="s">
        <v>2300</v>
      </c>
      <c r="M705" s="52" t="s">
        <v>2388</v>
      </c>
      <c r="N705" s="52"/>
      <c r="O705" s="53" t="s">
        <v>2671</v>
      </c>
      <c r="P705" s="54" t="s">
        <v>4</v>
      </c>
    </row>
    <row r="706" spans="1:16" ht="13.5" thickBot="1" x14ac:dyDescent="0.25">
      <c r="A706" s="17" t="str">
        <f t="shared" si="60"/>
        <v>BAVM 23 </v>
      </c>
      <c r="B706" s="11" t="str">
        <f t="shared" si="61"/>
        <v>I</v>
      </c>
      <c r="C706" s="17">
        <f t="shared" si="62"/>
        <v>39618.457999999999</v>
      </c>
      <c r="D706" s="19" t="str">
        <f t="shared" si="63"/>
        <v>vis</v>
      </c>
      <c r="E706" s="50">
        <f>VLOOKUP(C706,Active!C$21:E$967,3,FALSE)</f>
        <v>-3064.0008888780649</v>
      </c>
      <c r="F706" s="11" t="s">
        <v>2299</v>
      </c>
      <c r="G706" s="19" t="str">
        <f t="shared" si="64"/>
        <v>39618.458</v>
      </c>
      <c r="H706" s="17">
        <f t="shared" si="65"/>
        <v>-3064</v>
      </c>
      <c r="I706" s="51" t="s">
        <v>14</v>
      </c>
      <c r="J706" s="52" t="s">
        <v>15</v>
      </c>
      <c r="K706" s="51">
        <v>-3064</v>
      </c>
      <c r="L706" s="51" t="s">
        <v>2367</v>
      </c>
      <c r="M706" s="52" t="s">
        <v>2388</v>
      </c>
      <c r="N706" s="52"/>
      <c r="O706" s="53" t="s">
        <v>2671</v>
      </c>
      <c r="P706" s="54" t="s">
        <v>4</v>
      </c>
    </row>
    <row r="707" spans="1:16" ht="13.5" thickBot="1" x14ac:dyDescent="0.25">
      <c r="A707" s="17" t="str">
        <f t="shared" si="60"/>
        <v> MVS 4.137 </v>
      </c>
      <c r="B707" s="11" t="str">
        <f t="shared" si="61"/>
        <v>I</v>
      </c>
      <c r="C707" s="17">
        <f t="shared" si="62"/>
        <v>39618.464</v>
      </c>
      <c r="D707" s="19" t="str">
        <f t="shared" si="63"/>
        <v>vis</v>
      </c>
      <c r="E707" s="50">
        <f>VLOOKUP(C707,Active!C$21:E$967,3,FALSE)</f>
        <v>-3063.9958839340134</v>
      </c>
      <c r="F707" s="11" t="s">
        <v>2299</v>
      </c>
      <c r="G707" s="19" t="str">
        <f t="shared" si="64"/>
        <v>39618.464</v>
      </c>
      <c r="H707" s="17">
        <f t="shared" si="65"/>
        <v>-3064</v>
      </c>
      <c r="I707" s="51" t="s">
        <v>16</v>
      </c>
      <c r="J707" s="52" t="s">
        <v>17</v>
      </c>
      <c r="K707" s="51">
        <v>-3064</v>
      </c>
      <c r="L707" s="51" t="s">
        <v>2448</v>
      </c>
      <c r="M707" s="52" t="s">
        <v>2388</v>
      </c>
      <c r="N707" s="52"/>
      <c r="O707" s="53" t="s">
        <v>2698</v>
      </c>
      <c r="P707" s="53" t="s">
        <v>2699</v>
      </c>
    </row>
    <row r="708" spans="1:16" ht="13.5" thickBot="1" x14ac:dyDescent="0.25">
      <c r="A708" s="17" t="str">
        <f t="shared" si="60"/>
        <v> AN 291.112 </v>
      </c>
      <c r="B708" s="11" t="str">
        <f t="shared" si="61"/>
        <v>I</v>
      </c>
      <c r="C708" s="17">
        <f t="shared" si="62"/>
        <v>39630.438999999998</v>
      </c>
      <c r="D708" s="19" t="str">
        <f t="shared" si="63"/>
        <v>vis</v>
      </c>
      <c r="E708" s="50">
        <f>VLOOKUP(C708,Active!C$21:E$967,3,FALSE)</f>
        <v>-3054.0068497664292</v>
      </c>
      <c r="F708" s="11" t="s">
        <v>2299</v>
      </c>
      <c r="G708" s="19" t="str">
        <f t="shared" si="64"/>
        <v>39630.439</v>
      </c>
      <c r="H708" s="17">
        <f t="shared" si="65"/>
        <v>-3054</v>
      </c>
      <c r="I708" s="51" t="s">
        <v>18</v>
      </c>
      <c r="J708" s="52" t="s">
        <v>19</v>
      </c>
      <c r="K708" s="51">
        <v>-3054</v>
      </c>
      <c r="L708" s="51" t="s">
        <v>2315</v>
      </c>
      <c r="M708" s="52" t="s">
        <v>2388</v>
      </c>
      <c r="N708" s="52"/>
      <c r="O708" s="53" t="s">
        <v>2578</v>
      </c>
      <c r="P708" s="53" t="s">
        <v>2723</v>
      </c>
    </row>
    <row r="709" spans="1:16" ht="13.5" thickBot="1" x14ac:dyDescent="0.25">
      <c r="A709" s="17" t="str">
        <f t="shared" si="60"/>
        <v> AN 291.112 </v>
      </c>
      <c r="B709" s="11" t="str">
        <f t="shared" si="61"/>
        <v>I</v>
      </c>
      <c r="C709" s="17">
        <f t="shared" si="62"/>
        <v>39630.444000000003</v>
      </c>
      <c r="D709" s="19" t="str">
        <f t="shared" si="63"/>
        <v>vis</v>
      </c>
      <c r="E709" s="50">
        <f>VLOOKUP(C709,Active!C$21:E$967,3,FALSE)</f>
        <v>-3054.0026789797166</v>
      </c>
      <c r="F709" s="11" t="s">
        <v>2299</v>
      </c>
      <c r="G709" s="19" t="str">
        <f t="shared" si="64"/>
        <v>39630.444</v>
      </c>
      <c r="H709" s="17">
        <f t="shared" si="65"/>
        <v>-3054</v>
      </c>
      <c r="I709" s="51" t="s">
        <v>20</v>
      </c>
      <c r="J709" s="52" t="s">
        <v>21</v>
      </c>
      <c r="K709" s="51">
        <v>-3054</v>
      </c>
      <c r="L709" s="51" t="s">
        <v>2300</v>
      </c>
      <c r="M709" s="52" t="s">
        <v>2388</v>
      </c>
      <c r="N709" s="52"/>
      <c r="O709" s="53" t="s">
        <v>22</v>
      </c>
      <c r="P709" s="53" t="s">
        <v>2723</v>
      </c>
    </row>
    <row r="710" spans="1:16" ht="13.5" thickBot="1" x14ac:dyDescent="0.25">
      <c r="A710" s="17" t="str">
        <f t="shared" si="60"/>
        <v> AN 291.112 </v>
      </c>
      <c r="B710" s="11" t="str">
        <f t="shared" si="61"/>
        <v>I</v>
      </c>
      <c r="C710" s="17">
        <f t="shared" si="62"/>
        <v>39690.377</v>
      </c>
      <c r="D710" s="19" t="str">
        <f t="shared" si="63"/>
        <v>vis</v>
      </c>
      <c r="E710" s="50">
        <f>VLOOKUP(C710,Active!C$21:E$967,3,FALSE)</f>
        <v>-3004.0091270159705</v>
      </c>
      <c r="F710" s="11" t="s">
        <v>2299</v>
      </c>
      <c r="G710" s="19" t="str">
        <f t="shared" si="64"/>
        <v>39690.377</v>
      </c>
      <c r="H710" s="17">
        <f t="shared" si="65"/>
        <v>-3004</v>
      </c>
      <c r="I710" s="51" t="s">
        <v>23</v>
      </c>
      <c r="J710" s="52" t="s">
        <v>24</v>
      </c>
      <c r="K710" s="51">
        <v>-3004</v>
      </c>
      <c r="L710" s="51" t="s">
        <v>2608</v>
      </c>
      <c r="M710" s="52" t="s">
        <v>2388</v>
      </c>
      <c r="N710" s="52"/>
      <c r="O710" s="53" t="s">
        <v>25</v>
      </c>
      <c r="P710" s="53" t="s">
        <v>2723</v>
      </c>
    </row>
    <row r="711" spans="1:16" ht="13.5" thickBot="1" x14ac:dyDescent="0.25">
      <c r="A711" s="17" t="str">
        <f t="shared" si="60"/>
        <v>BAVM 23 </v>
      </c>
      <c r="B711" s="11" t="str">
        <f t="shared" si="61"/>
        <v>I</v>
      </c>
      <c r="C711" s="17">
        <f t="shared" si="62"/>
        <v>39805.472000000002</v>
      </c>
      <c r="D711" s="19" t="str">
        <f t="shared" si="63"/>
        <v>vis</v>
      </c>
      <c r="E711" s="50">
        <f>VLOOKUP(C711,Active!C$21:E$967,3,FALSE)</f>
        <v>-2908.0017877660139</v>
      </c>
      <c r="F711" s="11" t="s">
        <v>2299</v>
      </c>
      <c r="G711" s="19" t="str">
        <f t="shared" si="64"/>
        <v>39805.472</v>
      </c>
      <c r="H711" s="17">
        <f t="shared" si="65"/>
        <v>-2908</v>
      </c>
      <c r="I711" s="51" t="s">
        <v>50</v>
      </c>
      <c r="J711" s="52" t="s">
        <v>51</v>
      </c>
      <c r="K711" s="51">
        <v>-2908</v>
      </c>
      <c r="L711" s="51" t="s">
        <v>2336</v>
      </c>
      <c r="M711" s="52" t="s">
        <v>2388</v>
      </c>
      <c r="N711" s="52"/>
      <c r="O711" s="53" t="s">
        <v>2671</v>
      </c>
      <c r="P711" s="54" t="s">
        <v>4</v>
      </c>
    </row>
    <row r="712" spans="1:16" ht="13.5" thickBot="1" x14ac:dyDescent="0.25">
      <c r="A712" s="17" t="str">
        <f t="shared" si="60"/>
        <v> AN 291.112 </v>
      </c>
      <c r="B712" s="11" t="str">
        <f t="shared" si="61"/>
        <v>I</v>
      </c>
      <c r="C712" s="17">
        <f t="shared" si="62"/>
        <v>39816.264999999999</v>
      </c>
      <c r="D712" s="19" t="str">
        <f t="shared" si="63"/>
        <v>vis</v>
      </c>
      <c r="E712" s="50">
        <f>VLOOKUP(C712,Active!C$21:E$967,3,FALSE)</f>
        <v>-2898.998727576392</v>
      </c>
      <c r="F712" s="11" t="s">
        <v>2299</v>
      </c>
      <c r="G712" s="19" t="str">
        <f t="shared" si="64"/>
        <v>39816.265</v>
      </c>
      <c r="H712" s="17">
        <f t="shared" si="65"/>
        <v>-2899</v>
      </c>
      <c r="I712" s="51" t="s">
        <v>52</v>
      </c>
      <c r="J712" s="52" t="s">
        <v>53</v>
      </c>
      <c r="K712" s="51">
        <v>-2899</v>
      </c>
      <c r="L712" s="51" t="s">
        <v>2309</v>
      </c>
      <c r="M712" s="52" t="s">
        <v>2428</v>
      </c>
      <c r="N712" s="52" t="s">
        <v>2429</v>
      </c>
      <c r="O712" s="53" t="s">
        <v>54</v>
      </c>
      <c r="P712" s="53" t="s">
        <v>2723</v>
      </c>
    </row>
    <row r="713" spans="1:16" ht="13.5" thickBot="1" x14ac:dyDescent="0.25">
      <c r="A713" s="17" t="str">
        <f t="shared" si="60"/>
        <v>BAVM 23 </v>
      </c>
      <c r="B713" s="11" t="str">
        <f t="shared" si="61"/>
        <v>I</v>
      </c>
      <c r="C713" s="17">
        <f t="shared" si="62"/>
        <v>39962.517</v>
      </c>
      <c r="D713" s="19" t="str">
        <f t="shared" si="63"/>
        <v>vis</v>
      </c>
      <c r="E713" s="50">
        <f>VLOOKUP(C713,Active!C$21:E$967,3,FALSE)</f>
        <v>-2777.0015480291954</v>
      </c>
      <c r="F713" s="11" t="s">
        <v>2299</v>
      </c>
      <c r="G713" s="19" t="str">
        <f t="shared" si="64"/>
        <v>39962.517</v>
      </c>
      <c r="H713" s="17">
        <f t="shared" si="65"/>
        <v>-2777</v>
      </c>
      <c r="I713" s="51" t="s">
        <v>61</v>
      </c>
      <c r="J713" s="52" t="s">
        <v>62</v>
      </c>
      <c r="K713" s="51">
        <v>-2777</v>
      </c>
      <c r="L713" s="51" t="s">
        <v>2336</v>
      </c>
      <c r="M713" s="52" t="s">
        <v>2388</v>
      </c>
      <c r="N713" s="52"/>
      <c r="O713" s="53" t="s">
        <v>2671</v>
      </c>
      <c r="P713" s="54" t="s">
        <v>4</v>
      </c>
    </row>
    <row r="714" spans="1:16" ht="13.5" thickBot="1" x14ac:dyDescent="0.25">
      <c r="A714" s="17" t="str">
        <f t="shared" si="60"/>
        <v> AA 21.524 </v>
      </c>
      <c r="B714" s="11" t="str">
        <f t="shared" si="61"/>
        <v>I</v>
      </c>
      <c r="C714" s="17">
        <f t="shared" si="62"/>
        <v>39968.5147</v>
      </c>
      <c r="D714" s="19" t="str">
        <f t="shared" si="63"/>
        <v>vis</v>
      </c>
      <c r="E714" s="50">
        <f>VLOOKUP(C714,Active!C$21:E$967,3,FALSE)</f>
        <v>-2771.9985225405171</v>
      </c>
      <c r="F714" s="11" t="s">
        <v>2299</v>
      </c>
      <c r="G714" s="19" t="str">
        <f t="shared" si="64"/>
        <v>39968.5147</v>
      </c>
      <c r="H714" s="17">
        <f t="shared" si="65"/>
        <v>-2772</v>
      </c>
      <c r="I714" s="51" t="s">
        <v>63</v>
      </c>
      <c r="J714" s="52" t="s">
        <v>64</v>
      </c>
      <c r="K714" s="51">
        <v>-2772</v>
      </c>
      <c r="L714" s="51" t="s">
        <v>65</v>
      </c>
      <c r="M714" s="52" t="s">
        <v>2428</v>
      </c>
      <c r="N714" s="52" t="s">
        <v>2429</v>
      </c>
      <c r="O714" s="53" t="s">
        <v>66</v>
      </c>
      <c r="P714" s="53" t="s">
        <v>67</v>
      </c>
    </row>
    <row r="715" spans="1:16" ht="13.5" thickBot="1" x14ac:dyDescent="0.25">
      <c r="A715" s="17" t="str">
        <f t="shared" ref="A715:A778" si="66">P715</f>
        <v> MVS 5.85 </v>
      </c>
      <c r="B715" s="11" t="str">
        <f t="shared" ref="B715:B778" si="67">IF(H715=INT(H715),"I","II")</f>
        <v>I</v>
      </c>
      <c r="C715" s="17">
        <f t="shared" ref="C715:C778" si="68">1*G715</f>
        <v>40040.44</v>
      </c>
      <c r="D715" s="19" t="str">
        <f t="shared" ref="D715:D778" si="69">VLOOKUP(F715,I$1:J$5,2,FALSE)</f>
        <v>vis</v>
      </c>
      <c r="E715" s="50">
        <f>VLOOKUP(C715,Active!C$21:E$967,3,FALSE)</f>
        <v>-2712.0015054871687</v>
      </c>
      <c r="F715" s="11" t="s">
        <v>2299</v>
      </c>
      <c r="G715" s="19" t="str">
        <f t="shared" ref="G715:G778" si="70">MID(I715,3,LEN(I715)-3)</f>
        <v>40040.440</v>
      </c>
      <c r="H715" s="17">
        <f t="shared" ref="H715:H778" si="71">1*K715</f>
        <v>-2712</v>
      </c>
      <c r="I715" s="51" t="s">
        <v>83</v>
      </c>
      <c r="J715" s="52" t="s">
        <v>84</v>
      </c>
      <c r="K715" s="51">
        <v>-2712</v>
      </c>
      <c r="L715" s="51" t="s">
        <v>2336</v>
      </c>
      <c r="M715" s="52" t="s">
        <v>2388</v>
      </c>
      <c r="N715" s="52"/>
      <c r="O715" s="53" t="s">
        <v>85</v>
      </c>
      <c r="P715" s="53" t="s">
        <v>86</v>
      </c>
    </row>
    <row r="716" spans="1:16" ht="13.5" thickBot="1" x14ac:dyDescent="0.25">
      <c r="A716" s="17" t="str">
        <f t="shared" si="66"/>
        <v> AA 21.524 </v>
      </c>
      <c r="B716" s="11" t="str">
        <f t="shared" si="67"/>
        <v>I</v>
      </c>
      <c r="C716" s="17">
        <f t="shared" si="68"/>
        <v>40317.368499999997</v>
      </c>
      <c r="D716" s="19" t="str">
        <f t="shared" si="69"/>
        <v>vis</v>
      </c>
      <c r="E716" s="50">
        <f>VLOOKUP(C716,Active!C$21:E$967,3,FALSE)</f>
        <v>-2480.9995640693764</v>
      </c>
      <c r="F716" s="11" t="s">
        <v>2299</v>
      </c>
      <c r="G716" s="19" t="str">
        <f t="shared" si="70"/>
        <v>40317.3685</v>
      </c>
      <c r="H716" s="17">
        <f t="shared" si="71"/>
        <v>-2481</v>
      </c>
      <c r="I716" s="51" t="s">
        <v>137</v>
      </c>
      <c r="J716" s="52" t="s">
        <v>138</v>
      </c>
      <c r="K716" s="51">
        <v>-2481</v>
      </c>
      <c r="L716" s="51" t="s">
        <v>139</v>
      </c>
      <c r="M716" s="52" t="s">
        <v>2428</v>
      </c>
      <c r="N716" s="52" t="s">
        <v>2429</v>
      </c>
      <c r="O716" s="53" t="s">
        <v>66</v>
      </c>
      <c r="P716" s="53" t="s">
        <v>67</v>
      </c>
    </row>
    <row r="717" spans="1:16" ht="13.5" thickBot="1" x14ac:dyDescent="0.25">
      <c r="A717" s="17" t="str">
        <f t="shared" si="66"/>
        <v> AA 21.524 </v>
      </c>
      <c r="B717" s="11" t="str">
        <f t="shared" si="67"/>
        <v>I</v>
      </c>
      <c r="C717" s="17">
        <f t="shared" si="68"/>
        <v>40318.569300000003</v>
      </c>
      <c r="D717" s="19" t="str">
        <f t="shared" si="69"/>
        <v>vis</v>
      </c>
      <c r="E717" s="50">
        <f>VLOOKUP(C717,Active!C$21:E$967,3,FALSE)</f>
        <v>-2479.9979079333848</v>
      </c>
      <c r="F717" s="11" t="s">
        <v>2299</v>
      </c>
      <c r="G717" s="19" t="str">
        <f t="shared" si="70"/>
        <v>40318.5693</v>
      </c>
      <c r="H717" s="17">
        <f t="shared" si="71"/>
        <v>-2480</v>
      </c>
      <c r="I717" s="51" t="s">
        <v>140</v>
      </c>
      <c r="J717" s="52" t="s">
        <v>141</v>
      </c>
      <c r="K717" s="51">
        <v>-2480</v>
      </c>
      <c r="L717" s="51" t="s">
        <v>104</v>
      </c>
      <c r="M717" s="52" t="s">
        <v>2428</v>
      </c>
      <c r="N717" s="52" t="s">
        <v>2429</v>
      </c>
      <c r="O717" s="53" t="s">
        <v>66</v>
      </c>
      <c r="P717" s="53" t="s">
        <v>67</v>
      </c>
    </row>
    <row r="718" spans="1:16" ht="13.5" thickBot="1" x14ac:dyDescent="0.25">
      <c r="A718" s="17" t="str">
        <f t="shared" si="66"/>
        <v> AA 21.524 </v>
      </c>
      <c r="B718" s="11" t="str">
        <f t="shared" si="67"/>
        <v>I</v>
      </c>
      <c r="C718" s="17">
        <f t="shared" si="68"/>
        <v>40426.462099999997</v>
      </c>
      <c r="D718" s="19" t="str">
        <f t="shared" si="69"/>
        <v>vis</v>
      </c>
      <c r="E718" s="50">
        <f>VLOOKUP(C718,Active!C$21:E$967,3,FALSE)</f>
        <v>-2389.9983366902634</v>
      </c>
      <c r="F718" s="11" t="s">
        <v>2299</v>
      </c>
      <c r="G718" s="19" t="str">
        <f t="shared" si="70"/>
        <v>40426.4621</v>
      </c>
      <c r="H718" s="17">
        <f t="shared" si="71"/>
        <v>-2390</v>
      </c>
      <c r="I718" s="51" t="s">
        <v>147</v>
      </c>
      <c r="J718" s="52" t="s">
        <v>148</v>
      </c>
      <c r="K718" s="51">
        <v>-2390</v>
      </c>
      <c r="L718" s="51" t="s">
        <v>149</v>
      </c>
      <c r="M718" s="52" t="s">
        <v>2428</v>
      </c>
      <c r="N718" s="52" t="s">
        <v>2429</v>
      </c>
      <c r="O718" s="53" t="s">
        <v>66</v>
      </c>
      <c r="P718" s="53" t="s">
        <v>67</v>
      </c>
    </row>
    <row r="719" spans="1:16" ht="13.5" thickBot="1" x14ac:dyDescent="0.25">
      <c r="A719" s="17" t="str">
        <f t="shared" si="66"/>
        <v> AA 21.524 </v>
      </c>
      <c r="B719" s="11" t="str">
        <f t="shared" si="67"/>
        <v>I</v>
      </c>
      <c r="C719" s="17">
        <f t="shared" si="68"/>
        <v>40438.449500000002</v>
      </c>
      <c r="D719" s="19" t="str">
        <f t="shared" si="69"/>
        <v>vis</v>
      </c>
      <c r="E719" s="50">
        <f>VLOOKUP(C719,Active!C$21:E$967,3,FALSE)</f>
        <v>-2379.9989589716361</v>
      </c>
      <c r="F719" s="11" t="s">
        <v>2299</v>
      </c>
      <c r="G719" s="19" t="str">
        <f t="shared" si="70"/>
        <v>40438.4495</v>
      </c>
      <c r="H719" s="17">
        <f t="shared" si="71"/>
        <v>-2380</v>
      </c>
      <c r="I719" s="51" t="s">
        <v>156</v>
      </c>
      <c r="J719" s="52" t="s">
        <v>157</v>
      </c>
      <c r="K719" s="51">
        <v>-2380</v>
      </c>
      <c r="L719" s="51" t="s">
        <v>158</v>
      </c>
      <c r="M719" s="52" t="s">
        <v>2428</v>
      </c>
      <c r="N719" s="52" t="s">
        <v>2429</v>
      </c>
      <c r="O719" s="53" t="s">
        <v>66</v>
      </c>
      <c r="P719" s="53" t="s">
        <v>67</v>
      </c>
    </row>
    <row r="720" spans="1:16" ht="13.5" thickBot="1" x14ac:dyDescent="0.25">
      <c r="A720" s="17" t="str">
        <f t="shared" si="66"/>
        <v> AVSJ 4.89 </v>
      </c>
      <c r="B720" s="11" t="str">
        <f t="shared" si="67"/>
        <v>I</v>
      </c>
      <c r="C720" s="17">
        <f t="shared" si="68"/>
        <v>40783.707000000002</v>
      </c>
      <c r="D720" s="19" t="str">
        <f t="shared" si="69"/>
        <v>vis</v>
      </c>
      <c r="E720" s="50">
        <f>VLOOKUP(C720,Active!C$21:E$967,3,FALSE)</f>
        <v>-2091.9998805486671</v>
      </c>
      <c r="F720" s="11" t="s">
        <v>2299</v>
      </c>
      <c r="G720" s="19" t="str">
        <f t="shared" si="70"/>
        <v>40783.707</v>
      </c>
      <c r="H720" s="17">
        <f t="shared" si="71"/>
        <v>-2092</v>
      </c>
      <c r="I720" s="51" t="s">
        <v>192</v>
      </c>
      <c r="J720" s="52" t="s">
        <v>193</v>
      </c>
      <c r="K720" s="51">
        <v>-2092</v>
      </c>
      <c r="L720" s="51" t="s">
        <v>2350</v>
      </c>
      <c r="M720" s="52" t="s">
        <v>2388</v>
      </c>
      <c r="N720" s="52"/>
      <c r="O720" s="53" t="s">
        <v>32</v>
      </c>
      <c r="P720" s="53" t="s">
        <v>194</v>
      </c>
    </row>
    <row r="721" spans="1:16" ht="13.5" thickBot="1" x14ac:dyDescent="0.25">
      <c r="A721" s="17" t="str">
        <f t="shared" si="66"/>
        <v>BAVM 25 </v>
      </c>
      <c r="B721" s="11" t="str">
        <f t="shared" si="67"/>
        <v>I</v>
      </c>
      <c r="C721" s="17">
        <f t="shared" si="68"/>
        <v>40800.485999999997</v>
      </c>
      <c r="D721" s="19" t="str">
        <f t="shared" si="69"/>
        <v>vis</v>
      </c>
      <c r="E721" s="50">
        <f>VLOOKUP(C721,Active!C$21:E$967,3,FALSE)</f>
        <v>-2078.0035545112673</v>
      </c>
      <c r="F721" s="11" t="s">
        <v>2299</v>
      </c>
      <c r="G721" s="19" t="str">
        <f t="shared" si="70"/>
        <v>40800.486</v>
      </c>
      <c r="H721" s="17">
        <f t="shared" si="71"/>
        <v>-2078</v>
      </c>
      <c r="I721" s="51" t="s">
        <v>195</v>
      </c>
      <c r="J721" s="52" t="s">
        <v>196</v>
      </c>
      <c r="K721" s="51">
        <v>-2078</v>
      </c>
      <c r="L721" s="51" t="s">
        <v>2361</v>
      </c>
      <c r="M721" s="52" t="s">
        <v>2388</v>
      </c>
      <c r="N721" s="52"/>
      <c r="O721" s="53" t="s">
        <v>197</v>
      </c>
      <c r="P721" s="54" t="s">
        <v>198</v>
      </c>
    </row>
    <row r="722" spans="1:16" ht="13.5" thickBot="1" x14ac:dyDescent="0.25">
      <c r="A722" s="17" t="str">
        <f t="shared" si="66"/>
        <v> AVSJ 5.34 </v>
      </c>
      <c r="B722" s="11" t="str">
        <f t="shared" si="67"/>
        <v>I</v>
      </c>
      <c r="C722" s="17">
        <f t="shared" si="68"/>
        <v>40801.688999999998</v>
      </c>
      <c r="D722" s="19" t="str">
        <f t="shared" si="69"/>
        <v>vis</v>
      </c>
      <c r="E722" s="50">
        <f>VLOOKUP(C722,Active!C$21:E$967,3,FALSE)</f>
        <v>-2077.000063229128</v>
      </c>
      <c r="F722" s="11" t="s">
        <v>2299</v>
      </c>
      <c r="G722" s="19" t="str">
        <f t="shared" si="70"/>
        <v>40801.689</v>
      </c>
      <c r="H722" s="17">
        <f t="shared" si="71"/>
        <v>-2077</v>
      </c>
      <c r="I722" s="51" t="s">
        <v>199</v>
      </c>
      <c r="J722" s="52" t="s">
        <v>200</v>
      </c>
      <c r="K722" s="51">
        <v>-2077</v>
      </c>
      <c r="L722" s="51" t="s">
        <v>2353</v>
      </c>
      <c r="M722" s="52" t="s">
        <v>2388</v>
      </c>
      <c r="N722" s="52"/>
      <c r="O722" s="53" t="s">
        <v>32</v>
      </c>
      <c r="P722" s="53" t="s">
        <v>201</v>
      </c>
    </row>
    <row r="723" spans="1:16" ht="13.5" thickBot="1" x14ac:dyDescent="0.25">
      <c r="A723" s="17" t="str">
        <f t="shared" si="66"/>
        <v>BAVM 25 </v>
      </c>
      <c r="B723" s="11" t="str">
        <f t="shared" si="67"/>
        <v>I</v>
      </c>
      <c r="C723" s="17">
        <f t="shared" si="68"/>
        <v>40836.451999999997</v>
      </c>
      <c r="D723" s="19" t="str">
        <f t="shared" si="69"/>
        <v>vis</v>
      </c>
      <c r="E723" s="50">
        <f>VLOOKUP(C723,Active!C$21:E$967,3,FALSE)</f>
        <v>-2048.0022515574992</v>
      </c>
      <c r="F723" s="11" t="s">
        <v>2299</v>
      </c>
      <c r="G723" s="19" t="str">
        <f t="shared" si="70"/>
        <v>40836.452</v>
      </c>
      <c r="H723" s="17">
        <f t="shared" si="71"/>
        <v>-2048</v>
      </c>
      <c r="I723" s="51" t="s">
        <v>207</v>
      </c>
      <c r="J723" s="52" t="s">
        <v>208</v>
      </c>
      <c r="K723" s="51">
        <v>-2048</v>
      </c>
      <c r="L723" s="51" t="s">
        <v>2300</v>
      </c>
      <c r="M723" s="52" t="s">
        <v>2388</v>
      </c>
      <c r="N723" s="52"/>
      <c r="O723" s="53" t="s">
        <v>197</v>
      </c>
      <c r="P723" s="54" t="s">
        <v>198</v>
      </c>
    </row>
    <row r="724" spans="1:16" ht="13.5" thickBot="1" x14ac:dyDescent="0.25">
      <c r="A724" s="17" t="str">
        <f t="shared" si="66"/>
        <v>BAVM 25 </v>
      </c>
      <c r="B724" s="11" t="str">
        <f t="shared" si="67"/>
        <v>I</v>
      </c>
      <c r="C724" s="17">
        <f t="shared" si="68"/>
        <v>40848.444000000003</v>
      </c>
      <c r="D724" s="19" t="str">
        <f t="shared" si="69"/>
        <v>vis</v>
      </c>
      <c r="E724" s="50">
        <f>VLOOKUP(C724,Active!C$21:E$967,3,FALSE)</f>
        <v>-2037.9990367150995</v>
      </c>
      <c r="F724" s="11" t="s">
        <v>2299</v>
      </c>
      <c r="G724" s="19" t="str">
        <f t="shared" si="70"/>
        <v>40848.444</v>
      </c>
      <c r="H724" s="17">
        <f t="shared" si="71"/>
        <v>-2038</v>
      </c>
      <c r="I724" s="51" t="s">
        <v>209</v>
      </c>
      <c r="J724" s="52" t="s">
        <v>210</v>
      </c>
      <c r="K724" s="51">
        <v>-2038</v>
      </c>
      <c r="L724" s="51" t="s">
        <v>2419</v>
      </c>
      <c r="M724" s="52" t="s">
        <v>2388</v>
      </c>
      <c r="N724" s="52"/>
      <c r="O724" s="53" t="s">
        <v>2451</v>
      </c>
      <c r="P724" s="54" t="s">
        <v>198</v>
      </c>
    </row>
    <row r="725" spans="1:16" ht="13.5" thickBot="1" x14ac:dyDescent="0.25">
      <c r="A725" s="17" t="str">
        <f t="shared" si="66"/>
        <v>BAVM 25 </v>
      </c>
      <c r="B725" s="11" t="str">
        <f t="shared" si="67"/>
        <v>I</v>
      </c>
      <c r="C725" s="17">
        <f t="shared" si="68"/>
        <v>40914.375999999997</v>
      </c>
      <c r="D725" s="19" t="str">
        <f t="shared" si="69"/>
        <v>vis</v>
      </c>
      <c r="E725" s="50">
        <f>VLOOKUP(C725,Active!C$21:E$967,3,FALSE)</f>
        <v>-1983.0013748581339</v>
      </c>
      <c r="F725" s="11" t="s">
        <v>2299</v>
      </c>
      <c r="G725" s="19" t="str">
        <f t="shared" si="70"/>
        <v>40914.376</v>
      </c>
      <c r="H725" s="17">
        <f t="shared" si="71"/>
        <v>-1983</v>
      </c>
      <c r="I725" s="51" t="s">
        <v>217</v>
      </c>
      <c r="J725" s="52" t="s">
        <v>218</v>
      </c>
      <c r="K725" s="51">
        <v>-1983</v>
      </c>
      <c r="L725" s="51" t="s">
        <v>2336</v>
      </c>
      <c r="M725" s="52" t="s">
        <v>2388</v>
      </c>
      <c r="N725" s="52"/>
      <c r="O725" s="53" t="s">
        <v>219</v>
      </c>
      <c r="P725" s="54" t="s">
        <v>198</v>
      </c>
    </row>
    <row r="726" spans="1:16" ht="13.5" thickBot="1" x14ac:dyDescent="0.25">
      <c r="A726" s="17" t="str">
        <f t="shared" si="66"/>
        <v> AVSJ 5.34 </v>
      </c>
      <c r="B726" s="11" t="str">
        <f t="shared" si="67"/>
        <v>I</v>
      </c>
      <c r="C726" s="17">
        <f t="shared" si="68"/>
        <v>41049.847999999998</v>
      </c>
      <c r="D726" s="19" t="str">
        <f t="shared" si="69"/>
        <v>vis</v>
      </c>
      <c r="E726" s="50">
        <f>VLOOKUP(C726,Active!C$21:E$967,3,FALSE)</f>
        <v>-1869.9964114551178</v>
      </c>
      <c r="F726" s="11" t="s">
        <v>2299</v>
      </c>
      <c r="G726" s="19" t="str">
        <f t="shared" si="70"/>
        <v>41049.848</v>
      </c>
      <c r="H726" s="17">
        <f t="shared" si="71"/>
        <v>-1870</v>
      </c>
      <c r="I726" s="51" t="s">
        <v>220</v>
      </c>
      <c r="J726" s="52" t="s">
        <v>221</v>
      </c>
      <c r="K726" s="51">
        <v>-1870</v>
      </c>
      <c r="L726" s="51" t="s">
        <v>2373</v>
      </c>
      <c r="M726" s="52" t="s">
        <v>2388</v>
      </c>
      <c r="N726" s="52"/>
      <c r="O726" s="53" t="s">
        <v>115</v>
      </c>
      <c r="P726" s="53" t="s">
        <v>201</v>
      </c>
    </row>
    <row r="727" spans="1:16" ht="13.5" thickBot="1" x14ac:dyDescent="0.25">
      <c r="A727" s="17" t="str">
        <f t="shared" si="66"/>
        <v>BAVM 25 </v>
      </c>
      <c r="B727" s="11" t="str">
        <f t="shared" si="67"/>
        <v>I</v>
      </c>
      <c r="C727" s="17">
        <f t="shared" si="68"/>
        <v>41059.428999999996</v>
      </c>
      <c r="D727" s="19" t="str">
        <f t="shared" si="69"/>
        <v>vis</v>
      </c>
      <c r="E727" s="50">
        <f>VLOOKUP(C727,Active!C$21:E$967,3,FALSE)</f>
        <v>-1862.0043499637093</v>
      </c>
      <c r="F727" s="11" t="s">
        <v>2299</v>
      </c>
      <c r="G727" s="19" t="str">
        <f t="shared" si="70"/>
        <v>41059.429</v>
      </c>
      <c r="H727" s="17">
        <f t="shared" si="71"/>
        <v>-1862</v>
      </c>
      <c r="I727" s="51" t="s">
        <v>225</v>
      </c>
      <c r="J727" s="52" t="s">
        <v>226</v>
      </c>
      <c r="K727" s="51">
        <v>-1862</v>
      </c>
      <c r="L727" s="51" t="s">
        <v>2318</v>
      </c>
      <c r="M727" s="52" t="s">
        <v>2388</v>
      </c>
      <c r="N727" s="52"/>
      <c r="O727" s="53" t="s">
        <v>2434</v>
      </c>
      <c r="P727" s="54" t="s">
        <v>198</v>
      </c>
    </row>
    <row r="728" spans="1:16" ht="13.5" thickBot="1" x14ac:dyDescent="0.25">
      <c r="A728" s="17" t="str">
        <f t="shared" si="66"/>
        <v>BAVM 25 </v>
      </c>
      <c r="B728" s="11" t="str">
        <f t="shared" si="67"/>
        <v>I</v>
      </c>
      <c r="C728" s="17">
        <f t="shared" si="68"/>
        <v>41059.432999999997</v>
      </c>
      <c r="D728" s="19" t="str">
        <f t="shared" si="69"/>
        <v>vis</v>
      </c>
      <c r="E728" s="50">
        <f>VLOOKUP(C728,Active!C$21:E$967,3,FALSE)</f>
        <v>-1862.0010133343415</v>
      </c>
      <c r="F728" s="11" t="s">
        <v>2299</v>
      </c>
      <c r="G728" s="19" t="str">
        <f t="shared" si="70"/>
        <v>41059.433</v>
      </c>
      <c r="H728" s="17">
        <f t="shared" si="71"/>
        <v>-1862</v>
      </c>
      <c r="I728" s="51" t="s">
        <v>227</v>
      </c>
      <c r="J728" s="52" t="s">
        <v>228</v>
      </c>
      <c r="K728" s="51">
        <v>-1862</v>
      </c>
      <c r="L728" s="51" t="s">
        <v>2367</v>
      </c>
      <c r="M728" s="52" t="s">
        <v>2388</v>
      </c>
      <c r="N728" s="52"/>
      <c r="O728" s="53" t="s">
        <v>229</v>
      </c>
      <c r="P728" s="54" t="s">
        <v>198</v>
      </c>
    </row>
    <row r="729" spans="1:16" ht="13.5" thickBot="1" x14ac:dyDescent="0.25">
      <c r="A729" s="17" t="str">
        <f t="shared" si="66"/>
        <v>BAVM 25 </v>
      </c>
      <c r="B729" s="11" t="str">
        <f t="shared" si="67"/>
        <v>I</v>
      </c>
      <c r="C729" s="17">
        <f t="shared" si="68"/>
        <v>41071.43</v>
      </c>
      <c r="D729" s="19" t="str">
        <f t="shared" si="69"/>
        <v>vis</v>
      </c>
      <c r="E729" s="50">
        <f>VLOOKUP(C729,Active!C$21:E$967,3,FALSE)</f>
        <v>-1851.993627705235</v>
      </c>
      <c r="F729" s="11" t="s">
        <v>2299</v>
      </c>
      <c r="G729" s="19" t="str">
        <f t="shared" si="70"/>
        <v>41071.430</v>
      </c>
      <c r="H729" s="17">
        <f t="shared" si="71"/>
        <v>-1852</v>
      </c>
      <c r="I729" s="51" t="s">
        <v>234</v>
      </c>
      <c r="J729" s="52" t="s">
        <v>235</v>
      </c>
      <c r="K729" s="51">
        <v>-1852</v>
      </c>
      <c r="L729" s="51" t="s">
        <v>2304</v>
      </c>
      <c r="M729" s="52" t="s">
        <v>2388</v>
      </c>
      <c r="N729" s="52"/>
      <c r="O729" s="53" t="s">
        <v>229</v>
      </c>
      <c r="P729" s="54" t="s">
        <v>198</v>
      </c>
    </row>
    <row r="730" spans="1:16" ht="13.5" thickBot="1" x14ac:dyDescent="0.25">
      <c r="A730" s="17" t="str">
        <f t="shared" si="66"/>
        <v>BAVM 25 </v>
      </c>
      <c r="B730" s="11" t="str">
        <f t="shared" si="67"/>
        <v>I</v>
      </c>
      <c r="C730" s="17">
        <f t="shared" si="68"/>
        <v>41083.417999999998</v>
      </c>
      <c r="D730" s="19" t="str">
        <f t="shared" si="69"/>
        <v>vis</v>
      </c>
      <c r="E730" s="50">
        <f>VLOOKUP(C730,Active!C$21:E$967,3,FALSE)</f>
        <v>-1841.993749492209</v>
      </c>
      <c r="F730" s="11" t="s">
        <v>2299</v>
      </c>
      <c r="G730" s="19" t="str">
        <f t="shared" si="70"/>
        <v>41083.418</v>
      </c>
      <c r="H730" s="17">
        <f t="shared" si="71"/>
        <v>-1842</v>
      </c>
      <c r="I730" s="51" t="s">
        <v>236</v>
      </c>
      <c r="J730" s="52" t="s">
        <v>237</v>
      </c>
      <c r="K730" s="51">
        <v>-1842</v>
      </c>
      <c r="L730" s="51" t="s">
        <v>2562</v>
      </c>
      <c r="M730" s="52" t="s">
        <v>2388</v>
      </c>
      <c r="N730" s="52"/>
      <c r="O730" s="53" t="s">
        <v>229</v>
      </c>
      <c r="P730" s="54" t="s">
        <v>198</v>
      </c>
    </row>
    <row r="731" spans="1:16" ht="13.5" thickBot="1" x14ac:dyDescent="0.25">
      <c r="A731" s="17" t="str">
        <f t="shared" si="66"/>
        <v>BAVM 25 </v>
      </c>
      <c r="B731" s="11" t="str">
        <f t="shared" si="67"/>
        <v>I</v>
      </c>
      <c r="C731" s="17">
        <f t="shared" si="68"/>
        <v>41089.404999999999</v>
      </c>
      <c r="D731" s="19" t="str">
        <f t="shared" si="69"/>
        <v>vis</v>
      </c>
      <c r="E731" s="50">
        <f>VLOOKUP(C731,Active!C$21:E$967,3,FALSE)</f>
        <v>-1836.9996494870863</v>
      </c>
      <c r="F731" s="11" t="s">
        <v>2299</v>
      </c>
      <c r="G731" s="19" t="str">
        <f t="shared" si="70"/>
        <v>41089.405</v>
      </c>
      <c r="H731" s="17">
        <f t="shared" si="71"/>
        <v>-1837</v>
      </c>
      <c r="I731" s="51" t="s">
        <v>238</v>
      </c>
      <c r="J731" s="52" t="s">
        <v>239</v>
      </c>
      <c r="K731" s="51">
        <v>-1837</v>
      </c>
      <c r="L731" s="51" t="s">
        <v>2350</v>
      </c>
      <c r="M731" s="52" t="s">
        <v>2388</v>
      </c>
      <c r="N731" s="52"/>
      <c r="O731" s="53" t="s">
        <v>229</v>
      </c>
      <c r="P731" s="54" t="s">
        <v>198</v>
      </c>
    </row>
    <row r="732" spans="1:16" ht="13.5" thickBot="1" x14ac:dyDescent="0.25">
      <c r="A732" s="17" t="str">
        <f t="shared" si="66"/>
        <v> AVSJ 5.34 </v>
      </c>
      <c r="B732" s="11" t="str">
        <f t="shared" si="67"/>
        <v>I</v>
      </c>
      <c r="C732" s="17">
        <f t="shared" si="68"/>
        <v>41115.777999999998</v>
      </c>
      <c r="D732" s="19" t="str">
        <f t="shared" si="69"/>
        <v>vis</v>
      </c>
      <c r="E732" s="50">
        <f>VLOOKUP(C732,Active!C$21:E$967,3,FALSE)</f>
        <v>-1815.00041791283</v>
      </c>
      <c r="F732" s="11" t="s">
        <v>2299</v>
      </c>
      <c r="G732" s="19" t="str">
        <f t="shared" si="70"/>
        <v>41115.778</v>
      </c>
      <c r="H732" s="17">
        <f t="shared" si="71"/>
        <v>-1815</v>
      </c>
      <c r="I732" s="51" t="s">
        <v>240</v>
      </c>
      <c r="J732" s="52" t="s">
        <v>241</v>
      </c>
      <c r="K732" s="51">
        <v>-1815</v>
      </c>
      <c r="L732" s="51" t="s">
        <v>2367</v>
      </c>
      <c r="M732" s="52" t="s">
        <v>2388</v>
      </c>
      <c r="N732" s="52"/>
      <c r="O732" s="53" t="s">
        <v>32</v>
      </c>
      <c r="P732" s="53" t="s">
        <v>201</v>
      </c>
    </row>
    <row r="733" spans="1:16" ht="13.5" thickBot="1" x14ac:dyDescent="0.25">
      <c r="A733" s="17" t="str">
        <f t="shared" si="66"/>
        <v> AVSJ 5.34 </v>
      </c>
      <c r="B733" s="11" t="str">
        <f t="shared" si="67"/>
        <v>I</v>
      </c>
      <c r="C733" s="17">
        <f t="shared" si="68"/>
        <v>41120.589</v>
      </c>
      <c r="D733" s="19" t="str">
        <f t="shared" si="69"/>
        <v>vis</v>
      </c>
      <c r="E733" s="50">
        <f>VLOOKUP(C733,Active!C$21:E$967,3,FALSE)</f>
        <v>-1810.9872869416176</v>
      </c>
      <c r="F733" s="11" t="s">
        <v>2299</v>
      </c>
      <c r="G733" s="19" t="str">
        <f t="shared" si="70"/>
        <v>41120.589</v>
      </c>
      <c r="H733" s="17">
        <f t="shared" si="71"/>
        <v>-1811</v>
      </c>
      <c r="I733" s="51" t="s">
        <v>242</v>
      </c>
      <c r="J733" s="52" t="s">
        <v>243</v>
      </c>
      <c r="K733" s="51">
        <v>-1811</v>
      </c>
      <c r="L733" s="51" t="s">
        <v>244</v>
      </c>
      <c r="M733" s="52" t="s">
        <v>2388</v>
      </c>
      <c r="N733" s="52"/>
      <c r="O733" s="53" t="s">
        <v>165</v>
      </c>
      <c r="P733" s="53" t="s">
        <v>201</v>
      </c>
    </row>
    <row r="734" spans="1:16" ht="13.5" thickBot="1" x14ac:dyDescent="0.25">
      <c r="A734" s="17" t="str">
        <f t="shared" si="66"/>
        <v> AVSJ 5.34 </v>
      </c>
      <c r="B734" s="11" t="str">
        <f t="shared" si="67"/>
        <v>I</v>
      </c>
      <c r="C734" s="17">
        <f t="shared" si="68"/>
        <v>41121.769999999997</v>
      </c>
      <c r="D734" s="19" t="str">
        <f t="shared" si="69"/>
        <v>vis</v>
      </c>
      <c r="E734" s="50">
        <f>VLOOKUP(C734,Active!C$21:E$967,3,FALSE)</f>
        <v>-1810.0021471210007</v>
      </c>
      <c r="F734" s="11" t="s">
        <v>2299</v>
      </c>
      <c r="G734" s="19" t="str">
        <f t="shared" si="70"/>
        <v>41121.770</v>
      </c>
      <c r="H734" s="17">
        <f t="shared" si="71"/>
        <v>-1810</v>
      </c>
      <c r="I734" s="51" t="s">
        <v>245</v>
      </c>
      <c r="J734" s="52" t="s">
        <v>246</v>
      </c>
      <c r="K734" s="51">
        <v>-1810</v>
      </c>
      <c r="L734" s="51" t="s">
        <v>2300</v>
      </c>
      <c r="M734" s="52" t="s">
        <v>2388</v>
      </c>
      <c r="N734" s="52"/>
      <c r="O734" s="53" t="s">
        <v>247</v>
      </c>
      <c r="P734" s="53" t="s">
        <v>201</v>
      </c>
    </row>
    <row r="735" spans="1:16" ht="13.5" thickBot="1" x14ac:dyDescent="0.25">
      <c r="A735" s="17" t="str">
        <f t="shared" si="66"/>
        <v> AVSJ 5.34 </v>
      </c>
      <c r="B735" s="11" t="str">
        <f t="shared" si="67"/>
        <v>I</v>
      </c>
      <c r="C735" s="17">
        <f t="shared" si="68"/>
        <v>41127.767999999996</v>
      </c>
      <c r="D735" s="19" t="str">
        <f t="shared" si="69"/>
        <v>vis</v>
      </c>
      <c r="E735" s="50">
        <f>VLOOKUP(C735,Active!C$21:E$967,3,FALSE)</f>
        <v>-1804.9988713851201</v>
      </c>
      <c r="F735" s="11" t="s">
        <v>2299</v>
      </c>
      <c r="G735" s="19" t="str">
        <f t="shared" si="70"/>
        <v>41127.768</v>
      </c>
      <c r="H735" s="17">
        <f t="shared" si="71"/>
        <v>-1805</v>
      </c>
      <c r="I735" s="51" t="s">
        <v>251</v>
      </c>
      <c r="J735" s="52" t="s">
        <v>252</v>
      </c>
      <c r="K735" s="51">
        <v>-1805</v>
      </c>
      <c r="L735" s="51" t="s">
        <v>2419</v>
      </c>
      <c r="M735" s="52" t="s">
        <v>2388</v>
      </c>
      <c r="N735" s="52"/>
      <c r="O735" s="53" t="s">
        <v>165</v>
      </c>
      <c r="P735" s="53" t="s">
        <v>201</v>
      </c>
    </row>
    <row r="736" spans="1:16" ht="13.5" thickBot="1" x14ac:dyDescent="0.25">
      <c r="A736" s="17" t="str">
        <f t="shared" si="66"/>
        <v> AVSJ 5.34 </v>
      </c>
      <c r="B736" s="11" t="str">
        <f t="shared" si="67"/>
        <v>I</v>
      </c>
      <c r="C736" s="17">
        <f t="shared" si="68"/>
        <v>41133.754000000001</v>
      </c>
      <c r="D736" s="19" t="str">
        <f t="shared" si="69"/>
        <v>vis</v>
      </c>
      <c r="E736" s="50">
        <f>VLOOKUP(C736,Active!C$21:E$967,3,FALSE)</f>
        <v>-1800.0056055373364</v>
      </c>
      <c r="F736" s="11" t="s">
        <v>2299</v>
      </c>
      <c r="G736" s="19" t="str">
        <f t="shared" si="70"/>
        <v>41133.754</v>
      </c>
      <c r="H736" s="17">
        <f t="shared" si="71"/>
        <v>-1800</v>
      </c>
      <c r="I736" s="51" t="s">
        <v>253</v>
      </c>
      <c r="J736" s="52" t="s">
        <v>254</v>
      </c>
      <c r="K736" s="51">
        <v>-1800</v>
      </c>
      <c r="L736" s="51" t="s">
        <v>2462</v>
      </c>
      <c r="M736" s="52" t="s">
        <v>2388</v>
      </c>
      <c r="N736" s="52"/>
      <c r="O736" s="53" t="s">
        <v>115</v>
      </c>
      <c r="P736" s="53" t="s">
        <v>201</v>
      </c>
    </row>
    <row r="737" spans="1:16" ht="13.5" thickBot="1" x14ac:dyDescent="0.25">
      <c r="A737" s="17" t="str">
        <f t="shared" si="66"/>
        <v> AVSJ 5.34 </v>
      </c>
      <c r="B737" s="11" t="str">
        <f t="shared" si="67"/>
        <v>I</v>
      </c>
      <c r="C737" s="17">
        <f t="shared" si="68"/>
        <v>41145.762000000002</v>
      </c>
      <c r="D737" s="19" t="str">
        <f t="shared" si="69"/>
        <v>vis</v>
      </c>
      <c r="E737" s="50">
        <f>VLOOKUP(C737,Active!C$21:E$967,3,FALSE)</f>
        <v>-1789.9890441774717</v>
      </c>
      <c r="F737" s="11" t="s">
        <v>2299</v>
      </c>
      <c r="G737" s="19" t="str">
        <f t="shared" si="70"/>
        <v>41145.762</v>
      </c>
      <c r="H737" s="17">
        <f t="shared" si="71"/>
        <v>-1790</v>
      </c>
      <c r="I737" s="51" t="s">
        <v>262</v>
      </c>
      <c r="J737" s="52" t="s">
        <v>263</v>
      </c>
      <c r="K737" s="51">
        <v>-1790</v>
      </c>
      <c r="L737" s="51" t="s">
        <v>2658</v>
      </c>
      <c r="M737" s="52" t="s">
        <v>2388</v>
      </c>
      <c r="N737" s="52"/>
      <c r="O737" s="53" t="s">
        <v>165</v>
      </c>
      <c r="P737" s="53" t="s">
        <v>201</v>
      </c>
    </row>
    <row r="738" spans="1:16" ht="13.5" thickBot="1" x14ac:dyDescent="0.25">
      <c r="A738" s="17" t="str">
        <f t="shared" si="66"/>
        <v> JBAA 83.453 </v>
      </c>
      <c r="B738" s="11" t="str">
        <f t="shared" si="67"/>
        <v>I</v>
      </c>
      <c r="C738" s="17">
        <f t="shared" si="68"/>
        <v>41397.519</v>
      </c>
      <c r="D738" s="19" t="str">
        <f t="shared" si="69"/>
        <v>vis</v>
      </c>
      <c r="E738" s="50">
        <f>VLOOKUP(C738,Active!C$21:E$967,3,FALSE)</f>
        <v>-1579.9840942878075</v>
      </c>
      <c r="F738" s="11" t="s">
        <v>2299</v>
      </c>
      <c r="G738" s="19" t="str">
        <f t="shared" si="70"/>
        <v>41397.519</v>
      </c>
      <c r="H738" s="17">
        <f t="shared" si="71"/>
        <v>-1580</v>
      </c>
      <c r="I738" s="51" t="s">
        <v>277</v>
      </c>
      <c r="J738" s="52" t="s">
        <v>278</v>
      </c>
      <c r="K738" s="51">
        <v>-1580</v>
      </c>
      <c r="L738" s="51" t="s">
        <v>279</v>
      </c>
      <c r="M738" s="52" t="s">
        <v>2388</v>
      </c>
      <c r="N738" s="52"/>
      <c r="O738" s="53" t="s">
        <v>271</v>
      </c>
      <c r="P738" s="53" t="s">
        <v>280</v>
      </c>
    </row>
    <row r="739" spans="1:16" ht="13.5" thickBot="1" x14ac:dyDescent="0.25">
      <c r="A739" s="17" t="str">
        <f t="shared" si="66"/>
        <v> JBAA 83.453 </v>
      </c>
      <c r="B739" s="11" t="str">
        <f t="shared" si="67"/>
        <v>I</v>
      </c>
      <c r="C739" s="17">
        <f t="shared" si="68"/>
        <v>41415.489000000001</v>
      </c>
      <c r="D739" s="19" t="str">
        <f t="shared" si="69"/>
        <v>vis</v>
      </c>
      <c r="E739" s="50">
        <f>VLOOKUP(C739,Active!C$21:E$967,3,FALSE)</f>
        <v>-1564.9942868563655</v>
      </c>
      <c r="F739" s="11" t="s">
        <v>2299</v>
      </c>
      <c r="G739" s="19" t="str">
        <f t="shared" si="70"/>
        <v>41415.489</v>
      </c>
      <c r="H739" s="17">
        <f t="shared" si="71"/>
        <v>-1565</v>
      </c>
      <c r="I739" s="51" t="s">
        <v>281</v>
      </c>
      <c r="J739" s="52" t="s">
        <v>282</v>
      </c>
      <c r="K739" s="51">
        <v>-1565</v>
      </c>
      <c r="L739" s="51" t="s">
        <v>2562</v>
      </c>
      <c r="M739" s="52" t="s">
        <v>2388</v>
      </c>
      <c r="N739" s="52"/>
      <c r="O739" s="53" t="s">
        <v>283</v>
      </c>
      <c r="P739" s="53" t="s">
        <v>280</v>
      </c>
    </row>
    <row r="740" spans="1:16" ht="13.5" thickBot="1" x14ac:dyDescent="0.25">
      <c r="A740" s="17" t="str">
        <f t="shared" si="66"/>
        <v>BAVM 26 </v>
      </c>
      <c r="B740" s="11" t="str">
        <f t="shared" si="67"/>
        <v>I</v>
      </c>
      <c r="C740" s="17">
        <f t="shared" si="68"/>
        <v>41445.445</v>
      </c>
      <c r="D740" s="19" t="str">
        <f t="shared" si="69"/>
        <v>vis</v>
      </c>
      <c r="E740" s="50">
        <f>VLOOKUP(C740,Active!C$21:E$967,3,FALSE)</f>
        <v>-1540.0062695265813</v>
      </c>
      <c r="F740" s="11" t="s">
        <v>2299</v>
      </c>
      <c r="G740" s="19" t="str">
        <f t="shared" si="70"/>
        <v>41445.445</v>
      </c>
      <c r="H740" s="17">
        <f t="shared" si="71"/>
        <v>-1540</v>
      </c>
      <c r="I740" s="51" t="s">
        <v>289</v>
      </c>
      <c r="J740" s="52" t="s">
        <v>290</v>
      </c>
      <c r="K740" s="51">
        <v>-1540</v>
      </c>
      <c r="L740" s="51" t="s">
        <v>2315</v>
      </c>
      <c r="M740" s="52" t="s">
        <v>2388</v>
      </c>
      <c r="N740" s="52"/>
      <c r="O740" s="53" t="s">
        <v>2451</v>
      </c>
      <c r="P740" s="54" t="s">
        <v>291</v>
      </c>
    </row>
    <row r="741" spans="1:16" ht="13.5" thickBot="1" x14ac:dyDescent="0.25">
      <c r="A741" s="17" t="str">
        <f t="shared" si="66"/>
        <v> AVSJ 5.34 </v>
      </c>
      <c r="B741" s="11" t="str">
        <f t="shared" si="67"/>
        <v>I</v>
      </c>
      <c r="C741" s="17">
        <f t="shared" si="68"/>
        <v>41519.771000000001</v>
      </c>
      <c r="D741" s="19" t="str">
        <f t="shared" si="69"/>
        <v>vis</v>
      </c>
      <c r="E741" s="50">
        <f>VLOOKUP(C741,Active!C$21:E$967,3,FALSE)</f>
        <v>-1478.0066909428697</v>
      </c>
      <c r="F741" s="11" t="s">
        <v>2299</v>
      </c>
      <c r="G741" s="19" t="str">
        <f t="shared" si="70"/>
        <v>41519.771</v>
      </c>
      <c r="H741" s="17">
        <f t="shared" si="71"/>
        <v>-1478</v>
      </c>
      <c r="I741" s="51" t="s">
        <v>301</v>
      </c>
      <c r="J741" s="52" t="s">
        <v>302</v>
      </c>
      <c r="K741" s="51">
        <v>-1478</v>
      </c>
      <c r="L741" s="51" t="s">
        <v>2315</v>
      </c>
      <c r="M741" s="52" t="s">
        <v>2388</v>
      </c>
      <c r="N741" s="52"/>
      <c r="O741" s="53" t="s">
        <v>303</v>
      </c>
      <c r="P741" s="53" t="s">
        <v>201</v>
      </c>
    </row>
    <row r="742" spans="1:16" ht="13.5" thickBot="1" x14ac:dyDescent="0.25">
      <c r="A742" s="17" t="str">
        <f t="shared" si="66"/>
        <v> JBAA 83.453 </v>
      </c>
      <c r="B742" s="11" t="str">
        <f t="shared" si="67"/>
        <v>I</v>
      </c>
      <c r="C742" s="17">
        <f t="shared" si="68"/>
        <v>41542.555</v>
      </c>
      <c r="D742" s="19" t="str">
        <f t="shared" si="69"/>
        <v>vis</v>
      </c>
      <c r="E742" s="50">
        <f>VLOOKUP(C742,Active!C$21:E$967,3,FALSE)</f>
        <v>-1459.0012500681926</v>
      </c>
      <c r="F742" s="11" t="s">
        <v>2299</v>
      </c>
      <c r="G742" s="19" t="str">
        <f t="shared" si="70"/>
        <v>41542.555</v>
      </c>
      <c r="H742" s="17">
        <f t="shared" si="71"/>
        <v>-1459</v>
      </c>
      <c r="I742" s="51" t="s">
        <v>308</v>
      </c>
      <c r="J742" s="52" t="s">
        <v>309</v>
      </c>
      <c r="K742" s="51">
        <v>-1459</v>
      </c>
      <c r="L742" s="51" t="s">
        <v>2367</v>
      </c>
      <c r="M742" s="52" t="s">
        <v>2388</v>
      </c>
      <c r="N742" s="52"/>
      <c r="O742" s="53" t="s">
        <v>310</v>
      </c>
      <c r="P742" s="53" t="s">
        <v>280</v>
      </c>
    </row>
    <row r="743" spans="1:16" ht="13.5" thickBot="1" x14ac:dyDescent="0.25">
      <c r="A743" s="17" t="str">
        <f t="shared" si="66"/>
        <v> JBAA 83.453 </v>
      </c>
      <c r="B743" s="11" t="str">
        <f t="shared" si="67"/>
        <v>I</v>
      </c>
      <c r="C743" s="17">
        <f t="shared" si="68"/>
        <v>41548.538</v>
      </c>
      <c r="D743" s="19" t="str">
        <f t="shared" si="69"/>
        <v>vis</v>
      </c>
      <c r="E743" s="50">
        <f>VLOOKUP(C743,Active!C$21:E$967,3,FALSE)</f>
        <v>-1454.0104866924378</v>
      </c>
      <c r="F743" s="11" t="s">
        <v>2299</v>
      </c>
      <c r="G743" s="19" t="str">
        <f t="shared" si="70"/>
        <v>41548.538</v>
      </c>
      <c r="H743" s="17">
        <f t="shared" si="71"/>
        <v>-1454</v>
      </c>
      <c r="I743" s="51" t="s">
        <v>311</v>
      </c>
      <c r="J743" s="52" t="s">
        <v>312</v>
      </c>
      <c r="K743" s="51">
        <v>-1454</v>
      </c>
      <c r="L743" s="51" t="s">
        <v>2387</v>
      </c>
      <c r="M743" s="52" t="s">
        <v>2388</v>
      </c>
      <c r="N743" s="52"/>
      <c r="O743" s="53" t="s">
        <v>271</v>
      </c>
      <c r="P743" s="53" t="s">
        <v>280</v>
      </c>
    </row>
    <row r="744" spans="1:16" ht="13.5" thickBot="1" x14ac:dyDescent="0.25">
      <c r="A744" s="17" t="str">
        <f t="shared" si="66"/>
        <v> JBAA 83.453 </v>
      </c>
      <c r="B744" s="11" t="str">
        <f t="shared" si="67"/>
        <v>I</v>
      </c>
      <c r="C744" s="17">
        <f t="shared" si="68"/>
        <v>41637.258999999998</v>
      </c>
      <c r="D744" s="19" t="str">
        <f t="shared" si="69"/>
        <v>vis</v>
      </c>
      <c r="E744" s="50">
        <f>VLOOKUP(C744,Active!C$21:E$967,3,FALSE)</f>
        <v>-1380.0032131740825</v>
      </c>
      <c r="F744" s="11" t="s">
        <v>2299</v>
      </c>
      <c r="G744" s="19" t="str">
        <f t="shared" si="70"/>
        <v>41637.259</v>
      </c>
      <c r="H744" s="17">
        <f t="shared" si="71"/>
        <v>-1380</v>
      </c>
      <c r="I744" s="51" t="s">
        <v>328</v>
      </c>
      <c r="J744" s="52" t="s">
        <v>329</v>
      </c>
      <c r="K744" s="51">
        <v>-1380</v>
      </c>
      <c r="L744" s="51" t="s">
        <v>2361</v>
      </c>
      <c r="M744" s="52" t="s">
        <v>2388</v>
      </c>
      <c r="N744" s="52"/>
      <c r="O744" s="53" t="s">
        <v>271</v>
      </c>
      <c r="P744" s="53" t="s">
        <v>280</v>
      </c>
    </row>
    <row r="745" spans="1:16" ht="13.5" thickBot="1" x14ac:dyDescent="0.25">
      <c r="A745" s="17" t="str">
        <f t="shared" si="66"/>
        <v> MVS 7.32 </v>
      </c>
      <c r="B745" s="11" t="str">
        <f t="shared" si="67"/>
        <v>I</v>
      </c>
      <c r="C745" s="17">
        <f t="shared" si="68"/>
        <v>41831.468999999997</v>
      </c>
      <c r="D745" s="19" t="str">
        <f t="shared" si="69"/>
        <v>vis</v>
      </c>
      <c r="E745" s="50">
        <f>VLOOKUP(C745,Active!C$21:E$967,3,FALSE)</f>
        <v>-1218.001515830724</v>
      </c>
      <c r="F745" s="11" t="s">
        <v>2299</v>
      </c>
      <c r="G745" s="19" t="str">
        <f t="shared" si="70"/>
        <v>41831.469</v>
      </c>
      <c r="H745" s="17">
        <f t="shared" si="71"/>
        <v>-1218</v>
      </c>
      <c r="I745" s="51" t="s">
        <v>347</v>
      </c>
      <c r="J745" s="52" t="s">
        <v>348</v>
      </c>
      <c r="K745" s="51">
        <v>-1218</v>
      </c>
      <c r="L745" s="51" t="s">
        <v>2336</v>
      </c>
      <c r="M745" s="52" t="s">
        <v>2388</v>
      </c>
      <c r="N745" s="52"/>
      <c r="O745" s="53" t="s">
        <v>349</v>
      </c>
      <c r="P745" s="53" t="s">
        <v>350</v>
      </c>
    </row>
    <row r="746" spans="1:16" ht="13.5" thickBot="1" x14ac:dyDescent="0.25">
      <c r="A746" s="17" t="str">
        <f t="shared" si="66"/>
        <v> MVS 7.32 </v>
      </c>
      <c r="B746" s="11" t="str">
        <f t="shared" si="67"/>
        <v>I</v>
      </c>
      <c r="C746" s="17">
        <f t="shared" si="68"/>
        <v>41855.447999999997</v>
      </c>
      <c r="D746" s="19" t="str">
        <f t="shared" si="69"/>
        <v>vis</v>
      </c>
      <c r="E746" s="50">
        <f>VLOOKUP(C746,Active!C$21:E$967,3,FALSE)</f>
        <v>-1197.9992569326432</v>
      </c>
      <c r="F746" s="11" t="s">
        <v>2299</v>
      </c>
      <c r="G746" s="19" t="str">
        <f t="shared" si="70"/>
        <v>41855.448</v>
      </c>
      <c r="H746" s="17">
        <f t="shared" si="71"/>
        <v>-1198</v>
      </c>
      <c r="I746" s="51" t="s">
        <v>361</v>
      </c>
      <c r="J746" s="52" t="s">
        <v>362</v>
      </c>
      <c r="K746" s="51">
        <v>-1198</v>
      </c>
      <c r="L746" s="51" t="s">
        <v>2419</v>
      </c>
      <c r="M746" s="52" t="s">
        <v>2388</v>
      </c>
      <c r="N746" s="52"/>
      <c r="O746" s="53" t="s">
        <v>349</v>
      </c>
      <c r="P746" s="53" t="s">
        <v>350</v>
      </c>
    </row>
    <row r="747" spans="1:16" ht="13.5" thickBot="1" x14ac:dyDescent="0.25">
      <c r="A747" s="17" t="str">
        <f t="shared" si="66"/>
        <v> AA 28.43 </v>
      </c>
      <c r="B747" s="11" t="str">
        <f t="shared" si="67"/>
        <v>I</v>
      </c>
      <c r="C747" s="17">
        <f t="shared" si="68"/>
        <v>41867.438699999999</v>
      </c>
      <c r="D747" s="19" t="str">
        <f t="shared" si="69"/>
        <v>vis</v>
      </c>
      <c r="E747" s="50">
        <f>VLOOKUP(C747,Active!C$21:E$967,3,FALSE)</f>
        <v>-1187.9971264947906</v>
      </c>
      <c r="F747" s="11" t="s">
        <v>2299</v>
      </c>
      <c r="G747" s="19" t="str">
        <f t="shared" si="70"/>
        <v>41867.4387</v>
      </c>
      <c r="H747" s="17">
        <f t="shared" si="71"/>
        <v>-1188</v>
      </c>
      <c r="I747" s="51" t="s">
        <v>365</v>
      </c>
      <c r="J747" s="52" t="s">
        <v>366</v>
      </c>
      <c r="K747" s="51">
        <v>-1188</v>
      </c>
      <c r="L747" s="51" t="s">
        <v>367</v>
      </c>
      <c r="M747" s="52" t="s">
        <v>2428</v>
      </c>
      <c r="N747" s="52" t="s">
        <v>2429</v>
      </c>
      <c r="O747" s="53" t="s">
        <v>368</v>
      </c>
      <c r="P747" s="53" t="s">
        <v>369</v>
      </c>
    </row>
    <row r="748" spans="1:16" ht="13.5" thickBot="1" x14ac:dyDescent="0.25">
      <c r="A748" s="17" t="str">
        <f t="shared" si="66"/>
        <v> MVS 7.32 </v>
      </c>
      <c r="B748" s="11" t="str">
        <f t="shared" si="67"/>
        <v>I</v>
      </c>
      <c r="C748" s="17">
        <f t="shared" si="68"/>
        <v>41873.430999999997</v>
      </c>
      <c r="D748" s="19" t="str">
        <f t="shared" si="69"/>
        <v>vis</v>
      </c>
      <c r="E748" s="50">
        <f>VLOOKUP(C748,Active!C$21:E$967,3,FALSE)</f>
        <v>-1182.9986054557592</v>
      </c>
      <c r="F748" s="11" t="s">
        <v>2299</v>
      </c>
      <c r="G748" s="19" t="str">
        <f t="shared" si="70"/>
        <v>41873.431</v>
      </c>
      <c r="H748" s="17">
        <f t="shared" si="71"/>
        <v>-1183</v>
      </c>
      <c r="I748" s="51" t="s">
        <v>377</v>
      </c>
      <c r="J748" s="52" t="s">
        <v>378</v>
      </c>
      <c r="K748" s="51">
        <v>-1183</v>
      </c>
      <c r="L748" s="51" t="s">
        <v>2309</v>
      </c>
      <c r="M748" s="52" t="s">
        <v>2388</v>
      </c>
      <c r="N748" s="52"/>
      <c r="O748" s="53" t="s">
        <v>349</v>
      </c>
      <c r="P748" s="53" t="s">
        <v>350</v>
      </c>
    </row>
    <row r="749" spans="1:16" ht="13.5" thickBot="1" x14ac:dyDescent="0.25">
      <c r="A749" s="17" t="str">
        <f t="shared" si="66"/>
        <v> AVSJ 5.87 </v>
      </c>
      <c r="B749" s="11" t="str">
        <f t="shared" si="67"/>
        <v>I</v>
      </c>
      <c r="C749" s="17">
        <f t="shared" si="68"/>
        <v>41886.605000000003</v>
      </c>
      <c r="D749" s="19" t="str">
        <f t="shared" si="69"/>
        <v>vis</v>
      </c>
      <c r="E749" s="50">
        <f>VLOOKUP(C749,Active!C$21:E$967,3,FALSE)</f>
        <v>-1172.0094166353974</v>
      </c>
      <c r="F749" s="11" t="s">
        <v>2299</v>
      </c>
      <c r="G749" s="19" t="str">
        <f t="shared" si="70"/>
        <v>41886.605</v>
      </c>
      <c r="H749" s="17">
        <f t="shared" si="71"/>
        <v>-1172</v>
      </c>
      <c r="I749" s="51" t="s">
        <v>387</v>
      </c>
      <c r="J749" s="52" t="s">
        <v>388</v>
      </c>
      <c r="K749" s="51">
        <v>-1172</v>
      </c>
      <c r="L749" s="51" t="s">
        <v>2608</v>
      </c>
      <c r="M749" s="52" t="s">
        <v>2388</v>
      </c>
      <c r="N749" s="52"/>
      <c r="O749" s="53" t="s">
        <v>303</v>
      </c>
      <c r="P749" s="53" t="s">
        <v>389</v>
      </c>
    </row>
    <row r="750" spans="1:16" ht="13.5" thickBot="1" x14ac:dyDescent="0.25">
      <c r="A750" s="17" t="str">
        <f t="shared" si="66"/>
        <v> MVS 7.32 </v>
      </c>
      <c r="B750" s="11" t="str">
        <f t="shared" si="67"/>
        <v>I</v>
      </c>
      <c r="C750" s="17">
        <f t="shared" si="68"/>
        <v>41909.396000000001</v>
      </c>
      <c r="D750" s="19" t="str">
        <f t="shared" si="69"/>
        <v>vis</v>
      </c>
      <c r="E750" s="50">
        <f>VLOOKUP(C750,Active!C$21:E$967,3,FALSE)</f>
        <v>-1152.9981366593299</v>
      </c>
      <c r="F750" s="11" t="s">
        <v>2299</v>
      </c>
      <c r="G750" s="19" t="str">
        <f t="shared" si="70"/>
        <v>41909.396</v>
      </c>
      <c r="H750" s="17">
        <f t="shared" si="71"/>
        <v>-1153</v>
      </c>
      <c r="I750" s="51" t="s">
        <v>398</v>
      </c>
      <c r="J750" s="52" t="s">
        <v>399</v>
      </c>
      <c r="K750" s="51">
        <v>-1153</v>
      </c>
      <c r="L750" s="51" t="s">
        <v>2309</v>
      </c>
      <c r="M750" s="52" t="s">
        <v>2388</v>
      </c>
      <c r="N750" s="52"/>
      <c r="O750" s="53" t="s">
        <v>349</v>
      </c>
      <c r="P750" s="53" t="s">
        <v>350</v>
      </c>
    </row>
    <row r="751" spans="1:16" ht="13.5" thickBot="1" x14ac:dyDescent="0.25">
      <c r="A751" s="17" t="str">
        <f t="shared" si="66"/>
        <v> AA 28.43 </v>
      </c>
      <c r="B751" s="11" t="str">
        <f t="shared" si="67"/>
        <v>I</v>
      </c>
      <c r="C751" s="17">
        <f t="shared" si="68"/>
        <v>41909.396699999998</v>
      </c>
      <c r="D751" s="19" t="str">
        <f t="shared" si="69"/>
        <v>vis</v>
      </c>
      <c r="E751" s="50">
        <f>VLOOKUP(C751,Active!C$21:E$967,3,FALSE)</f>
        <v>-1152.9975527491931</v>
      </c>
      <c r="F751" s="11" t="s">
        <v>2299</v>
      </c>
      <c r="G751" s="19" t="str">
        <f t="shared" si="70"/>
        <v>41909.3967</v>
      </c>
      <c r="H751" s="17">
        <f t="shared" si="71"/>
        <v>-1153</v>
      </c>
      <c r="I751" s="51" t="s">
        <v>400</v>
      </c>
      <c r="J751" s="52" t="s">
        <v>401</v>
      </c>
      <c r="K751" s="51">
        <v>-1153</v>
      </c>
      <c r="L751" s="51" t="s">
        <v>402</v>
      </c>
      <c r="M751" s="52" t="s">
        <v>2428</v>
      </c>
      <c r="N751" s="52" t="s">
        <v>2429</v>
      </c>
      <c r="O751" s="53" t="s">
        <v>368</v>
      </c>
      <c r="P751" s="53" t="s">
        <v>369</v>
      </c>
    </row>
    <row r="752" spans="1:16" ht="13.5" thickBot="1" x14ac:dyDescent="0.25">
      <c r="A752" s="17" t="str">
        <f t="shared" si="66"/>
        <v> MVS 7.32 </v>
      </c>
      <c r="B752" s="11" t="str">
        <f t="shared" si="67"/>
        <v>I</v>
      </c>
      <c r="C752" s="17">
        <f t="shared" si="68"/>
        <v>41933.3675</v>
      </c>
      <c r="D752" s="19" t="str">
        <f t="shared" si="69"/>
        <v>vis</v>
      </c>
      <c r="E752" s="50">
        <f>VLOOKUP(C752,Active!C$21:E$967,3,FALSE)</f>
        <v>-1133.0021339413117</v>
      </c>
      <c r="F752" s="11" t="s">
        <v>2299</v>
      </c>
      <c r="G752" s="19" t="str">
        <f t="shared" si="70"/>
        <v>41933.3675</v>
      </c>
      <c r="H752" s="17">
        <f t="shared" si="71"/>
        <v>-1133</v>
      </c>
      <c r="I752" s="51" t="s">
        <v>403</v>
      </c>
      <c r="J752" s="52" t="s">
        <v>404</v>
      </c>
      <c r="K752" s="51">
        <v>-1133</v>
      </c>
      <c r="L752" s="51" t="s">
        <v>405</v>
      </c>
      <c r="M752" s="52" t="s">
        <v>2388</v>
      </c>
      <c r="N752" s="52"/>
      <c r="O752" s="53" t="s">
        <v>349</v>
      </c>
      <c r="P752" s="53" t="s">
        <v>350</v>
      </c>
    </row>
    <row r="753" spans="1:16" ht="13.5" thickBot="1" x14ac:dyDescent="0.25">
      <c r="A753" s="17" t="str">
        <f t="shared" si="66"/>
        <v> AA 28.43 </v>
      </c>
      <c r="B753" s="11" t="str">
        <f t="shared" si="67"/>
        <v>I</v>
      </c>
      <c r="C753" s="17">
        <f t="shared" si="68"/>
        <v>41939.366600000001</v>
      </c>
      <c r="D753" s="19" t="str">
        <f t="shared" si="69"/>
        <v>vis</v>
      </c>
      <c r="E753" s="50">
        <f>VLOOKUP(C753,Active!C$21:E$967,3,FALSE)</f>
        <v>-1127.9979406323541</v>
      </c>
      <c r="F753" s="11" t="s">
        <v>2299</v>
      </c>
      <c r="G753" s="19" t="str">
        <f t="shared" si="70"/>
        <v>41939.3666</v>
      </c>
      <c r="H753" s="17">
        <f t="shared" si="71"/>
        <v>-1128</v>
      </c>
      <c r="I753" s="51" t="s">
        <v>408</v>
      </c>
      <c r="J753" s="52" t="s">
        <v>409</v>
      </c>
      <c r="K753" s="51">
        <v>-1128</v>
      </c>
      <c r="L753" s="51" t="s">
        <v>104</v>
      </c>
      <c r="M753" s="52" t="s">
        <v>2428</v>
      </c>
      <c r="N753" s="52" t="s">
        <v>2429</v>
      </c>
      <c r="O753" s="53" t="s">
        <v>368</v>
      </c>
      <c r="P753" s="53" t="s">
        <v>369</v>
      </c>
    </row>
    <row r="754" spans="1:16" ht="13.5" thickBot="1" x14ac:dyDescent="0.25">
      <c r="A754" s="17" t="str">
        <f t="shared" si="66"/>
        <v> MVS 7.32 </v>
      </c>
      <c r="B754" s="11" t="str">
        <f t="shared" si="67"/>
        <v>I</v>
      </c>
      <c r="C754" s="17">
        <f t="shared" si="68"/>
        <v>41957.341</v>
      </c>
      <c r="D754" s="19" t="str">
        <f t="shared" si="69"/>
        <v>vis</v>
      </c>
      <c r="E754" s="50">
        <f>VLOOKUP(C754,Active!C$21:E$967,3,FALSE)</f>
        <v>-1113.0044629086101</v>
      </c>
      <c r="F754" s="11" t="s">
        <v>2299</v>
      </c>
      <c r="G754" s="19" t="str">
        <f t="shared" si="70"/>
        <v>41957.341</v>
      </c>
      <c r="H754" s="17">
        <f t="shared" si="71"/>
        <v>-1113</v>
      </c>
      <c r="I754" s="51" t="s">
        <v>410</v>
      </c>
      <c r="J754" s="52" t="s">
        <v>411</v>
      </c>
      <c r="K754" s="51">
        <v>-1113</v>
      </c>
      <c r="L754" s="51" t="s">
        <v>2318</v>
      </c>
      <c r="M754" s="52" t="s">
        <v>2388</v>
      </c>
      <c r="N754" s="52"/>
      <c r="O754" s="53" t="s">
        <v>349</v>
      </c>
      <c r="P754" s="53" t="s">
        <v>350</v>
      </c>
    </row>
    <row r="755" spans="1:16" ht="13.5" thickBot="1" x14ac:dyDescent="0.25">
      <c r="A755" s="17" t="str">
        <f t="shared" si="66"/>
        <v> JBAA 85.445 </v>
      </c>
      <c r="B755" s="11" t="str">
        <f t="shared" si="67"/>
        <v>I</v>
      </c>
      <c r="C755" s="17">
        <f t="shared" si="68"/>
        <v>42247.466999999997</v>
      </c>
      <c r="D755" s="19" t="str">
        <f t="shared" si="69"/>
        <v>vis</v>
      </c>
      <c r="E755" s="50">
        <f>VLOOKUP(C755,Active!C$21:E$967,3,FALSE)</f>
        <v>-870.99372997292789</v>
      </c>
      <c r="F755" s="11" t="s">
        <v>2299</v>
      </c>
      <c r="G755" s="19" t="str">
        <f t="shared" si="70"/>
        <v>42247.467</v>
      </c>
      <c r="H755" s="17">
        <f t="shared" si="71"/>
        <v>-871</v>
      </c>
      <c r="I755" s="51" t="s">
        <v>455</v>
      </c>
      <c r="J755" s="52" t="s">
        <v>456</v>
      </c>
      <c r="K755" s="51">
        <v>-871</v>
      </c>
      <c r="L755" s="51" t="s">
        <v>2304</v>
      </c>
      <c r="M755" s="52" t="s">
        <v>2388</v>
      </c>
      <c r="N755" s="52"/>
      <c r="O755" s="53" t="s">
        <v>457</v>
      </c>
      <c r="P755" s="53" t="s">
        <v>458</v>
      </c>
    </row>
    <row r="756" spans="1:16" ht="13.5" thickBot="1" x14ac:dyDescent="0.25">
      <c r="A756" s="17" t="str">
        <f t="shared" si="66"/>
        <v>IBVS 1053 </v>
      </c>
      <c r="B756" s="11" t="str">
        <f t="shared" si="67"/>
        <v>I</v>
      </c>
      <c r="C756" s="17">
        <f t="shared" si="68"/>
        <v>42283.426700000004</v>
      </c>
      <c r="D756" s="19" t="str">
        <f t="shared" si="69"/>
        <v>vis</v>
      </c>
      <c r="E756" s="50" t="e">
        <f>VLOOKUP(C756,Active!C$21:E$967,3,FALSE)</f>
        <v>#N/A</v>
      </c>
      <c r="F756" s="11" t="s">
        <v>2299</v>
      </c>
      <c r="G756" s="19" t="str">
        <f t="shared" si="70"/>
        <v>42283.4267</v>
      </c>
      <c r="H756" s="17">
        <f t="shared" si="71"/>
        <v>-841</v>
      </c>
      <c r="I756" s="51" t="s">
        <v>475</v>
      </c>
      <c r="J756" s="52" t="s">
        <v>476</v>
      </c>
      <c r="K756" s="51">
        <v>-841</v>
      </c>
      <c r="L756" s="51" t="s">
        <v>477</v>
      </c>
      <c r="M756" s="52" t="s">
        <v>2428</v>
      </c>
      <c r="N756" s="52" t="s">
        <v>2429</v>
      </c>
      <c r="O756" s="53" t="s">
        <v>354</v>
      </c>
      <c r="P756" s="54" t="s">
        <v>478</v>
      </c>
    </row>
    <row r="757" spans="1:16" ht="13.5" thickBot="1" x14ac:dyDescent="0.25">
      <c r="A757" s="17" t="str">
        <f t="shared" si="66"/>
        <v> JBAA 85.445 </v>
      </c>
      <c r="B757" s="11" t="str">
        <f t="shared" si="67"/>
        <v>I</v>
      </c>
      <c r="C757" s="17">
        <f t="shared" si="68"/>
        <v>42319.4</v>
      </c>
      <c r="D757" s="19" t="str">
        <f t="shared" si="69"/>
        <v>vis</v>
      </c>
      <c r="E757" s="50">
        <f>VLOOKUP(C757,Active!C$21:E$967,3,FALSE)</f>
        <v>-810.99028990804663</v>
      </c>
      <c r="F757" s="11" t="s">
        <v>2299</v>
      </c>
      <c r="G757" s="19" t="str">
        <f t="shared" si="70"/>
        <v>42319.400</v>
      </c>
      <c r="H757" s="17">
        <f t="shared" si="71"/>
        <v>-811</v>
      </c>
      <c r="I757" s="51" t="s">
        <v>485</v>
      </c>
      <c r="J757" s="52" t="s">
        <v>486</v>
      </c>
      <c r="K757" s="51">
        <v>-811</v>
      </c>
      <c r="L757" s="51" t="s">
        <v>2718</v>
      </c>
      <c r="M757" s="52" t="s">
        <v>2388</v>
      </c>
      <c r="N757" s="52"/>
      <c r="O757" s="53" t="s">
        <v>457</v>
      </c>
      <c r="P757" s="53" t="s">
        <v>458</v>
      </c>
    </row>
    <row r="758" spans="1:16" ht="13.5" thickBot="1" x14ac:dyDescent="0.25">
      <c r="A758" s="17" t="str">
        <f t="shared" si="66"/>
        <v> JBAA 85.445 </v>
      </c>
      <c r="B758" s="11" t="str">
        <f t="shared" si="67"/>
        <v>I</v>
      </c>
      <c r="C758" s="17">
        <f t="shared" si="68"/>
        <v>42319.400999999998</v>
      </c>
      <c r="D758" s="19" t="str">
        <f t="shared" si="69"/>
        <v>vis</v>
      </c>
      <c r="E758" s="50">
        <f>VLOOKUP(C758,Active!C$21:E$967,3,FALSE)</f>
        <v>-810.98945575070775</v>
      </c>
      <c r="F758" s="11" t="s">
        <v>2299</v>
      </c>
      <c r="G758" s="19" t="str">
        <f t="shared" si="70"/>
        <v>42319.401</v>
      </c>
      <c r="H758" s="17">
        <f t="shared" si="71"/>
        <v>-811</v>
      </c>
      <c r="I758" s="51" t="s">
        <v>487</v>
      </c>
      <c r="J758" s="52" t="s">
        <v>488</v>
      </c>
      <c r="K758" s="51">
        <v>-811</v>
      </c>
      <c r="L758" s="51" t="s">
        <v>2658</v>
      </c>
      <c r="M758" s="52" t="s">
        <v>2388</v>
      </c>
      <c r="N758" s="52"/>
      <c r="O758" s="53" t="s">
        <v>489</v>
      </c>
      <c r="P758" s="53" t="s">
        <v>458</v>
      </c>
    </row>
    <row r="759" spans="1:16" ht="13.5" thickBot="1" x14ac:dyDescent="0.25">
      <c r="A759" s="17" t="str">
        <f t="shared" si="66"/>
        <v> AVSJ 6.28 </v>
      </c>
      <c r="B759" s="11" t="str">
        <f t="shared" si="67"/>
        <v>I</v>
      </c>
      <c r="C759" s="17">
        <f t="shared" si="68"/>
        <v>42326.586000000003</v>
      </c>
      <c r="D759" s="19" t="str">
        <f t="shared" si="69"/>
        <v>vis</v>
      </c>
      <c r="E759" s="50">
        <f>VLOOKUP(C759,Active!C$21:E$967,3,FALSE)</f>
        <v>-804.99603525015254</v>
      </c>
      <c r="F759" s="11" t="s">
        <v>2299</v>
      </c>
      <c r="G759" s="19" t="str">
        <f t="shared" si="70"/>
        <v>42326.586</v>
      </c>
      <c r="H759" s="17">
        <f t="shared" si="71"/>
        <v>-805</v>
      </c>
      <c r="I759" s="51" t="s">
        <v>490</v>
      </c>
      <c r="J759" s="52" t="s">
        <v>491</v>
      </c>
      <c r="K759" s="51">
        <v>-805</v>
      </c>
      <c r="L759" s="51" t="s">
        <v>2448</v>
      </c>
      <c r="M759" s="52" t="s">
        <v>2388</v>
      </c>
      <c r="N759" s="52"/>
      <c r="O759" s="53" t="s">
        <v>483</v>
      </c>
      <c r="P759" s="53" t="s">
        <v>484</v>
      </c>
    </row>
    <row r="760" spans="1:16" ht="13.5" thickBot="1" x14ac:dyDescent="0.25">
      <c r="A760" s="17" t="str">
        <f t="shared" si="66"/>
        <v> JBAA 85.445 </v>
      </c>
      <c r="B760" s="11" t="str">
        <f t="shared" si="67"/>
        <v>I</v>
      </c>
      <c r="C760" s="17">
        <f t="shared" si="68"/>
        <v>42361.349000000002</v>
      </c>
      <c r="D760" s="19" t="str">
        <f t="shared" si="69"/>
        <v>vis</v>
      </c>
      <c r="E760" s="50">
        <f>VLOOKUP(C760,Active!C$21:E$967,3,FALSE)</f>
        <v>-775.99822357852372</v>
      </c>
      <c r="F760" s="11" t="s">
        <v>2299</v>
      </c>
      <c r="G760" s="19" t="str">
        <f t="shared" si="70"/>
        <v>42361.349</v>
      </c>
      <c r="H760" s="17">
        <f t="shared" si="71"/>
        <v>-776</v>
      </c>
      <c r="I760" s="51" t="s">
        <v>497</v>
      </c>
      <c r="J760" s="52" t="s">
        <v>498</v>
      </c>
      <c r="K760" s="51">
        <v>-776</v>
      </c>
      <c r="L760" s="51" t="s">
        <v>2309</v>
      </c>
      <c r="M760" s="52" t="s">
        <v>2388</v>
      </c>
      <c r="N760" s="52"/>
      <c r="O760" s="53" t="s">
        <v>489</v>
      </c>
      <c r="P760" s="53" t="s">
        <v>458</v>
      </c>
    </row>
    <row r="761" spans="1:16" ht="13.5" thickBot="1" x14ac:dyDescent="0.25">
      <c r="A761" s="17" t="str">
        <f t="shared" si="66"/>
        <v>BAVM 29 </v>
      </c>
      <c r="B761" s="11" t="str">
        <f t="shared" si="67"/>
        <v>I</v>
      </c>
      <c r="C761" s="17">
        <f t="shared" si="68"/>
        <v>42421.285000000003</v>
      </c>
      <c r="D761" s="19" t="str">
        <f t="shared" si="69"/>
        <v>vis</v>
      </c>
      <c r="E761" s="50">
        <f>VLOOKUP(C761,Active!C$21:E$967,3,FALSE)</f>
        <v>-726.00216914274893</v>
      </c>
      <c r="F761" s="11" t="s">
        <v>2299</v>
      </c>
      <c r="G761" s="19" t="str">
        <f t="shared" si="70"/>
        <v>42421.285</v>
      </c>
      <c r="H761" s="17">
        <f t="shared" si="71"/>
        <v>-726</v>
      </c>
      <c r="I761" s="51" t="s">
        <v>502</v>
      </c>
      <c r="J761" s="52" t="s">
        <v>503</v>
      </c>
      <c r="K761" s="51">
        <v>-726</v>
      </c>
      <c r="L761" s="51" t="s">
        <v>2300</v>
      </c>
      <c r="M761" s="52" t="s">
        <v>2388</v>
      </c>
      <c r="N761" s="52"/>
      <c r="O761" s="53" t="s">
        <v>504</v>
      </c>
      <c r="P761" s="54" t="s">
        <v>505</v>
      </c>
    </row>
    <row r="762" spans="1:16" ht="13.5" thickBot="1" x14ac:dyDescent="0.25">
      <c r="A762" s="17" t="str">
        <f t="shared" si="66"/>
        <v> AVSJ 7.35 </v>
      </c>
      <c r="B762" s="11" t="str">
        <f t="shared" si="67"/>
        <v>I</v>
      </c>
      <c r="C762" s="17">
        <f t="shared" si="68"/>
        <v>42478.847999999998</v>
      </c>
      <c r="D762" s="19" t="str">
        <f t="shared" si="69"/>
        <v>vis</v>
      </c>
      <c r="E762" s="50">
        <f>VLOOKUP(C762,Active!C$21:E$967,3,FALSE)</f>
        <v>-677.9855700789783</v>
      </c>
      <c r="F762" s="11" t="s">
        <v>2299</v>
      </c>
      <c r="G762" s="19" t="str">
        <f t="shared" si="70"/>
        <v>42478.848</v>
      </c>
      <c r="H762" s="17">
        <f t="shared" si="71"/>
        <v>-678</v>
      </c>
      <c r="I762" s="51" t="s">
        <v>509</v>
      </c>
      <c r="J762" s="52" t="s">
        <v>510</v>
      </c>
      <c r="K762" s="51">
        <v>-678</v>
      </c>
      <c r="L762" s="51" t="s">
        <v>511</v>
      </c>
      <c r="M762" s="52" t="s">
        <v>2388</v>
      </c>
      <c r="N762" s="52"/>
      <c r="O762" s="53" t="s">
        <v>303</v>
      </c>
      <c r="P762" s="53" t="s">
        <v>512</v>
      </c>
    </row>
    <row r="763" spans="1:16" ht="13.5" thickBot="1" x14ac:dyDescent="0.25">
      <c r="A763" s="17" t="str">
        <f t="shared" si="66"/>
        <v> AVSJ 7.35 </v>
      </c>
      <c r="B763" s="11" t="str">
        <f t="shared" si="67"/>
        <v>I</v>
      </c>
      <c r="C763" s="17">
        <f t="shared" si="68"/>
        <v>42520.803999999996</v>
      </c>
      <c r="D763" s="19" t="str">
        <f t="shared" si="69"/>
        <v>vis</v>
      </c>
      <c r="E763" s="50">
        <f>VLOOKUP(C763,Active!C$21:E$967,3,FALSE)</f>
        <v>-642.98766464806488</v>
      </c>
      <c r="F763" s="11" t="s">
        <v>2299</v>
      </c>
      <c r="G763" s="19" t="str">
        <f t="shared" si="70"/>
        <v>42520.804</v>
      </c>
      <c r="H763" s="17">
        <f t="shared" si="71"/>
        <v>-643</v>
      </c>
      <c r="I763" s="51" t="s">
        <v>513</v>
      </c>
      <c r="J763" s="52" t="s">
        <v>514</v>
      </c>
      <c r="K763" s="51">
        <v>-643</v>
      </c>
      <c r="L763" s="51" t="s">
        <v>244</v>
      </c>
      <c r="M763" s="52" t="s">
        <v>2388</v>
      </c>
      <c r="N763" s="52"/>
      <c r="O763" s="53" t="s">
        <v>303</v>
      </c>
      <c r="P763" s="53" t="s">
        <v>512</v>
      </c>
    </row>
    <row r="764" spans="1:16" ht="13.5" thickBot="1" x14ac:dyDescent="0.25">
      <c r="A764" s="17" t="str">
        <f t="shared" si="66"/>
        <v> AVSJ 7.35 </v>
      </c>
      <c r="B764" s="11" t="str">
        <f t="shared" si="67"/>
        <v>I</v>
      </c>
      <c r="C764" s="17">
        <f t="shared" si="68"/>
        <v>42550.750999999997</v>
      </c>
      <c r="D764" s="19" t="str">
        <f t="shared" si="69"/>
        <v>vis</v>
      </c>
      <c r="E764" s="50">
        <f>VLOOKUP(C764,Active!C$21:E$967,3,FALSE)</f>
        <v>-618.00715473435503</v>
      </c>
      <c r="F764" s="11" t="s">
        <v>2299</v>
      </c>
      <c r="G764" s="19" t="str">
        <f t="shared" si="70"/>
        <v>42550.751</v>
      </c>
      <c r="H764" s="17">
        <f t="shared" si="71"/>
        <v>-618</v>
      </c>
      <c r="I764" s="51" t="s">
        <v>515</v>
      </c>
      <c r="J764" s="52" t="s">
        <v>516</v>
      </c>
      <c r="K764" s="51">
        <v>-618</v>
      </c>
      <c r="L764" s="51" t="s">
        <v>2333</v>
      </c>
      <c r="M764" s="52" t="s">
        <v>2388</v>
      </c>
      <c r="N764" s="52"/>
      <c r="O764" s="53" t="s">
        <v>303</v>
      </c>
      <c r="P764" s="53" t="s">
        <v>512</v>
      </c>
    </row>
    <row r="765" spans="1:16" ht="13.5" thickBot="1" x14ac:dyDescent="0.25">
      <c r="A765" s="17" t="str">
        <f t="shared" si="66"/>
        <v>IBVS 1350 </v>
      </c>
      <c r="B765" s="11" t="str">
        <f t="shared" si="67"/>
        <v>I</v>
      </c>
      <c r="C765" s="17">
        <f t="shared" si="68"/>
        <v>42574.724999999999</v>
      </c>
      <c r="D765" s="19" t="str">
        <f t="shared" si="69"/>
        <v>vis</v>
      </c>
      <c r="E765" s="50">
        <f>VLOOKUP(C765,Active!C$21:E$967,3,FALSE)</f>
        <v>-598.00906662298064</v>
      </c>
      <c r="F765" s="11" t="s">
        <v>2299</v>
      </c>
      <c r="G765" s="19" t="str">
        <f t="shared" si="70"/>
        <v>42574.725</v>
      </c>
      <c r="H765" s="17">
        <f t="shared" si="71"/>
        <v>-598</v>
      </c>
      <c r="I765" s="51" t="s">
        <v>521</v>
      </c>
      <c r="J765" s="52" t="s">
        <v>522</v>
      </c>
      <c r="K765" s="51">
        <v>-598</v>
      </c>
      <c r="L765" s="51" t="s">
        <v>2608</v>
      </c>
      <c r="M765" s="52" t="s">
        <v>2388</v>
      </c>
      <c r="N765" s="52"/>
      <c r="O765" s="53" t="s">
        <v>523</v>
      </c>
      <c r="P765" s="54" t="s">
        <v>524</v>
      </c>
    </row>
    <row r="766" spans="1:16" ht="13.5" thickBot="1" x14ac:dyDescent="0.25">
      <c r="A766" s="17" t="str">
        <f t="shared" si="66"/>
        <v>IBVS 1249 </v>
      </c>
      <c r="B766" s="11" t="str">
        <f t="shared" si="67"/>
        <v>I</v>
      </c>
      <c r="C766" s="17">
        <f t="shared" si="68"/>
        <v>42598.703999999998</v>
      </c>
      <c r="D766" s="19" t="str">
        <f t="shared" si="69"/>
        <v>vis</v>
      </c>
      <c r="E766" s="50">
        <f>VLOOKUP(C766,Active!C$21:E$967,3,FALSE)</f>
        <v>-578.00680772489966</v>
      </c>
      <c r="F766" s="11" t="s">
        <v>2299</v>
      </c>
      <c r="G766" s="19" t="str">
        <f t="shared" si="70"/>
        <v>42598.704</v>
      </c>
      <c r="H766" s="17">
        <f t="shared" si="71"/>
        <v>-578</v>
      </c>
      <c r="I766" s="51" t="s">
        <v>525</v>
      </c>
      <c r="J766" s="52" t="s">
        <v>526</v>
      </c>
      <c r="K766" s="51">
        <v>-578</v>
      </c>
      <c r="L766" s="51" t="s">
        <v>2315</v>
      </c>
      <c r="M766" s="52" t="s">
        <v>2388</v>
      </c>
      <c r="N766" s="52"/>
      <c r="O766" s="53" t="s">
        <v>447</v>
      </c>
      <c r="P766" s="54" t="s">
        <v>527</v>
      </c>
    </row>
    <row r="767" spans="1:16" ht="13.5" thickBot="1" x14ac:dyDescent="0.25">
      <c r="A767" s="17" t="str">
        <f t="shared" si="66"/>
        <v>BAVM 29 </v>
      </c>
      <c r="B767" s="11" t="str">
        <f t="shared" si="67"/>
        <v>I</v>
      </c>
      <c r="C767" s="17">
        <f t="shared" si="68"/>
        <v>42609.495999999999</v>
      </c>
      <c r="D767" s="19" t="str">
        <f t="shared" si="69"/>
        <v>vis</v>
      </c>
      <c r="E767" s="50">
        <f>VLOOKUP(C767,Active!C$21:E$967,3,FALSE)</f>
        <v>-569.0045816926164</v>
      </c>
      <c r="F767" s="11" t="s">
        <v>2299</v>
      </c>
      <c r="G767" s="19" t="str">
        <f t="shared" si="70"/>
        <v>42609.496</v>
      </c>
      <c r="H767" s="17">
        <f t="shared" si="71"/>
        <v>-569</v>
      </c>
      <c r="I767" s="51" t="s">
        <v>532</v>
      </c>
      <c r="J767" s="52" t="s">
        <v>533</v>
      </c>
      <c r="K767" s="51">
        <v>-569</v>
      </c>
      <c r="L767" s="51" t="s">
        <v>2318</v>
      </c>
      <c r="M767" s="52" t="s">
        <v>2388</v>
      </c>
      <c r="N767" s="52"/>
      <c r="O767" s="53" t="s">
        <v>534</v>
      </c>
      <c r="P767" s="54" t="s">
        <v>505</v>
      </c>
    </row>
    <row r="768" spans="1:16" ht="13.5" thickBot="1" x14ac:dyDescent="0.25">
      <c r="A768" s="17" t="str">
        <f t="shared" si="66"/>
        <v>BAVM 29 </v>
      </c>
      <c r="B768" s="11" t="str">
        <f t="shared" si="67"/>
        <v>I</v>
      </c>
      <c r="C768" s="17">
        <f t="shared" si="68"/>
        <v>42627.478000000003</v>
      </c>
      <c r="D768" s="19" t="str">
        <f t="shared" si="69"/>
        <v>vis</v>
      </c>
      <c r="E768" s="50">
        <f>VLOOKUP(C768,Active!C$21:E$967,3,FALSE)</f>
        <v>-554.00476437307123</v>
      </c>
      <c r="F768" s="11" t="s">
        <v>2299</v>
      </c>
      <c r="G768" s="19" t="str">
        <f t="shared" si="70"/>
        <v>42627.478</v>
      </c>
      <c r="H768" s="17">
        <f t="shared" si="71"/>
        <v>-554</v>
      </c>
      <c r="I768" s="51" t="s">
        <v>539</v>
      </c>
      <c r="J768" s="52" t="s">
        <v>540</v>
      </c>
      <c r="K768" s="51">
        <v>-554</v>
      </c>
      <c r="L768" s="51" t="s">
        <v>2493</v>
      </c>
      <c r="M768" s="52" t="s">
        <v>2388</v>
      </c>
      <c r="N768" s="52"/>
      <c r="O768" s="53" t="s">
        <v>534</v>
      </c>
      <c r="P768" s="54" t="s">
        <v>505</v>
      </c>
    </row>
    <row r="769" spans="1:16" ht="13.5" thickBot="1" x14ac:dyDescent="0.25">
      <c r="A769" s="17" t="str">
        <f t="shared" si="66"/>
        <v> JBAA 87.80 </v>
      </c>
      <c r="B769" s="11" t="str">
        <f t="shared" si="67"/>
        <v>I</v>
      </c>
      <c r="C769" s="17">
        <f t="shared" si="68"/>
        <v>42633.5</v>
      </c>
      <c r="D769" s="19" t="str">
        <f t="shared" si="69"/>
        <v>vis</v>
      </c>
      <c r="E769" s="50">
        <f>VLOOKUP(C769,Active!C$21:E$967,3,FALSE)</f>
        <v>-548.98146886099016</v>
      </c>
      <c r="F769" s="11" t="s">
        <v>2299</v>
      </c>
      <c r="G769" s="19" t="str">
        <f t="shared" si="70"/>
        <v>42633.500</v>
      </c>
      <c r="H769" s="17">
        <f t="shared" si="71"/>
        <v>-549</v>
      </c>
      <c r="I769" s="51" t="s">
        <v>545</v>
      </c>
      <c r="J769" s="52" t="s">
        <v>546</v>
      </c>
      <c r="K769" s="51">
        <v>-549</v>
      </c>
      <c r="L769" s="51" t="s">
        <v>547</v>
      </c>
      <c r="M769" s="52" t="s">
        <v>2388</v>
      </c>
      <c r="N769" s="52"/>
      <c r="O769" s="53" t="s">
        <v>548</v>
      </c>
      <c r="P769" s="53" t="s">
        <v>549</v>
      </c>
    </row>
    <row r="770" spans="1:16" ht="13.5" thickBot="1" x14ac:dyDescent="0.25">
      <c r="A770" s="17" t="str">
        <f t="shared" si="66"/>
        <v> JBAA 87.80 </v>
      </c>
      <c r="B770" s="11" t="str">
        <f t="shared" si="67"/>
        <v>I</v>
      </c>
      <c r="C770" s="17">
        <f t="shared" si="68"/>
        <v>42651.461000000003</v>
      </c>
      <c r="D770" s="19" t="str">
        <f t="shared" si="69"/>
        <v>vis</v>
      </c>
      <c r="E770" s="50">
        <f>VLOOKUP(C770,Active!C$21:E$967,3,FALSE)</f>
        <v>-533.99916884562253</v>
      </c>
      <c r="F770" s="11" t="s">
        <v>2299</v>
      </c>
      <c r="G770" s="19" t="str">
        <f t="shared" si="70"/>
        <v>42651.461</v>
      </c>
      <c r="H770" s="17">
        <f t="shared" si="71"/>
        <v>-534</v>
      </c>
      <c r="I770" s="51" t="s">
        <v>550</v>
      </c>
      <c r="J770" s="52" t="s">
        <v>551</v>
      </c>
      <c r="K770" s="51">
        <v>-534</v>
      </c>
      <c r="L770" s="51" t="s">
        <v>2419</v>
      </c>
      <c r="M770" s="52" t="s">
        <v>2388</v>
      </c>
      <c r="N770" s="52"/>
      <c r="O770" s="53" t="s">
        <v>489</v>
      </c>
      <c r="P770" s="53" t="s">
        <v>549</v>
      </c>
    </row>
    <row r="771" spans="1:16" ht="13.5" thickBot="1" x14ac:dyDescent="0.25">
      <c r="A771" s="17" t="str">
        <f t="shared" si="66"/>
        <v>IBVS 1249 </v>
      </c>
      <c r="B771" s="11" t="str">
        <f t="shared" si="67"/>
        <v>I</v>
      </c>
      <c r="C771" s="17">
        <f t="shared" si="68"/>
        <v>42664.650999999998</v>
      </c>
      <c r="D771" s="19" t="str">
        <f t="shared" si="69"/>
        <v>vis</v>
      </c>
      <c r="E771" s="50">
        <f>VLOOKUP(C771,Active!C$21:E$967,3,FALSE)</f>
        <v>-522.99663350780213</v>
      </c>
      <c r="F771" s="11" t="s">
        <v>2299</v>
      </c>
      <c r="G771" s="19" t="str">
        <f t="shared" si="70"/>
        <v>42664.651</v>
      </c>
      <c r="H771" s="17">
        <f t="shared" si="71"/>
        <v>-523</v>
      </c>
      <c r="I771" s="51" t="s">
        <v>552</v>
      </c>
      <c r="J771" s="52" t="s">
        <v>553</v>
      </c>
      <c r="K771" s="51">
        <v>-523</v>
      </c>
      <c r="L771" s="51" t="s">
        <v>2373</v>
      </c>
      <c r="M771" s="52" t="s">
        <v>2388</v>
      </c>
      <c r="N771" s="52"/>
      <c r="O771" s="53" t="s">
        <v>554</v>
      </c>
      <c r="P771" s="54" t="s">
        <v>527</v>
      </c>
    </row>
    <row r="772" spans="1:16" ht="13.5" thickBot="1" x14ac:dyDescent="0.25">
      <c r="A772" s="17" t="str">
        <f t="shared" si="66"/>
        <v> PZP 3.338 </v>
      </c>
      <c r="B772" s="11" t="str">
        <f t="shared" si="67"/>
        <v>I</v>
      </c>
      <c r="C772" s="17">
        <f t="shared" si="68"/>
        <v>42668.243000000002</v>
      </c>
      <c r="D772" s="19" t="str">
        <f t="shared" si="69"/>
        <v>vis</v>
      </c>
      <c r="E772" s="50">
        <f>VLOOKUP(C772,Active!C$21:E$967,3,FALSE)</f>
        <v>-520.00034033619397</v>
      </c>
      <c r="F772" s="11" t="s">
        <v>2299</v>
      </c>
      <c r="G772" s="19" t="str">
        <f t="shared" si="70"/>
        <v>42668.243</v>
      </c>
      <c r="H772" s="17">
        <f t="shared" si="71"/>
        <v>-520</v>
      </c>
      <c r="I772" s="51" t="s">
        <v>555</v>
      </c>
      <c r="J772" s="52" t="s">
        <v>556</v>
      </c>
      <c r="K772" s="51">
        <v>-520</v>
      </c>
      <c r="L772" s="51" t="s">
        <v>2353</v>
      </c>
      <c r="M772" s="52" t="s">
        <v>2388</v>
      </c>
      <c r="N772" s="52"/>
      <c r="O772" s="53" t="s">
        <v>557</v>
      </c>
      <c r="P772" s="53" t="s">
        <v>558</v>
      </c>
    </row>
    <row r="773" spans="1:16" ht="13.5" thickBot="1" x14ac:dyDescent="0.25">
      <c r="A773" s="17" t="str">
        <f t="shared" si="66"/>
        <v> PZP 3.338 </v>
      </c>
      <c r="B773" s="11" t="str">
        <f t="shared" si="67"/>
        <v>I</v>
      </c>
      <c r="C773" s="17">
        <f t="shared" si="68"/>
        <v>42674.241999999998</v>
      </c>
      <c r="D773" s="19" t="str">
        <f t="shared" si="69"/>
        <v>vis</v>
      </c>
      <c r="E773" s="50">
        <f>VLOOKUP(C773,Active!C$21:E$967,3,FALSE)</f>
        <v>-514.99623044297425</v>
      </c>
      <c r="F773" s="11" t="s">
        <v>2299</v>
      </c>
      <c r="G773" s="19" t="str">
        <f t="shared" si="70"/>
        <v>42674.242</v>
      </c>
      <c r="H773" s="17">
        <f t="shared" si="71"/>
        <v>-515</v>
      </c>
      <c r="I773" s="51" t="s">
        <v>562</v>
      </c>
      <c r="J773" s="52" t="s">
        <v>563</v>
      </c>
      <c r="K773" s="51">
        <v>-515</v>
      </c>
      <c r="L773" s="51" t="s">
        <v>2448</v>
      </c>
      <c r="M773" s="52" t="s">
        <v>2388</v>
      </c>
      <c r="N773" s="52"/>
      <c r="O773" s="53" t="s">
        <v>557</v>
      </c>
      <c r="P773" s="53" t="s">
        <v>558</v>
      </c>
    </row>
    <row r="774" spans="1:16" ht="13.5" thickBot="1" x14ac:dyDescent="0.25">
      <c r="A774" s="17" t="str">
        <f t="shared" si="66"/>
        <v>BAVM 29 </v>
      </c>
      <c r="B774" s="11" t="str">
        <f t="shared" si="67"/>
        <v>I</v>
      </c>
      <c r="C774" s="17">
        <f t="shared" si="68"/>
        <v>42675.43</v>
      </c>
      <c r="D774" s="19" t="str">
        <f t="shared" si="69"/>
        <v>vis</v>
      </c>
      <c r="E774" s="50">
        <f>VLOOKUP(C774,Active!C$21:E$967,3,FALSE)</f>
        <v>-514.00525152096088</v>
      </c>
      <c r="F774" s="11" t="s">
        <v>2299</v>
      </c>
      <c r="G774" s="19" t="str">
        <f t="shared" si="70"/>
        <v>42675.430</v>
      </c>
      <c r="H774" s="17">
        <f t="shared" si="71"/>
        <v>-514</v>
      </c>
      <c r="I774" s="51" t="s">
        <v>564</v>
      </c>
      <c r="J774" s="52" t="s">
        <v>565</v>
      </c>
      <c r="K774" s="51">
        <v>-514</v>
      </c>
      <c r="L774" s="51" t="s">
        <v>2493</v>
      </c>
      <c r="M774" s="52" t="s">
        <v>2388</v>
      </c>
      <c r="N774" s="52"/>
      <c r="O774" s="53" t="s">
        <v>534</v>
      </c>
      <c r="P774" s="54" t="s">
        <v>505</v>
      </c>
    </row>
    <row r="775" spans="1:16" ht="13.5" thickBot="1" x14ac:dyDescent="0.25">
      <c r="A775" s="17" t="str">
        <f t="shared" si="66"/>
        <v> AVSJ 7.35 </v>
      </c>
      <c r="B775" s="11" t="str">
        <f t="shared" si="67"/>
        <v>I</v>
      </c>
      <c r="C775" s="17">
        <f t="shared" si="68"/>
        <v>42682.635999999999</v>
      </c>
      <c r="D775" s="19" t="str">
        <f t="shared" si="69"/>
        <v>vis</v>
      </c>
      <c r="E775" s="50">
        <f>VLOOKUP(C775,Active!C$21:E$967,3,FALSE)</f>
        <v>-507.99431371623422</v>
      </c>
      <c r="F775" s="11" t="s">
        <v>2299</v>
      </c>
      <c r="G775" s="19" t="str">
        <f t="shared" si="70"/>
        <v>42682.636</v>
      </c>
      <c r="H775" s="17">
        <f t="shared" si="71"/>
        <v>-508</v>
      </c>
      <c r="I775" s="51" t="s">
        <v>566</v>
      </c>
      <c r="J775" s="52" t="s">
        <v>567</v>
      </c>
      <c r="K775" s="51">
        <v>-508</v>
      </c>
      <c r="L775" s="51" t="s">
        <v>2562</v>
      </c>
      <c r="M775" s="52" t="s">
        <v>2388</v>
      </c>
      <c r="N775" s="52"/>
      <c r="O775" s="53" t="s">
        <v>568</v>
      </c>
      <c r="P775" s="53" t="s">
        <v>512</v>
      </c>
    </row>
    <row r="776" spans="1:16" ht="13.5" thickBot="1" x14ac:dyDescent="0.25">
      <c r="A776" s="17" t="str">
        <f t="shared" si="66"/>
        <v>BAVM 29 </v>
      </c>
      <c r="B776" s="11" t="str">
        <f t="shared" si="67"/>
        <v>I</v>
      </c>
      <c r="C776" s="17">
        <f t="shared" si="68"/>
        <v>42687.417999999998</v>
      </c>
      <c r="D776" s="19" t="str">
        <f t="shared" si="69"/>
        <v>vis</v>
      </c>
      <c r="E776" s="50">
        <f>VLOOKUP(C776,Active!C$21:E$967,3,FALSE)</f>
        <v>-504.00537330793486</v>
      </c>
      <c r="F776" s="11" t="s">
        <v>2299</v>
      </c>
      <c r="G776" s="19" t="str">
        <f t="shared" si="70"/>
        <v>42687.418</v>
      </c>
      <c r="H776" s="17">
        <f t="shared" si="71"/>
        <v>-504</v>
      </c>
      <c r="I776" s="51" t="s">
        <v>569</v>
      </c>
      <c r="J776" s="52" t="s">
        <v>570</v>
      </c>
      <c r="K776" s="51">
        <v>-504</v>
      </c>
      <c r="L776" s="51" t="s">
        <v>2493</v>
      </c>
      <c r="M776" s="52" t="s">
        <v>2388</v>
      </c>
      <c r="N776" s="52"/>
      <c r="O776" s="53" t="s">
        <v>534</v>
      </c>
      <c r="P776" s="54" t="s">
        <v>505</v>
      </c>
    </row>
    <row r="777" spans="1:16" ht="13.5" thickBot="1" x14ac:dyDescent="0.25">
      <c r="A777" s="17" t="str">
        <f t="shared" si="66"/>
        <v> AVSJ 7.35 </v>
      </c>
      <c r="B777" s="11" t="str">
        <f t="shared" si="67"/>
        <v>I</v>
      </c>
      <c r="C777" s="17">
        <f t="shared" si="68"/>
        <v>42694.622000000003</v>
      </c>
      <c r="D777" s="19" t="str">
        <f t="shared" si="69"/>
        <v>vis</v>
      </c>
      <c r="E777" s="50">
        <f>VLOOKUP(C777,Active!C$21:E$967,3,FALSE)</f>
        <v>-497.99610381788597</v>
      </c>
      <c r="F777" s="11" t="s">
        <v>2299</v>
      </c>
      <c r="G777" s="19" t="str">
        <f t="shared" si="70"/>
        <v>42694.622</v>
      </c>
      <c r="H777" s="17">
        <f t="shared" si="71"/>
        <v>-498</v>
      </c>
      <c r="I777" s="51" t="s">
        <v>571</v>
      </c>
      <c r="J777" s="52" t="s">
        <v>572</v>
      </c>
      <c r="K777" s="51">
        <v>-498</v>
      </c>
      <c r="L777" s="51" t="s">
        <v>2448</v>
      </c>
      <c r="M777" s="52" t="s">
        <v>2388</v>
      </c>
      <c r="N777" s="52"/>
      <c r="O777" s="53" t="s">
        <v>568</v>
      </c>
      <c r="P777" s="53" t="s">
        <v>512</v>
      </c>
    </row>
    <row r="778" spans="1:16" ht="13.5" thickBot="1" x14ac:dyDescent="0.25">
      <c r="A778" s="17" t="str">
        <f t="shared" si="66"/>
        <v> VSSC 58.17 </v>
      </c>
      <c r="B778" s="11" t="str">
        <f t="shared" si="67"/>
        <v>I</v>
      </c>
      <c r="C778" s="17">
        <f t="shared" si="68"/>
        <v>42839.686000000002</v>
      </c>
      <c r="D778" s="19" t="str">
        <f t="shared" si="69"/>
        <v>vis</v>
      </c>
      <c r="E778" s="50">
        <f>VLOOKUP(C778,Active!C$21:E$967,3,FALSE)</f>
        <v>-376.98990319270297</v>
      </c>
      <c r="F778" s="11" t="s">
        <v>2299</v>
      </c>
      <c r="G778" s="19" t="str">
        <f t="shared" si="70"/>
        <v>42839.686</v>
      </c>
      <c r="H778" s="17">
        <f t="shared" si="71"/>
        <v>-377</v>
      </c>
      <c r="I778" s="51" t="s">
        <v>573</v>
      </c>
      <c r="J778" s="52" t="s">
        <v>574</v>
      </c>
      <c r="K778" s="51">
        <v>-377</v>
      </c>
      <c r="L778" s="51" t="s">
        <v>2718</v>
      </c>
      <c r="M778" s="52" t="s">
        <v>2388</v>
      </c>
      <c r="N778" s="52"/>
      <c r="O778" s="53" t="s">
        <v>575</v>
      </c>
      <c r="P778" s="53" t="s">
        <v>576</v>
      </c>
    </row>
    <row r="779" spans="1:16" ht="13.5" thickBot="1" x14ac:dyDescent="0.25">
      <c r="A779" s="17" t="str">
        <f t="shared" ref="A779:A842" si="72">P779</f>
        <v> PZP 3.338 </v>
      </c>
      <c r="B779" s="11" t="str">
        <f t="shared" ref="B779:B842" si="73">IF(H779=INT(H779),"I","II")</f>
        <v>I</v>
      </c>
      <c r="C779" s="17">
        <f t="shared" ref="C779:C842" si="74">1*G779</f>
        <v>42848.06</v>
      </c>
      <c r="D779" s="19" t="str">
        <f t="shared" ref="D779:D842" si="75">VLOOKUP(F779,I$1:J$5,2,FALSE)</f>
        <v>vis</v>
      </c>
      <c r="E779" s="50">
        <f>VLOOKUP(C779,Active!C$21:E$967,3,FALSE)</f>
        <v>-370.00466961280148</v>
      </c>
      <c r="F779" s="11" t="s">
        <v>2299</v>
      </c>
      <c r="G779" s="19" t="str">
        <f t="shared" ref="G779:G842" si="76">MID(I779,3,LEN(I779)-3)</f>
        <v>42848.060</v>
      </c>
      <c r="H779" s="17">
        <f t="shared" ref="H779:H842" si="77">1*K779</f>
        <v>-370</v>
      </c>
      <c r="I779" s="51" t="s">
        <v>577</v>
      </c>
      <c r="J779" s="52" t="s">
        <v>578</v>
      </c>
      <c r="K779" s="51">
        <v>-370</v>
      </c>
      <c r="L779" s="51" t="s">
        <v>2493</v>
      </c>
      <c r="M779" s="52" t="s">
        <v>2388</v>
      </c>
      <c r="N779" s="52"/>
      <c r="O779" s="53" t="s">
        <v>557</v>
      </c>
      <c r="P779" s="53" t="s">
        <v>558</v>
      </c>
    </row>
    <row r="780" spans="1:16" ht="13.5" thickBot="1" x14ac:dyDescent="0.25">
      <c r="A780" s="17" t="str">
        <f t="shared" si="72"/>
        <v> PZP 3.338 </v>
      </c>
      <c r="B780" s="11" t="str">
        <f t="shared" si="73"/>
        <v>I</v>
      </c>
      <c r="C780" s="17">
        <f t="shared" si="74"/>
        <v>42861.250999999997</v>
      </c>
      <c r="D780" s="19" t="str">
        <f t="shared" si="75"/>
        <v>vis</v>
      </c>
      <c r="E780" s="50">
        <f>VLOOKUP(C780,Active!C$21:E$967,3,FALSE)</f>
        <v>-359.00130011763611</v>
      </c>
      <c r="F780" s="11" t="s">
        <v>2299</v>
      </c>
      <c r="G780" s="19" t="str">
        <f t="shared" si="76"/>
        <v>42861.251</v>
      </c>
      <c r="H780" s="17">
        <f t="shared" si="77"/>
        <v>-359</v>
      </c>
      <c r="I780" s="51" t="s">
        <v>579</v>
      </c>
      <c r="J780" s="52" t="s">
        <v>580</v>
      </c>
      <c r="K780" s="51">
        <v>-359</v>
      </c>
      <c r="L780" s="51" t="s">
        <v>2336</v>
      </c>
      <c r="M780" s="52" t="s">
        <v>2388</v>
      </c>
      <c r="N780" s="52"/>
      <c r="O780" s="53" t="s">
        <v>557</v>
      </c>
      <c r="P780" s="53" t="s">
        <v>558</v>
      </c>
    </row>
    <row r="781" spans="1:16" ht="13.5" thickBot="1" x14ac:dyDescent="0.25">
      <c r="A781" s="17" t="str">
        <f t="shared" si="72"/>
        <v>BAVM 29 </v>
      </c>
      <c r="B781" s="11" t="str">
        <f t="shared" si="73"/>
        <v>I</v>
      </c>
      <c r="C781" s="17">
        <f t="shared" si="74"/>
        <v>42874.434000000001</v>
      </c>
      <c r="D781" s="19" t="str">
        <f t="shared" si="75"/>
        <v>vis</v>
      </c>
      <c r="E781" s="50">
        <f>VLOOKUP(C781,Active!C$21:E$967,3,FALSE)</f>
        <v>-348.00460388120007</v>
      </c>
      <c r="F781" s="11" t="s">
        <v>2299</v>
      </c>
      <c r="G781" s="19" t="str">
        <f t="shared" si="76"/>
        <v>42874.434</v>
      </c>
      <c r="H781" s="17">
        <f t="shared" si="77"/>
        <v>-348</v>
      </c>
      <c r="I781" s="51" t="s">
        <v>581</v>
      </c>
      <c r="J781" s="52" t="s">
        <v>582</v>
      </c>
      <c r="K781" s="51">
        <v>-348</v>
      </c>
      <c r="L781" s="51" t="s">
        <v>2493</v>
      </c>
      <c r="M781" s="52" t="s">
        <v>2388</v>
      </c>
      <c r="N781" s="52"/>
      <c r="O781" s="53" t="s">
        <v>534</v>
      </c>
      <c r="P781" s="54" t="s">
        <v>505</v>
      </c>
    </row>
    <row r="782" spans="1:16" ht="13.5" thickBot="1" x14ac:dyDescent="0.25">
      <c r="A782" s="17" t="str">
        <f t="shared" si="72"/>
        <v>BAVM 29 </v>
      </c>
      <c r="B782" s="11" t="str">
        <f t="shared" si="73"/>
        <v>I</v>
      </c>
      <c r="C782" s="17">
        <f t="shared" si="74"/>
        <v>42880.446000000004</v>
      </c>
      <c r="D782" s="19" t="str">
        <f t="shared" si="75"/>
        <v>vis</v>
      </c>
      <c r="E782" s="50">
        <f>VLOOKUP(C782,Active!C$21:E$967,3,FALSE)</f>
        <v>-342.98964994253231</v>
      </c>
      <c r="F782" s="11" t="s">
        <v>2299</v>
      </c>
      <c r="G782" s="19" t="str">
        <f t="shared" si="76"/>
        <v>42880.446</v>
      </c>
      <c r="H782" s="17">
        <f t="shared" si="77"/>
        <v>-343</v>
      </c>
      <c r="I782" s="51" t="s">
        <v>591</v>
      </c>
      <c r="J782" s="52" t="s">
        <v>592</v>
      </c>
      <c r="K782" s="51">
        <v>-343</v>
      </c>
      <c r="L782" s="51" t="s">
        <v>2718</v>
      </c>
      <c r="M782" s="52" t="s">
        <v>2388</v>
      </c>
      <c r="N782" s="52"/>
      <c r="O782" s="53" t="s">
        <v>2628</v>
      </c>
      <c r="P782" s="54" t="s">
        <v>505</v>
      </c>
    </row>
    <row r="783" spans="1:16" ht="13.5" thickBot="1" x14ac:dyDescent="0.25">
      <c r="A783" s="17" t="str">
        <f t="shared" si="72"/>
        <v> PZP 3.338 </v>
      </c>
      <c r="B783" s="11" t="str">
        <f t="shared" si="73"/>
        <v>I</v>
      </c>
      <c r="C783" s="17">
        <f t="shared" si="74"/>
        <v>42885.231</v>
      </c>
      <c r="D783" s="19" t="str">
        <f t="shared" si="75"/>
        <v>vis</v>
      </c>
      <c r="E783" s="50">
        <f>VLOOKUP(C783,Active!C$21:E$967,3,FALSE)</f>
        <v>-338.99820706221016</v>
      </c>
      <c r="F783" s="11" t="s">
        <v>2299</v>
      </c>
      <c r="G783" s="19" t="str">
        <f t="shared" si="76"/>
        <v>42885.231</v>
      </c>
      <c r="H783" s="17">
        <f t="shared" si="77"/>
        <v>-339</v>
      </c>
      <c r="I783" s="51" t="s">
        <v>596</v>
      </c>
      <c r="J783" s="52" t="s">
        <v>597</v>
      </c>
      <c r="K783" s="51">
        <v>-339</v>
      </c>
      <c r="L783" s="51" t="s">
        <v>2309</v>
      </c>
      <c r="M783" s="52" t="s">
        <v>2388</v>
      </c>
      <c r="N783" s="52"/>
      <c r="O783" s="53" t="s">
        <v>557</v>
      </c>
      <c r="P783" s="53" t="s">
        <v>558</v>
      </c>
    </row>
    <row r="784" spans="1:16" ht="13.5" thickBot="1" x14ac:dyDescent="0.25">
      <c r="A784" s="17" t="str">
        <f t="shared" si="72"/>
        <v> AVSJ 7.25 </v>
      </c>
      <c r="B784" s="11" t="str">
        <f t="shared" si="73"/>
        <v>I</v>
      </c>
      <c r="C784" s="17">
        <f t="shared" si="74"/>
        <v>42954.756800000003</v>
      </c>
      <c r="D784" s="19" t="str">
        <f t="shared" si="75"/>
        <v>vis</v>
      </c>
      <c r="E784" s="50">
        <f>VLOOKUP(C784,Active!C$21:E$967,3,FALSE)</f>
        <v>-281.00275055041669</v>
      </c>
      <c r="F784" s="11" t="s">
        <v>2299</v>
      </c>
      <c r="G784" s="19" t="str">
        <f t="shared" si="76"/>
        <v>42954.7568</v>
      </c>
      <c r="H784" s="17">
        <f t="shared" si="77"/>
        <v>-281</v>
      </c>
      <c r="I784" s="51" t="s">
        <v>607</v>
      </c>
      <c r="J784" s="52" t="s">
        <v>608</v>
      </c>
      <c r="K784" s="51">
        <v>-281</v>
      </c>
      <c r="L784" s="51" t="s">
        <v>609</v>
      </c>
      <c r="M784" s="52" t="s">
        <v>2428</v>
      </c>
      <c r="N784" s="52" t="s">
        <v>2429</v>
      </c>
      <c r="O784" s="53" t="s">
        <v>610</v>
      </c>
      <c r="P784" s="53" t="s">
        <v>611</v>
      </c>
    </row>
    <row r="785" spans="1:16" ht="13.5" thickBot="1" x14ac:dyDescent="0.25">
      <c r="A785" s="17" t="str">
        <f t="shared" si="72"/>
        <v> VSSC 58.17 </v>
      </c>
      <c r="B785" s="11" t="str">
        <f t="shared" si="73"/>
        <v>I</v>
      </c>
      <c r="C785" s="17">
        <f t="shared" si="74"/>
        <v>42977.538</v>
      </c>
      <c r="D785" s="19" t="str">
        <f t="shared" si="75"/>
        <v>vis</v>
      </c>
      <c r="E785" s="50">
        <f>VLOOKUP(C785,Active!C$21:E$967,3,FALSE)</f>
        <v>-261.99964531629826</v>
      </c>
      <c r="F785" s="11" t="s">
        <v>2299</v>
      </c>
      <c r="G785" s="19" t="str">
        <f t="shared" si="76"/>
        <v>42977.538</v>
      </c>
      <c r="H785" s="17">
        <f t="shared" si="77"/>
        <v>-262</v>
      </c>
      <c r="I785" s="51" t="s">
        <v>620</v>
      </c>
      <c r="J785" s="52" t="s">
        <v>621</v>
      </c>
      <c r="K785" s="51">
        <v>-262</v>
      </c>
      <c r="L785" s="51" t="s">
        <v>2350</v>
      </c>
      <c r="M785" s="52" t="s">
        <v>2388</v>
      </c>
      <c r="N785" s="52"/>
      <c r="O785" s="53" t="s">
        <v>489</v>
      </c>
      <c r="P785" s="53" t="s">
        <v>576</v>
      </c>
    </row>
    <row r="786" spans="1:16" ht="13.5" thickBot="1" x14ac:dyDescent="0.25">
      <c r="A786" s="17" t="str">
        <f t="shared" si="72"/>
        <v> BBS 30 </v>
      </c>
      <c r="B786" s="11" t="str">
        <f t="shared" si="73"/>
        <v>I</v>
      </c>
      <c r="C786" s="17">
        <f t="shared" si="74"/>
        <v>42983.533000000003</v>
      </c>
      <c r="D786" s="19" t="str">
        <f t="shared" si="75"/>
        <v>vis</v>
      </c>
      <c r="E786" s="50">
        <f>VLOOKUP(C786,Active!C$21:E$967,3,FALSE)</f>
        <v>-256.99887205244022</v>
      </c>
      <c r="F786" s="11" t="s">
        <v>2299</v>
      </c>
      <c r="G786" s="19" t="str">
        <f t="shared" si="76"/>
        <v>42983.533</v>
      </c>
      <c r="H786" s="17">
        <f t="shared" si="77"/>
        <v>-257</v>
      </c>
      <c r="I786" s="51" t="s">
        <v>622</v>
      </c>
      <c r="J786" s="52" t="s">
        <v>623</v>
      </c>
      <c r="K786" s="51">
        <v>-257</v>
      </c>
      <c r="L786" s="51" t="s">
        <v>2419</v>
      </c>
      <c r="M786" s="52" t="s">
        <v>2388</v>
      </c>
      <c r="N786" s="52"/>
      <c r="O786" s="53" t="s">
        <v>624</v>
      </c>
      <c r="P786" s="53" t="s">
        <v>625</v>
      </c>
    </row>
    <row r="787" spans="1:16" ht="13.5" thickBot="1" x14ac:dyDescent="0.25">
      <c r="A787" s="17" t="str">
        <f t="shared" si="72"/>
        <v>BAVM 29 </v>
      </c>
      <c r="B787" s="11" t="str">
        <f t="shared" si="73"/>
        <v>I</v>
      </c>
      <c r="C787" s="17">
        <f t="shared" si="74"/>
        <v>42989.514000000003</v>
      </c>
      <c r="D787" s="19" t="str">
        <f t="shared" si="75"/>
        <v>vis</v>
      </c>
      <c r="E787" s="50">
        <f>VLOOKUP(C787,Active!C$21:E$967,3,FALSE)</f>
        <v>-252.00977699136928</v>
      </c>
      <c r="F787" s="11" t="s">
        <v>2299</v>
      </c>
      <c r="G787" s="19" t="str">
        <f t="shared" si="76"/>
        <v>42989.514</v>
      </c>
      <c r="H787" s="17">
        <f t="shared" si="77"/>
        <v>-252</v>
      </c>
      <c r="I787" s="51" t="s">
        <v>633</v>
      </c>
      <c r="J787" s="52" t="s">
        <v>634</v>
      </c>
      <c r="K787" s="51">
        <v>-252</v>
      </c>
      <c r="L787" s="51" t="s">
        <v>2526</v>
      </c>
      <c r="M787" s="52" t="s">
        <v>2388</v>
      </c>
      <c r="N787" s="52"/>
      <c r="O787" s="53" t="s">
        <v>2404</v>
      </c>
      <c r="P787" s="54" t="s">
        <v>505</v>
      </c>
    </row>
    <row r="788" spans="1:16" ht="13.5" thickBot="1" x14ac:dyDescent="0.25">
      <c r="A788" s="17" t="str">
        <f t="shared" si="72"/>
        <v> AVSJ 7.25 </v>
      </c>
      <c r="B788" s="11" t="str">
        <f t="shared" si="73"/>
        <v>I</v>
      </c>
      <c r="C788" s="17">
        <f t="shared" si="74"/>
        <v>42990.7232</v>
      </c>
      <c r="D788" s="19" t="str">
        <f t="shared" si="75"/>
        <v>vis</v>
      </c>
      <c r="E788" s="50">
        <f>VLOOKUP(C788,Active!C$21:E$967,3,FALSE)</f>
        <v>-251.00111393371424</v>
      </c>
      <c r="F788" s="11" t="s">
        <v>2299</v>
      </c>
      <c r="G788" s="19" t="str">
        <f t="shared" si="76"/>
        <v>42990.7232</v>
      </c>
      <c r="H788" s="17">
        <f t="shared" si="77"/>
        <v>-251</v>
      </c>
      <c r="I788" s="51" t="s">
        <v>643</v>
      </c>
      <c r="J788" s="52" t="s">
        <v>641</v>
      </c>
      <c r="K788" s="51">
        <v>-251</v>
      </c>
      <c r="L788" s="51" t="s">
        <v>2542</v>
      </c>
      <c r="M788" s="52" t="s">
        <v>2428</v>
      </c>
      <c r="N788" s="52" t="s">
        <v>2429</v>
      </c>
      <c r="O788" s="53" t="s">
        <v>610</v>
      </c>
      <c r="P788" s="53" t="s">
        <v>611</v>
      </c>
    </row>
    <row r="789" spans="1:16" ht="13.5" thickBot="1" x14ac:dyDescent="0.25">
      <c r="A789" s="17" t="str">
        <f t="shared" si="72"/>
        <v> VSSC 58.17 </v>
      </c>
      <c r="B789" s="11" t="str">
        <f t="shared" si="73"/>
        <v>I</v>
      </c>
      <c r="C789" s="17">
        <f t="shared" si="74"/>
        <v>43013.51</v>
      </c>
      <c r="D789" s="19" t="str">
        <f t="shared" si="75"/>
        <v>vis</v>
      </c>
      <c r="E789" s="50">
        <f>VLOOKUP(C789,Active!C$21:E$967,3,FALSE)</f>
        <v>-231.99333741847855</v>
      </c>
      <c r="F789" s="11" t="s">
        <v>2299</v>
      </c>
      <c r="G789" s="19" t="str">
        <f t="shared" si="76"/>
        <v>43013.510</v>
      </c>
      <c r="H789" s="17">
        <f t="shared" si="77"/>
        <v>-232</v>
      </c>
      <c r="I789" s="51" t="s">
        <v>650</v>
      </c>
      <c r="J789" s="52" t="s">
        <v>651</v>
      </c>
      <c r="K789" s="51">
        <v>-232</v>
      </c>
      <c r="L789" s="51" t="s">
        <v>2304</v>
      </c>
      <c r="M789" s="52" t="s">
        <v>2388</v>
      </c>
      <c r="N789" s="52"/>
      <c r="O789" s="53" t="s">
        <v>575</v>
      </c>
      <c r="P789" s="53" t="s">
        <v>576</v>
      </c>
    </row>
    <row r="790" spans="1:16" ht="13.5" thickBot="1" x14ac:dyDescent="0.25">
      <c r="A790" s="17" t="str">
        <f t="shared" si="72"/>
        <v>IBVS 1249 </v>
      </c>
      <c r="B790" s="11" t="str">
        <f t="shared" si="73"/>
        <v>I</v>
      </c>
      <c r="C790" s="17">
        <f t="shared" si="74"/>
        <v>43020.692000000003</v>
      </c>
      <c r="D790" s="19" t="str">
        <f t="shared" si="75"/>
        <v>vis</v>
      </c>
      <c r="E790" s="50">
        <f>VLOOKUP(C790,Active!C$21:E$967,3,FALSE)</f>
        <v>-226.00241938995211</v>
      </c>
      <c r="F790" s="11" t="s">
        <v>2299</v>
      </c>
      <c r="G790" s="19" t="str">
        <f t="shared" si="76"/>
        <v>43020.692</v>
      </c>
      <c r="H790" s="17">
        <f t="shared" si="77"/>
        <v>-226</v>
      </c>
      <c r="I790" s="51" t="s">
        <v>652</v>
      </c>
      <c r="J790" s="52" t="s">
        <v>653</v>
      </c>
      <c r="K790" s="51">
        <v>-226</v>
      </c>
      <c r="L790" s="51" t="s">
        <v>2300</v>
      </c>
      <c r="M790" s="52" t="s">
        <v>2388</v>
      </c>
      <c r="N790" s="52"/>
      <c r="O790" s="53" t="s">
        <v>447</v>
      </c>
      <c r="P790" s="54" t="s">
        <v>527</v>
      </c>
    </row>
    <row r="791" spans="1:16" ht="13.5" thickBot="1" x14ac:dyDescent="0.25">
      <c r="A791" s="17" t="str">
        <f t="shared" si="72"/>
        <v> VSSC 58.17 </v>
      </c>
      <c r="B791" s="11" t="str">
        <f t="shared" si="73"/>
        <v>I</v>
      </c>
      <c r="C791" s="17">
        <f t="shared" si="74"/>
        <v>43025.472999999998</v>
      </c>
      <c r="D791" s="19" t="str">
        <f t="shared" si="75"/>
        <v>vis</v>
      </c>
      <c r="E791" s="50">
        <f>VLOOKUP(C791,Active!C$21:E$967,3,FALSE)</f>
        <v>-222.01431313899769</v>
      </c>
      <c r="F791" s="11" t="s">
        <v>2299</v>
      </c>
      <c r="G791" s="19" t="str">
        <f t="shared" si="76"/>
        <v>43025.473</v>
      </c>
      <c r="H791" s="17">
        <f t="shared" si="77"/>
        <v>-222</v>
      </c>
      <c r="I791" s="51" t="s">
        <v>654</v>
      </c>
      <c r="J791" s="52" t="s">
        <v>655</v>
      </c>
      <c r="K791" s="51">
        <v>-222</v>
      </c>
      <c r="L791" s="51" t="s">
        <v>2378</v>
      </c>
      <c r="M791" s="52" t="s">
        <v>2388</v>
      </c>
      <c r="N791" s="52"/>
      <c r="O791" s="53" t="s">
        <v>656</v>
      </c>
      <c r="P791" s="53" t="s">
        <v>576</v>
      </c>
    </row>
    <row r="792" spans="1:16" ht="13.5" thickBot="1" x14ac:dyDescent="0.25">
      <c r="A792" s="17" t="str">
        <f t="shared" si="72"/>
        <v> BBS 32 </v>
      </c>
      <c r="B792" s="11" t="str">
        <f t="shared" si="73"/>
        <v>I</v>
      </c>
      <c r="C792" s="17">
        <f t="shared" si="74"/>
        <v>43200.508000000002</v>
      </c>
      <c r="D792" s="19" t="str">
        <f t="shared" si="75"/>
        <v>vis</v>
      </c>
      <c r="E792" s="50">
        <f>VLOOKUP(C792,Active!C$21:E$967,3,FALSE)</f>
        <v>-76.007582823898531</v>
      </c>
      <c r="F792" s="11" t="s">
        <v>2299</v>
      </c>
      <c r="G792" s="19" t="str">
        <f t="shared" si="76"/>
        <v>43200.508</v>
      </c>
      <c r="H792" s="17">
        <f t="shared" si="77"/>
        <v>-76</v>
      </c>
      <c r="I792" s="51" t="s">
        <v>665</v>
      </c>
      <c r="J792" s="52" t="s">
        <v>666</v>
      </c>
      <c r="K792" s="51">
        <v>-76</v>
      </c>
      <c r="L792" s="51" t="s">
        <v>2333</v>
      </c>
      <c r="M792" s="52" t="s">
        <v>2388</v>
      </c>
      <c r="N792" s="52"/>
      <c r="O792" s="53" t="s">
        <v>667</v>
      </c>
      <c r="P792" s="53" t="s">
        <v>664</v>
      </c>
    </row>
    <row r="793" spans="1:16" ht="13.5" thickBot="1" x14ac:dyDescent="0.25">
      <c r="A793" s="17" t="str">
        <f t="shared" si="72"/>
        <v> BBS 34 </v>
      </c>
      <c r="B793" s="11" t="str">
        <f t="shared" si="73"/>
        <v>I</v>
      </c>
      <c r="C793" s="17">
        <f t="shared" si="74"/>
        <v>43290.417999999998</v>
      </c>
      <c r="D793" s="19" t="str">
        <f t="shared" si="75"/>
        <v>vis</v>
      </c>
      <c r="E793" s="50">
        <f>VLOOKUP(C793,Active!C$21:E$967,3,FALSE)</f>
        <v>-1.0084962261909065</v>
      </c>
      <c r="F793" s="11" t="s">
        <v>2299</v>
      </c>
      <c r="G793" s="19" t="str">
        <f t="shared" si="76"/>
        <v>43290.418</v>
      </c>
      <c r="H793" s="17">
        <f t="shared" si="77"/>
        <v>-1</v>
      </c>
      <c r="I793" s="51" t="s">
        <v>683</v>
      </c>
      <c r="J793" s="52" t="s">
        <v>684</v>
      </c>
      <c r="K793" s="51">
        <v>-1</v>
      </c>
      <c r="L793" s="51" t="s">
        <v>2473</v>
      </c>
      <c r="M793" s="52" t="s">
        <v>2388</v>
      </c>
      <c r="N793" s="52"/>
      <c r="O793" s="53" t="s">
        <v>685</v>
      </c>
      <c r="P793" s="53" t="s">
        <v>679</v>
      </c>
    </row>
    <row r="794" spans="1:16" ht="13.5" thickBot="1" x14ac:dyDescent="0.25">
      <c r="A794" s="17" t="str">
        <f t="shared" si="72"/>
        <v> AOEB 1 </v>
      </c>
      <c r="B794" s="11" t="str">
        <f t="shared" si="73"/>
        <v>I</v>
      </c>
      <c r="C794" s="17">
        <f t="shared" si="74"/>
        <v>43291.624000000003</v>
      </c>
      <c r="D794" s="19" t="str">
        <f t="shared" si="75"/>
        <v>vis</v>
      </c>
      <c r="E794" s="50">
        <f>VLOOKUP(C794,Active!C$21:E$967,3,FALSE)</f>
        <v>-2.502472022757482E-3</v>
      </c>
      <c r="F794" s="11" t="s">
        <v>2299</v>
      </c>
      <c r="G794" s="19" t="str">
        <f t="shared" si="76"/>
        <v>43291.624</v>
      </c>
      <c r="H794" s="17">
        <f t="shared" si="77"/>
        <v>0</v>
      </c>
      <c r="I794" s="51" t="s">
        <v>686</v>
      </c>
      <c r="J794" s="52" t="s">
        <v>687</v>
      </c>
      <c r="K794" s="51">
        <v>0</v>
      </c>
      <c r="L794" s="51" t="s">
        <v>2300</v>
      </c>
      <c r="M794" s="52" t="s">
        <v>2388</v>
      </c>
      <c r="N794" s="52"/>
      <c r="O794" s="53" t="s">
        <v>519</v>
      </c>
      <c r="P794" s="53" t="s">
        <v>520</v>
      </c>
    </row>
    <row r="795" spans="1:16" ht="13.5" thickBot="1" x14ac:dyDescent="0.25">
      <c r="A795" s="17" t="str">
        <f t="shared" si="72"/>
        <v> VSSC 58.17 </v>
      </c>
      <c r="B795" s="11" t="str">
        <f t="shared" si="73"/>
        <v>I</v>
      </c>
      <c r="C795" s="17">
        <f t="shared" si="74"/>
        <v>43399.517999999996</v>
      </c>
      <c r="D795" s="19" t="str">
        <f t="shared" si="75"/>
        <v>vis</v>
      </c>
      <c r="E795" s="50">
        <f>VLOOKUP(C795,Active!C$21:E$967,3,FALSE)</f>
        <v>89.998069759907821</v>
      </c>
      <c r="F795" s="11" t="s">
        <v>2299</v>
      </c>
      <c r="G795" s="19" t="str">
        <f t="shared" si="76"/>
        <v>43399.518</v>
      </c>
      <c r="H795" s="17">
        <f t="shared" si="77"/>
        <v>90</v>
      </c>
      <c r="I795" s="51" t="s">
        <v>747</v>
      </c>
      <c r="J795" s="52" t="s">
        <v>748</v>
      </c>
      <c r="K795" s="51">
        <v>90</v>
      </c>
      <c r="L795" s="51" t="s">
        <v>2336</v>
      </c>
      <c r="M795" s="52" t="s">
        <v>2388</v>
      </c>
      <c r="N795" s="52"/>
      <c r="O795" s="53" t="s">
        <v>575</v>
      </c>
      <c r="P795" s="53" t="s">
        <v>576</v>
      </c>
    </row>
    <row r="796" spans="1:16" ht="13.5" thickBot="1" x14ac:dyDescent="0.25">
      <c r="A796" s="17" t="str">
        <f t="shared" si="72"/>
        <v> MVS 8.136 </v>
      </c>
      <c r="B796" s="11" t="str">
        <f t="shared" si="73"/>
        <v>I</v>
      </c>
      <c r="C796" s="17">
        <f t="shared" si="74"/>
        <v>43742.383000000002</v>
      </c>
      <c r="D796" s="19" t="str">
        <f t="shared" si="75"/>
        <v>vis</v>
      </c>
      <c r="E796" s="50">
        <f>VLOOKUP(C796,Active!C$21:E$967,3,FALSE)</f>
        <v>376.00142674271837</v>
      </c>
      <c r="F796" s="11" t="s">
        <v>2299</v>
      </c>
      <c r="G796" s="19" t="str">
        <f t="shared" si="76"/>
        <v>43742.383</v>
      </c>
      <c r="H796" s="17">
        <f t="shared" si="77"/>
        <v>376</v>
      </c>
      <c r="I796" s="51" t="s">
        <v>814</v>
      </c>
      <c r="J796" s="52" t="s">
        <v>815</v>
      </c>
      <c r="K796" s="51">
        <v>376</v>
      </c>
      <c r="L796" s="51" t="s">
        <v>2309</v>
      </c>
      <c r="M796" s="52" t="s">
        <v>2388</v>
      </c>
      <c r="N796" s="52"/>
      <c r="O796" s="53" t="s">
        <v>816</v>
      </c>
      <c r="P796" s="53" t="s">
        <v>817</v>
      </c>
    </row>
    <row r="797" spans="1:16" ht="13.5" thickBot="1" x14ac:dyDescent="0.25">
      <c r="A797" s="17" t="str">
        <f t="shared" si="72"/>
        <v> VSSC 58.17 </v>
      </c>
      <c r="B797" s="11" t="str">
        <f t="shared" si="73"/>
        <v>I</v>
      </c>
      <c r="C797" s="17">
        <f t="shared" si="74"/>
        <v>43743.574999999997</v>
      </c>
      <c r="D797" s="19" t="str">
        <f t="shared" si="75"/>
        <v>vis</v>
      </c>
      <c r="E797" s="50">
        <f>VLOOKUP(C797,Active!C$21:E$967,3,FALSE)</f>
        <v>376.99574229409342</v>
      </c>
      <c r="F797" s="11" t="s">
        <v>2299</v>
      </c>
      <c r="G797" s="19" t="str">
        <f t="shared" si="76"/>
        <v>43743.575</v>
      </c>
      <c r="H797" s="17">
        <f t="shared" si="77"/>
        <v>377</v>
      </c>
      <c r="I797" s="51" t="s">
        <v>818</v>
      </c>
      <c r="J797" s="52" t="s">
        <v>819</v>
      </c>
      <c r="K797" s="51">
        <v>377</v>
      </c>
      <c r="L797" s="51" t="s">
        <v>2318</v>
      </c>
      <c r="M797" s="52" t="s">
        <v>2388</v>
      </c>
      <c r="N797" s="52"/>
      <c r="O797" s="53" t="s">
        <v>575</v>
      </c>
      <c r="P797" s="53" t="s">
        <v>576</v>
      </c>
    </row>
    <row r="798" spans="1:16" ht="13.5" thickBot="1" x14ac:dyDescent="0.25">
      <c r="A798" s="17" t="str">
        <f t="shared" si="72"/>
        <v> VSSC 58.17 </v>
      </c>
      <c r="B798" s="11" t="str">
        <f t="shared" si="73"/>
        <v>I</v>
      </c>
      <c r="C798" s="17">
        <f t="shared" si="74"/>
        <v>43772.36</v>
      </c>
      <c r="D798" s="19" t="str">
        <f t="shared" si="75"/>
        <v>vis</v>
      </c>
      <c r="E798" s="50">
        <f>VLOOKUP(C798,Active!C$21:E$967,3,FALSE)</f>
        <v>401.00696137668007</v>
      </c>
      <c r="F798" s="11" t="s">
        <v>2299</v>
      </c>
      <c r="G798" s="19" t="str">
        <f t="shared" si="76"/>
        <v>43772.360</v>
      </c>
      <c r="H798" s="17">
        <f t="shared" si="77"/>
        <v>401</v>
      </c>
      <c r="I798" s="51" t="s">
        <v>828</v>
      </c>
      <c r="J798" s="52" t="s">
        <v>829</v>
      </c>
      <c r="K798" s="51">
        <v>401</v>
      </c>
      <c r="L798" s="51" t="s">
        <v>2304</v>
      </c>
      <c r="M798" s="52" t="s">
        <v>2388</v>
      </c>
      <c r="N798" s="52"/>
      <c r="O798" s="53" t="s">
        <v>575</v>
      </c>
      <c r="P798" s="53" t="s">
        <v>576</v>
      </c>
    </row>
    <row r="799" spans="1:16" ht="13.5" thickBot="1" x14ac:dyDescent="0.25">
      <c r="A799" s="17" t="str">
        <f t="shared" si="72"/>
        <v>IBVS 1924 </v>
      </c>
      <c r="B799" s="11" t="str">
        <f t="shared" si="73"/>
        <v>I</v>
      </c>
      <c r="C799" s="17">
        <f t="shared" si="74"/>
        <v>43796.325900000003</v>
      </c>
      <c r="D799" s="19" t="str">
        <f t="shared" si="75"/>
        <v>vis</v>
      </c>
      <c r="E799" s="50" t="e">
        <f>VLOOKUP(C799,Active!C$21:E$967,3,FALSE)</f>
        <v>#N/A</v>
      </c>
      <c r="F799" s="11" t="s">
        <v>2299</v>
      </c>
      <c r="G799" s="19" t="str">
        <f t="shared" si="76"/>
        <v>43796.3259</v>
      </c>
      <c r="H799" s="17">
        <f t="shared" si="77"/>
        <v>421</v>
      </c>
      <c r="I799" s="51" t="s">
        <v>836</v>
      </c>
      <c r="J799" s="52" t="s">
        <v>837</v>
      </c>
      <c r="K799" s="51">
        <v>421</v>
      </c>
      <c r="L799" s="51" t="s">
        <v>838</v>
      </c>
      <c r="M799" s="52" t="s">
        <v>2428</v>
      </c>
      <c r="N799" s="52" t="s">
        <v>2429</v>
      </c>
      <c r="O799" s="53" t="s">
        <v>839</v>
      </c>
      <c r="P799" s="54" t="s">
        <v>840</v>
      </c>
    </row>
    <row r="800" spans="1:16" ht="13.5" thickBot="1" x14ac:dyDescent="0.25">
      <c r="A800" s="17" t="str">
        <f t="shared" si="72"/>
        <v> MVS 8.192 </v>
      </c>
      <c r="B800" s="11" t="str">
        <f t="shared" si="73"/>
        <v>I</v>
      </c>
      <c r="C800" s="17">
        <f t="shared" si="74"/>
        <v>44122.394999999997</v>
      </c>
      <c r="D800" s="19" t="str">
        <f t="shared" si="75"/>
        <v>vis</v>
      </c>
      <c r="E800" s="50">
        <f>VLOOKUP(C800,Active!C$21:E$967,3,FALSE)</f>
        <v>692.99122649990784</v>
      </c>
      <c r="F800" s="11" t="s">
        <v>2299</v>
      </c>
      <c r="G800" s="19" t="str">
        <f t="shared" si="76"/>
        <v>44122.395</v>
      </c>
      <c r="H800" s="17">
        <f t="shared" si="77"/>
        <v>693</v>
      </c>
      <c r="I800" s="51" t="s">
        <v>879</v>
      </c>
      <c r="J800" s="52" t="s">
        <v>880</v>
      </c>
      <c r="K800" s="51">
        <v>693</v>
      </c>
      <c r="L800" s="51" t="s">
        <v>2608</v>
      </c>
      <c r="M800" s="52" t="s">
        <v>2388</v>
      </c>
      <c r="N800" s="52"/>
      <c r="O800" s="53" t="s">
        <v>816</v>
      </c>
      <c r="P800" s="53" t="s">
        <v>881</v>
      </c>
    </row>
    <row r="801" spans="1:16" ht="13.5" thickBot="1" x14ac:dyDescent="0.25">
      <c r="A801" s="17" t="str">
        <f t="shared" si="72"/>
        <v>BAVM 32 </v>
      </c>
      <c r="B801" s="11" t="str">
        <f t="shared" si="73"/>
        <v>I</v>
      </c>
      <c r="C801" s="17">
        <f t="shared" si="74"/>
        <v>44128.396999999997</v>
      </c>
      <c r="D801" s="19" t="str">
        <f t="shared" si="75"/>
        <v>vis</v>
      </c>
      <c r="E801" s="50">
        <f>VLOOKUP(C801,Active!C$21:E$967,3,FALSE)</f>
        <v>697.99783886515627</v>
      </c>
      <c r="F801" s="11" t="s">
        <v>2299</v>
      </c>
      <c r="G801" s="19" t="str">
        <f t="shared" si="76"/>
        <v>44128.397</v>
      </c>
      <c r="H801" s="17">
        <f t="shared" si="77"/>
        <v>698</v>
      </c>
      <c r="I801" s="51" t="s">
        <v>882</v>
      </c>
      <c r="J801" s="52" t="s">
        <v>883</v>
      </c>
      <c r="K801" s="51">
        <v>698</v>
      </c>
      <c r="L801" s="51" t="s">
        <v>2300</v>
      </c>
      <c r="M801" s="52" t="s">
        <v>2388</v>
      </c>
      <c r="N801" s="52"/>
      <c r="O801" s="53" t="s">
        <v>2628</v>
      </c>
      <c r="P801" s="54" t="s">
        <v>884</v>
      </c>
    </row>
    <row r="802" spans="1:16" ht="13.5" thickBot="1" x14ac:dyDescent="0.25">
      <c r="A802" s="17" t="str">
        <f t="shared" si="72"/>
        <v> VSSC 59.18 </v>
      </c>
      <c r="B802" s="11" t="str">
        <f t="shared" si="73"/>
        <v>I</v>
      </c>
      <c r="C802" s="17">
        <f t="shared" si="74"/>
        <v>44140.391000000003</v>
      </c>
      <c r="D802" s="19" t="str">
        <f t="shared" si="75"/>
        <v>vis</v>
      </c>
      <c r="E802" s="50">
        <f>VLOOKUP(C802,Active!C$21:E$967,3,FALSE)</f>
        <v>708.00272202224005</v>
      </c>
      <c r="F802" s="11" t="s">
        <v>2299</v>
      </c>
      <c r="G802" s="19" t="str">
        <f t="shared" si="76"/>
        <v>44140.391</v>
      </c>
      <c r="H802" s="17">
        <f t="shared" si="77"/>
        <v>708</v>
      </c>
      <c r="I802" s="51" t="s">
        <v>888</v>
      </c>
      <c r="J802" s="52" t="s">
        <v>889</v>
      </c>
      <c r="K802" s="51">
        <v>708</v>
      </c>
      <c r="L802" s="51" t="s">
        <v>2403</v>
      </c>
      <c r="M802" s="52" t="s">
        <v>2388</v>
      </c>
      <c r="N802" s="52"/>
      <c r="O802" s="53" t="s">
        <v>575</v>
      </c>
      <c r="P802" s="53" t="s">
        <v>890</v>
      </c>
    </row>
    <row r="803" spans="1:16" ht="13.5" thickBot="1" x14ac:dyDescent="0.25">
      <c r="A803" s="17" t="str">
        <f t="shared" si="72"/>
        <v> MVS 8.192 </v>
      </c>
      <c r="B803" s="11" t="str">
        <f t="shared" si="73"/>
        <v>I</v>
      </c>
      <c r="C803" s="17">
        <f t="shared" si="74"/>
        <v>44146.381000000001</v>
      </c>
      <c r="D803" s="19" t="str">
        <f t="shared" si="75"/>
        <v>vis</v>
      </c>
      <c r="E803" s="50">
        <f>VLOOKUP(C803,Active!C$21:E$967,3,FALSE)</f>
        <v>712.99932449938535</v>
      </c>
      <c r="F803" s="11" t="s">
        <v>2299</v>
      </c>
      <c r="G803" s="19" t="str">
        <f t="shared" si="76"/>
        <v>44146.381</v>
      </c>
      <c r="H803" s="17">
        <f t="shared" si="77"/>
        <v>713</v>
      </c>
      <c r="I803" s="51" t="s">
        <v>891</v>
      </c>
      <c r="J803" s="52" t="s">
        <v>892</v>
      </c>
      <c r="K803" s="51">
        <v>713</v>
      </c>
      <c r="L803" s="51" t="s">
        <v>2367</v>
      </c>
      <c r="M803" s="52" t="s">
        <v>2388</v>
      </c>
      <c r="N803" s="52"/>
      <c r="O803" s="53" t="s">
        <v>816</v>
      </c>
      <c r="P803" s="53" t="s">
        <v>881</v>
      </c>
    </row>
    <row r="804" spans="1:16" ht="13.5" thickBot="1" x14ac:dyDescent="0.25">
      <c r="A804" s="17" t="str">
        <f t="shared" si="72"/>
        <v> VSSC 59.18 </v>
      </c>
      <c r="B804" s="11" t="str">
        <f t="shared" si="73"/>
        <v>I</v>
      </c>
      <c r="C804" s="17">
        <f t="shared" si="74"/>
        <v>44146.387000000002</v>
      </c>
      <c r="D804" s="19" t="str">
        <f t="shared" si="75"/>
        <v>vis</v>
      </c>
      <c r="E804" s="50">
        <f>VLOOKUP(C804,Active!C$21:E$967,3,FALSE)</f>
        <v>713.00432944343697</v>
      </c>
      <c r="F804" s="11" t="s">
        <v>2299</v>
      </c>
      <c r="G804" s="19" t="str">
        <f t="shared" si="76"/>
        <v>44146.387</v>
      </c>
      <c r="H804" s="17">
        <f t="shared" si="77"/>
        <v>713</v>
      </c>
      <c r="I804" s="51" t="s">
        <v>893</v>
      </c>
      <c r="J804" s="52" t="s">
        <v>894</v>
      </c>
      <c r="K804" s="51">
        <v>713</v>
      </c>
      <c r="L804" s="51" t="s">
        <v>2448</v>
      </c>
      <c r="M804" s="52" t="s">
        <v>2388</v>
      </c>
      <c r="N804" s="52"/>
      <c r="O804" s="53" t="s">
        <v>575</v>
      </c>
      <c r="P804" s="53" t="s">
        <v>890</v>
      </c>
    </row>
    <row r="805" spans="1:16" ht="13.5" thickBot="1" x14ac:dyDescent="0.25">
      <c r="A805" s="17" t="str">
        <f t="shared" si="72"/>
        <v> MVS 8.192 </v>
      </c>
      <c r="B805" s="11" t="str">
        <f t="shared" si="73"/>
        <v>I</v>
      </c>
      <c r="C805" s="17">
        <f t="shared" si="74"/>
        <v>44158.364999999998</v>
      </c>
      <c r="D805" s="19" t="str">
        <f t="shared" si="75"/>
        <v>vis</v>
      </c>
      <c r="E805" s="50">
        <f>VLOOKUP(C805,Active!C$21:E$967,3,FALSE)</f>
        <v>722.99586608304367</v>
      </c>
      <c r="F805" s="11" t="s">
        <v>2299</v>
      </c>
      <c r="G805" s="19" t="str">
        <f t="shared" si="76"/>
        <v>44158.365</v>
      </c>
      <c r="H805" s="17">
        <f t="shared" si="77"/>
        <v>723</v>
      </c>
      <c r="I805" s="51" t="s">
        <v>895</v>
      </c>
      <c r="J805" s="52" t="s">
        <v>896</v>
      </c>
      <c r="K805" s="51">
        <v>723</v>
      </c>
      <c r="L805" s="51" t="s">
        <v>2318</v>
      </c>
      <c r="M805" s="52" t="s">
        <v>2388</v>
      </c>
      <c r="N805" s="52"/>
      <c r="O805" s="53" t="s">
        <v>816</v>
      </c>
      <c r="P805" s="53" t="s">
        <v>881</v>
      </c>
    </row>
    <row r="806" spans="1:16" ht="13.5" thickBot="1" x14ac:dyDescent="0.25">
      <c r="A806" s="17" t="str">
        <f t="shared" si="72"/>
        <v> MVS 8.192 </v>
      </c>
      <c r="B806" s="11" t="str">
        <f t="shared" si="73"/>
        <v>I</v>
      </c>
      <c r="C806" s="17">
        <f t="shared" si="74"/>
        <v>44170.343999999997</v>
      </c>
      <c r="D806" s="19" t="str">
        <f t="shared" si="75"/>
        <v>vis</v>
      </c>
      <c r="E806" s="50">
        <f>VLOOKUP(C806,Active!C$21:E$967,3,FALSE)</f>
        <v>732.98823687999538</v>
      </c>
      <c r="F806" s="11" t="s">
        <v>2299</v>
      </c>
      <c r="G806" s="19" t="str">
        <f t="shared" si="76"/>
        <v>44170.344</v>
      </c>
      <c r="H806" s="17">
        <f t="shared" si="77"/>
        <v>733</v>
      </c>
      <c r="I806" s="51" t="s">
        <v>897</v>
      </c>
      <c r="J806" s="52" t="s">
        <v>898</v>
      </c>
      <c r="K806" s="51">
        <v>733</v>
      </c>
      <c r="L806" s="51" t="s">
        <v>2522</v>
      </c>
      <c r="M806" s="52" t="s">
        <v>2388</v>
      </c>
      <c r="N806" s="52"/>
      <c r="O806" s="53" t="s">
        <v>816</v>
      </c>
      <c r="P806" s="53" t="s">
        <v>881</v>
      </c>
    </row>
    <row r="807" spans="1:16" ht="13.5" thickBot="1" x14ac:dyDescent="0.25">
      <c r="A807" s="17" t="str">
        <f t="shared" si="72"/>
        <v> BRNO 26 </v>
      </c>
      <c r="B807" s="11" t="str">
        <f t="shared" si="73"/>
        <v>I</v>
      </c>
      <c r="C807" s="17">
        <f t="shared" si="74"/>
        <v>44345.368999999999</v>
      </c>
      <c r="D807" s="19" t="str">
        <f t="shared" si="75"/>
        <v>vis</v>
      </c>
      <c r="E807" s="50">
        <f>VLOOKUP(C807,Active!C$21:E$967,3,FALSE)</f>
        <v>878.98662562167533</v>
      </c>
      <c r="F807" s="11" t="s">
        <v>2299</v>
      </c>
      <c r="G807" s="19" t="str">
        <f t="shared" si="76"/>
        <v>44345.369</v>
      </c>
      <c r="H807" s="17">
        <f t="shared" si="77"/>
        <v>879</v>
      </c>
      <c r="I807" s="51" t="s">
        <v>899</v>
      </c>
      <c r="J807" s="52" t="s">
        <v>900</v>
      </c>
      <c r="K807" s="51">
        <v>879</v>
      </c>
      <c r="L807" s="51" t="s">
        <v>2496</v>
      </c>
      <c r="M807" s="52" t="s">
        <v>2301</v>
      </c>
      <c r="N807" s="52"/>
      <c r="O807" s="53" t="s">
        <v>901</v>
      </c>
      <c r="P807" s="53" t="s">
        <v>902</v>
      </c>
    </row>
    <row r="808" spans="1:16" ht="13.5" thickBot="1" x14ac:dyDescent="0.25">
      <c r="A808" s="17" t="str">
        <f t="shared" si="72"/>
        <v> VSSC 59.18 </v>
      </c>
      <c r="B808" s="11" t="str">
        <f t="shared" si="73"/>
        <v>I</v>
      </c>
      <c r="C808" s="17">
        <f t="shared" si="74"/>
        <v>44376.552000000003</v>
      </c>
      <c r="D808" s="19" t="str">
        <f t="shared" si="75"/>
        <v>vis</v>
      </c>
      <c r="E808" s="50">
        <f>VLOOKUP(C808,Active!C$21:E$967,3,FALSE)</f>
        <v>904.99815400980515</v>
      </c>
      <c r="F808" s="11" t="s">
        <v>2299</v>
      </c>
      <c r="G808" s="19" t="str">
        <f t="shared" si="76"/>
        <v>44376.552</v>
      </c>
      <c r="H808" s="17">
        <f t="shared" si="77"/>
        <v>905</v>
      </c>
      <c r="I808" s="51" t="s">
        <v>911</v>
      </c>
      <c r="J808" s="52" t="s">
        <v>912</v>
      </c>
      <c r="K808" s="51">
        <v>905</v>
      </c>
      <c r="L808" s="51" t="s">
        <v>2336</v>
      </c>
      <c r="M808" s="52" t="s">
        <v>2388</v>
      </c>
      <c r="N808" s="52"/>
      <c r="O808" s="53" t="s">
        <v>489</v>
      </c>
      <c r="P808" s="53" t="s">
        <v>890</v>
      </c>
    </row>
    <row r="809" spans="1:16" ht="13.5" thickBot="1" x14ac:dyDescent="0.25">
      <c r="A809" s="17" t="str">
        <f t="shared" si="72"/>
        <v> BBS 49 </v>
      </c>
      <c r="B809" s="11" t="str">
        <f t="shared" si="73"/>
        <v>I</v>
      </c>
      <c r="C809" s="17">
        <f t="shared" si="74"/>
        <v>44454.478000000003</v>
      </c>
      <c r="D809" s="19" t="str">
        <f t="shared" si="75"/>
        <v>vis</v>
      </c>
      <c r="E809" s="50">
        <f>VLOOKUP(C809,Active!C$21:E$967,3,FALSE)</f>
        <v>970.00069902385439</v>
      </c>
      <c r="F809" s="11" t="s">
        <v>2299</v>
      </c>
      <c r="G809" s="19" t="str">
        <f t="shared" si="76"/>
        <v>44454.478</v>
      </c>
      <c r="H809" s="17">
        <f t="shared" si="77"/>
        <v>970</v>
      </c>
      <c r="I809" s="51" t="s">
        <v>923</v>
      </c>
      <c r="J809" s="52" t="s">
        <v>924</v>
      </c>
      <c r="K809" s="51">
        <v>970</v>
      </c>
      <c r="L809" s="51" t="s">
        <v>2419</v>
      </c>
      <c r="M809" s="52" t="s">
        <v>2388</v>
      </c>
      <c r="N809" s="52"/>
      <c r="O809" s="53" t="s">
        <v>925</v>
      </c>
      <c r="P809" s="53" t="s">
        <v>922</v>
      </c>
    </row>
    <row r="810" spans="1:16" ht="13.5" thickBot="1" x14ac:dyDescent="0.25">
      <c r="A810" s="17" t="str">
        <f t="shared" si="72"/>
        <v> MVS 9.80 </v>
      </c>
      <c r="B810" s="11" t="str">
        <f t="shared" si="73"/>
        <v>I</v>
      </c>
      <c r="C810" s="17">
        <f t="shared" si="74"/>
        <v>44484.453000000001</v>
      </c>
      <c r="D810" s="19" t="str">
        <f t="shared" si="75"/>
        <v>vis</v>
      </c>
      <c r="E810" s="50">
        <f>VLOOKUP(C810,Active!C$21:E$967,3,FALSE)</f>
        <v>995.0045653431323</v>
      </c>
      <c r="F810" s="11" t="s">
        <v>2299</v>
      </c>
      <c r="G810" s="19" t="str">
        <f t="shared" si="76"/>
        <v>44484.453</v>
      </c>
      <c r="H810" s="17">
        <f t="shared" si="77"/>
        <v>995</v>
      </c>
      <c r="I810" s="51" t="s">
        <v>944</v>
      </c>
      <c r="J810" s="52" t="s">
        <v>945</v>
      </c>
      <c r="K810" s="51">
        <v>995</v>
      </c>
      <c r="L810" s="51" t="s">
        <v>2448</v>
      </c>
      <c r="M810" s="52" t="s">
        <v>2388</v>
      </c>
      <c r="N810" s="52"/>
      <c r="O810" s="53" t="s">
        <v>946</v>
      </c>
      <c r="P810" s="53" t="s">
        <v>947</v>
      </c>
    </row>
    <row r="811" spans="1:16" ht="13.5" thickBot="1" x14ac:dyDescent="0.25">
      <c r="A811" s="17" t="str">
        <f t="shared" si="72"/>
        <v> VSSC 59.18 </v>
      </c>
      <c r="B811" s="11" t="str">
        <f t="shared" si="73"/>
        <v>I</v>
      </c>
      <c r="C811" s="17">
        <f t="shared" si="74"/>
        <v>44532.41</v>
      </c>
      <c r="D811" s="19" t="str">
        <f t="shared" si="75"/>
        <v>vis</v>
      </c>
      <c r="E811" s="50">
        <f>VLOOKUP(C811,Active!C$21:E$967,3,FALSE)</f>
        <v>1035.0082489819554</v>
      </c>
      <c r="F811" s="11" t="s">
        <v>2299</v>
      </c>
      <c r="G811" s="19" t="str">
        <f t="shared" si="76"/>
        <v>44532.410</v>
      </c>
      <c r="H811" s="17">
        <f t="shared" si="77"/>
        <v>1035</v>
      </c>
      <c r="I811" s="51" t="s">
        <v>954</v>
      </c>
      <c r="J811" s="52" t="s">
        <v>955</v>
      </c>
      <c r="K811" s="51">
        <v>1035</v>
      </c>
      <c r="L811" s="51" t="s">
        <v>2356</v>
      </c>
      <c r="M811" s="52" t="s">
        <v>2388</v>
      </c>
      <c r="N811" s="52"/>
      <c r="O811" s="53" t="s">
        <v>956</v>
      </c>
      <c r="P811" s="53" t="s">
        <v>890</v>
      </c>
    </row>
    <row r="812" spans="1:16" ht="13.5" thickBot="1" x14ac:dyDescent="0.25">
      <c r="A812" s="17" t="str">
        <f t="shared" si="72"/>
        <v> VSSC 59.18 </v>
      </c>
      <c r="B812" s="11" t="str">
        <f t="shared" si="73"/>
        <v>I</v>
      </c>
      <c r="C812" s="17">
        <f t="shared" si="74"/>
        <v>44870.478000000003</v>
      </c>
      <c r="D812" s="19" t="str">
        <f t="shared" si="75"/>
        <v>vis</v>
      </c>
      <c r="E812" s="50">
        <f>VLOOKUP(C812,Active!C$21:E$967,3,FALSE)</f>
        <v>1317.0101531963344</v>
      </c>
      <c r="F812" s="11" t="s">
        <v>2299</v>
      </c>
      <c r="G812" s="19" t="str">
        <f t="shared" si="76"/>
        <v>44870.478</v>
      </c>
      <c r="H812" s="17">
        <f t="shared" si="77"/>
        <v>1317</v>
      </c>
      <c r="I812" s="51" t="s">
        <v>981</v>
      </c>
      <c r="J812" s="52" t="s">
        <v>982</v>
      </c>
      <c r="K812" s="51">
        <v>1317</v>
      </c>
      <c r="L812" s="51" t="s">
        <v>2718</v>
      </c>
      <c r="M812" s="52" t="s">
        <v>2388</v>
      </c>
      <c r="N812" s="52"/>
      <c r="O812" s="53" t="s">
        <v>983</v>
      </c>
      <c r="P812" s="53" t="s">
        <v>890</v>
      </c>
    </row>
    <row r="813" spans="1:16" ht="13.5" thickBot="1" x14ac:dyDescent="0.25">
      <c r="A813" s="17" t="str">
        <f t="shared" si="72"/>
        <v> BBS 60 </v>
      </c>
      <c r="B813" s="11" t="str">
        <f t="shared" si="73"/>
        <v>I</v>
      </c>
      <c r="C813" s="17">
        <f t="shared" si="74"/>
        <v>45075.463000000003</v>
      </c>
      <c r="D813" s="19" t="str">
        <f t="shared" si="75"/>
        <v>vis</v>
      </c>
      <c r="E813" s="50">
        <f>VLOOKUP(C813,Active!C$21:E$967,3,FALSE)</f>
        <v>1487.9998958971662</v>
      </c>
      <c r="F813" s="11" t="s">
        <v>2299</v>
      </c>
      <c r="G813" s="19" t="str">
        <f t="shared" si="76"/>
        <v>45075.463</v>
      </c>
      <c r="H813" s="17">
        <f t="shared" si="77"/>
        <v>1488</v>
      </c>
      <c r="I813" s="51" t="s">
        <v>991</v>
      </c>
      <c r="J813" s="52" t="s">
        <v>992</v>
      </c>
      <c r="K813" s="51">
        <v>1488</v>
      </c>
      <c r="L813" s="51" t="s">
        <v>2353</v>
      </c>
      <c r="M813" s="52" t="s">
        <v>2388</v>
      </c>
      <c r="N813" s="52"/>
      <c r="O813" s="53" t="s">
        <v>685</v>
      </c>
      <c r="P813" s="53" t="s">
        <v>990</v>
      </c>
    </row>
    <row r="814" spans="1:16" ht="13.5" thickBot="1" x14ac:dyDescent="0.25">
      <c r="A814" s="17" t="str">
        <f t="shared" si="72"/>
        <v> AVSJ 11.60 </v>
      </c>
      <c r="B814" s="11" t="str">
        <f t="shared" si="73"/>
        <v>I</v>
      </c>
      <c r="C814" s="17">
        <f t="shared" si="74"/>
        <v>45113.822399999997</v>
      </c>
      <c r="D814" s="19" t="str">
        <f t="shared" si="75"/>
        <v>vis</v>
      </c>
      <c r="E814" s="50">
        <f>VLOOKUP(C814,Active!C$21:E$967,3,FALSE)</f>
        <v>1519.9976710326994</v>
      </c>
      <c r="F814" s="11" t="s">
        <v>2299</v>
      </c>
      <c r="G814" s="19" t="str">
        <f t="shared" si="76"/>
        <v>45113.8224</v>
      </c>
      <c r="H814" s="17">
        <f t="shared" si="77"/>
        <v>1520</v>
      </c>
      <c r="I814" s="51" t="s">
        <v>999</v>
      </c>
      <c r="J814" s="52" t="s">
        <v>1000</v>
      </c>
      <c r="K814" s="51">
        <v>1520</v>
      </c>
      <c r="L814" s="51" t="s">
        <v>1001</v>
      </c>
      <c r="M814" s="52" t="s">
        <v>2428</v>
      </c>
      <c r="N814" s="52" t="s">
        <v>2429</v>
      </c>
      <c r="O814" s="53" t="s">
        <v>1002</v>
      </c>
      <c r="P814" s="53" t="s">
        <v>1003</v>
      </c>
    </row>
    <row r="815" spans="1:16" ht="13.5" thickBot="1" x14ac:dyDescent="0.25">
      <c r="A815" s="17" t="str">
        <f t="shared" si="72"/>
        <v> BBS 61 </v>
      </c>
      <c r="B815" s="11" t="str">
        <f t="shared" si="73"/>
        <v>I</v>
      </c>
      <c r="C815" s="17">
        <f t="shared" si="74"/>
        <v>45154.589</v>
      </c>
      <c r="D815" s="19" t="str">
        <f t="shared" si="75"/>
        <v>vis</v>
      </c>
      <c r="E815" s="50">
        <f>VLOOKUP(C815,Active!C$21:E$967,3,FALSE)</f>
        <v>1554.003429721326</v>
      </c>
      <c r="F815" s="11" t="s">
        <v>2299</v>
      </c>
      <c r="G815" s="19" t="str">
        <f t="shared" si="76"/>
        <v>45154.589</v>
      </c>
      <c r="H815" s="17">
        <f t="shared" si="77"/>
        <v>1554</v>
      </c>
      <c r="I815" s="51" t="s">
        <v>1009</v>
      </c>
      <c r="J815" s="52" t="s">
        <v>1010</v>
      </c>
      <c r="K815" s="51">
        <v>1554</v>
      </c>
      <c r="L815" s="51" t="s">
        <v>2373</v>
      </c>
      <c r="M815" s="52" t="s">
        <v>2388</v>
      </c>
      <c r="N815" s="52"/>
      <c r="O815" s="53" t="s">
        <v>624</v>
      </c>
      <c r="P815" s="53" t="s">
        <v>1011</v>
      </c>
    </row>
    <row r="816" spans="1:16" ht="13.5" thickBot="1" x14ac:dyDescent="0.25">
      <c r="A816" s="17" t="str">
        <f t="shared" si="72"/>
        <v> ALGL 36 </v>
      </c>
      <c r="B816" s="11" t="str">
        <f t="shared" si="73"/>
        <v>I</v>
      </c>
      <c r="C816" s="17">
        <f t="shared" si="74"/>
        <v>45231.305</v>
      </c>
      <c r="D816" s="19" t="str">
        <f t="shared" si="75"/>
        <v>vis</v>
      </c>
      <c r="E816" s="50">
        <f>VLOOKUP(C816,Active!C$21:E$967,3,FALSE)</f>
        <v>1617.9966443518456</v>
      </c>
      <c r="F816" s="11" t="s">
        <v>2299</v>
      </c>
      <c r="G816" s="19" t="str">
        <f t="shared" si="76"/>
        <v>45231.305</v>
      </c>
      <c r="H816" s="17">
        <f t="shared" si="77"/>
        <v>1618</v>
      </c>
      <c r="I816" s="51" t="s">
        <v>1027</v>
      </c>
      <c r="J816" s="52" t="s">
        <v>1028</v>
      </c>
      <c r="K816" s="51">
        <v>1618</v>
      </c>
      <c r="L816" s="51" t="s">
        <v>2361</v>
      </c>
      <c r="M816" s="52" t="s">
        <v>2388</v>
      </c>
      <c r="N816" s="52"/>
      <c r="O816" s="53" t="s">
        <v>1029</v>
      </c>
      <c r="P816" s="53" t="s">
        <v>1030</v>
      </c>
    </row>
    <row r="817" spans="1:16" ht="13.5" thickBot="1" x14ac:dyDescent="0.25">
      <c r="A817" s="17" t="str">
        <f t="shared" si="72"/>
        <v> BRNO 26 </v>
      </c>
      <c r="B817" s="11" t="str">
        <f t="shared" si="73"/>
        <v>I</v>
      </c>
      <c r="C817" s="17">
        <f t="shared" si="74"/>
        <v>45497.436000000002</v>
      </c>
      <c r="D817" s="19" t="str">
        <f t="shared" si="75"/>
        <v>vis</v>
      </c>
      <c r="E817" s="50">
        <f>VLOOKUP(C817,Active!C$21:E$967,3,FALSE)</f>
        <v>1839.9917718719819</v>
      </c>
      <c r="F817" s="11" t="s">
        <v>2299</v>
      </c>
      <c r="G817" s="19" t="str">
        <f t="shared" si="76"/>
        <v>45497.436</v>
      </c>
      <c r="H817" s="17">
        <f t="shared" si="77"/>
        <v>1840</v>
      </c>
      <c r="I817" s="51" t="s">
        <v>1042</v>
      </c>
      <c r="J817" s="52" t="s">
        <v>1043</v>
      </c>
      <c r="K817" s="51">
        <v>1840</v>
      </c>
      <c r="L817" s="51" t="s">
        <v>2473</v>
      </c>
      <c r="M817" s="52" t="s">
        <v>2388</v>
      </c>
      <c r="N817" s="52"/>
      <c r="O817" s="53" t="s">
        <v>1044</v>
      </c>
      <c r="P817" s="53" t="s">
        <v>902</v>
      </c>
    </row>
    <row r="818" spans="1:16" ht="13.5" thickBot="1" x14ac:dyDescent="0.25">
      <c r="A818" s="17" t="str">
        <f t="shared" si="72"/>
        <v> BRNO 26 </v>
      </c>
      <c r="B818" s="11" t="str">
        <f t="shared" si="73"/>
        <v>I</v>
      </c>
      <c r="C818" s="17">
        <f t="shared" si="74"/>
        <v>45559.775000000001</v>
      </c>
      <c r="D818" s="19" t="str">
        <f t="shared" si="75"/>
        <v>vis</v>
      </c>
      <c r="E818" s="50">
        <f>VLOOKUP(C818,Active!C$21:E$967,3,FALSE)</f>
        <v>1891.9923064000063</v>
      </c>
      <c r="F818" s="11" t="s">
        <v>2299</v>
      </c>
      <c r="G818" s="19" t="str">
        <f t="shared" si="76"/>
        <v>45559.775</v>
      </c>
      <c r="H818" s="17">
        <f t="shared" si="77"/>
        <v>1892</v>
      </c>
      <c r="I818" s="51" t="s">
        <v>1050</v>
      </c>
      <c r="J818" s="52" t="s">
        <v>1051</v>
      </c>
      <c r="K818" s="51">
        <v>1892</v>
      </c>
      <c r="L818" s="51" t="s">
        <v>2333</v>
      </c>
      <c r="M818" s="52" t="s">
        <v>2388</v>
      </c>
      <c r="N818" s="52"/>
      <c r="O818" s="53" t="s">
        <v>1044</v>
      </c>
      <c r="P818" s="53" t="s">
        <v>902</v>
      </c>
    </row>
    <row r="819" spans="1:16" ht="13.5" thickBot="1" x14ac:dyDescent="0.25">
      <c r="A819" s="17" t="str">
        <f t="shared" si="72"/>
        <v> BRNO 26 </v>
      </c>
      <c r="B819" s="11" t="str">
        <f t="shared" si="73"/>
        <v>I</v>
      </c>
      <c r="C819" s="17">
        <f t="shared" si="74"/>
        <v>45563.372000000003</v>
      </c>
      <c r="D819" s="19" t="str">
        <f t="shared" si="75"/>
        <v>vis</v>
      </c>
      <c r="E819" s="50">
        <f>VLOOKUP(C819,Active!C$21:E$967,3,FALSE)</f>
        <v>1894.9927703583212</v>
      </c>
      <c r="F819" s="11" t="s">
        <v>2299</v>
      </c>
      <c r="G819" s="19" t="str">
        <f t="shared" si="76"/>
        <v>45563.372</v>
      </c>
      <c r="H819" s="17">
        <f t="shared" si="77"/>
        <v>1895</v>
      </c>
      <c r="I819" s="51" t="s">
        <v>1052</v>
      </c>
      <c r="J819" s="52" t="s">
        <v>1053</v>
      </c>
      <c r="K819" s="51">
        <v>1895</v>
      </c>
      <c r="L819" s="51" t="s">
        <v>2333</v>
      </c>
      <c r="M819" s="52" t="s">
        <v>2388</v>
      </c>
      <c r="N819" s="52"/>
      <c r="O819" s="53" t="s">
        <v>1044</v>
      </c>
      <c r="P819" s="53" t="s">
        <v>902</v>
      </c>
    </row>
    <row r="820" spans="1:16" ht="13.5" thickBot="1" x14ac:dyDescent="0.25">
      <c r="A820" s="17" t="str">
        <f t="shared" si="72"/>
        <v>BAVM 43 </v>
      </c>
      <c r="B820" s="11" t="str">
        <f t="shared" si="73"/>
        <v>I</v>
      </c>
      <c r="C820" s="17">
        <f t="shared" si="74"/>
        <v>45991.358</v>
      </c>
      <c r="D820" s="19" t="str">
        <f t="shared" si="75"/>
        <v>vis</v>
      </c>
      <c r="E820" s="50">
        <f>VLOOKUP(C820,Active!C$21:E$967,3,FALSE)</f>
        <v>2252.0004344291433</v>
      </c>
      <c r="F820" s="11" t="s">
        <v>2299</v>
      </c>
      <c r="G820" s="19" t="str">
        <f t="shared" si="76"/>
        <v>45991.358</v>
      </c>
      <c r="H820" s="17">
        <f t="shared" si="77"/>
        <v>2252</v>
      </c>
      <c r="I820" s="51" t="s">
        <v>1147</v>
      </c>
      <c r="J820" s="52" t="s">
        <v>1148</v>
      </c>
      <c r="K820" s="51">
        <v>2252</v>
      </c>
      <c r="L820" s="51" t="s">
        <v>2419</v>
      </c>
      <c r="M820" s="52" t="s">
        <v>2388</v>
      </c>
      <c r="N820" s="52"/>
      <c r="O820" s="53" t="s">
        <v>1144</v>
      </c>
      <c r="P820" s="54" t="s">
        <v>1149</v>
      </c>
    </row>
    <row r="821" spans="1:16" ht="13.5" thickBot="1" x14ac:dyDescent="0.25">
      <c r="A821" s="17" t="str">
        <f t="shared" si="72"/>
        <v> ALBO 1986 12 </v>
      </c>
      <c r="B821" s="11" t="str">
        <f t="shared" si="73"/>
        <v>I</v>
      </c>
      <c r="C821" s="17">
        <f t="shared" si="74"/>
        <v>46685.466</v>
      </c>
      <c r="D821" s="19" t="str">
        <f t="shared" si="75"/>
        <v>vis</v>
      </c>
      <c r="E821" s="50">
        <f>VLOOKUP(C821,Active!C$21:E$967,3,FALSE)</f>
        <v>2830.9957186040278</v>
      </c>
      <c r="F821" s="11" t="s">
        <v>2299</v>
      </c>
      <c r="G821" s="19" t="str">
        <f t="shared" si="76"/>
        <v>46685.466</v>
      </c>
      <c r="H821" s="17">
        <f t="shared" si="77"/>
        <v>2831</v>
      </c>
      <c r="I821" s="51" t="s">
        <v>1237</v>
      </c>
      <c r="J821" s="52" t="s">
        <v>1238</v>
      </c>
      <c r="K821" s="51">
        <v>2831</v>
      </c>
      <c r="L821" s="51" t="s">
        <v>2318</v>
      </c>
      <c r="M821" s="52" t="s">
        <v>2388</v>
      </c>
      <c r="N821" s="52"/>
      <c r="O821" s="53" t="s">
        <v>1239</v>
      </c>
      <c r="P821" s="53" t="s">
        <v>1240</v>
      </c>
    </row>
    <row r="822" spans="1:16" ht="13.5" thickBot="1" x14ac:dyDescent="0.25">
      <c r="A822" s="17" t="str">
        <f t="shared" si="72"/>
        <v> ALBO 1986 12 </v>
      </c>
      <c r="B822" s="11" t="str">
        <f t="shared" si="73"/>
        <v>I</v>
      </c>
      <c r="C822" s="17">
        <f t="shared" si="74"/>
        <v>46697.451999999997</v>
      </c>
      <c r="D822" s="19" t="str">
        <f t="shared" si="75"/>
        <v>vis</v>
      </c>
      <c r="E822" s="50">
        <f>VLOOKUP(C822,Active!C$21:E$967,3,FALSE)</f>
        <v>2840.9939285023697</v>
      </c>
      <c r="F822" s="11" t="s">
        <v>2299</v>
      </c>
      <c r="G822" s="19" t="str">
        <f t="shared" si="76"/>
        <v>46697.452</v>
      </c>
      <c r="H822" s="17">
        <f t="shared" si="77"/>
        <v>2841</v>
      </c>
      <c r="I822" s="51" t="s">
        <v>1243</v>
      </c>
      <c r="J822" s="52" t="s">
        <v>1244</v>
      </c>
      <c r="K822" s="51">
        <v>2841</v>
      </c>
      <c r="L822" s="51" t="s">
        <v>2462</v>
      </c>
      <c r="M822" s="52" t="s">
        <v>2388</v>
      </c>
      <c r="N822" s="52"/>
      <c r="O822" s="53" t="s">
        <v>1239</v>
      </c>
      <c r="P822" s="53" t="s">
        <v>1240</v>
      </c>
    </row>
    <row r="823" spans="1:16" ht="13.5" thickBot="1" x14ac:dyDescent="0.25">
      <c r="A823" s="17" t="str">
        <f t="shared" si="72"/>
        <v> BRNO 28 </v>
      </c>
      <c r="B823" s="11" t="str">
        <f t="shared" si="73"/>
        <v>I</v>
      </c>
      <c r="C823" s="17">
        <f t="shared" si="74"/>
        <v>46697.461000000003</v>
      </c>
      <c r="D823" s="19" t="str">
        <f t="shared" si="75"/>
        <v>vis</v>
      </c>
      <c r="E823" s="50">
        <f>VLOOKUP(C823,Active!C$21:E$967,3,FALSE)</f>
        <v>2841.0014359184502</v>
      </c>
      <c r="F823" s="11" t="s">
        <v>2299</v>
      </c>
      <c r="G823" s="19" t="str">
        <f t="shared" si="76"/>
        <v>46697.461</v>
      </c>
      <c r="H823" s="17">
        <f t="shared" si="77"/>
        <v>2841</v>
      </c>
      <c r="I823" s="51" t="s">
        <v>1245</v>
      </c>
      <c r="J823" s="52" t="s">
        <v>1246</v>
      </c>
      <c r="K823" s="51">
        <v>2841</v>
      </c>
      <c r="L823" s="51" t="s">
        <v>2309</v>
      </c>
      <c r="M823" s="52" t="s">
        <v>2388</v>
      </c>
      <c r="N823" s="52"/>
      <c r="O823" s="53" t="s">
        <v>1247</v>
      </c>
      <c r="P823" s="53" t="s">
        <v>1248</v>
      </c>
    </row>
    <row r="824" spans="1:16" ht="13.5" thickBot="1" x14ac:dyDescent="0.25">
      <c r="A824" s="17" t="str">
        <f t="shared" si="72"/>
        <v> BRNO 28 </v>
      </c>
      <c r="B824" s="11" t="str">
        <f t="shared" si="73"/>
        <v>I</v>
      </c>
      <c r="C824" s="17">
        <f t="shared" si="74"/>
        <v>46709.440000000002</v>
      </c>
      <c r="D824" s="19" t="str">
        <f t="shared" si="75"/>
        <v>vis</v>
      </c>
      <c r="E824" s="50">
        <f>VLOOKUP(C824,Active!C$21:E$967,3,FALSE)</f>
        <v>2850.9938067154021</v>
      </c>
      <c r="F824" s="11" t="s">
        <v>2299</v>
      </c>
      <c r="G824" s="19" t="str">
        <f t="shared" si="76"/>
        <v>46709.440</v>
      </c>
      <c r="H824" s="17">
        <f t="shared" si="77"/>
        <v>2851</v>
      </c>
      <c r="I824" s="51" t="s">
        <v>1249</v>
      </c>
      <c r="J824" s="52" t="s">
        <v>1250</v>
      </c>
      <c r="K824" s="51">
        <v>2851</v>
      </c>
      <c r="L824" s="51" t="s">
        <v>2462</v>
      </c>
      <c r="M824" s="52" t="s">
        <v>2388</v>
      </c>
      <c r="N824" s="52"/>
      <c r="O824" s="53" t="s">
        <v>1247</v>
      </c>
      <c r="P824" s="53" t="s">
        <v>1248</v>
      </c>
    </row>
    <row r="825" spans="1:16" ht="13.5" thickBot="1" x14ac:dyDescent="0.25">
      <c r="A825" s="17" t="str">
        <f t="shared" si="72"/>
        <v> ALBO 1986 12 </v>
      </c>
      <c r="B825" s="11" t="str">
        <f t="shared" si="73"/>
        <v>I</v>
      </c>
      <c r="C825" s="17">
        <f t="shared" si="74"/>
        <v>46709.447</v>
      </c>
      <c r="D825" s="19" t="str">
        <f t="shared" si="75"/>
        <v>vis</v>
      </c>
      <c r="E825" s="50">
        <f>VLOOKUP(C825,Active!C$21:E$967,3,FALSE)</f>
        <v>2850.9996458167925</v>
      </c>
      <c r="F825" s="11" t="s">
        <v>2299</v>
      </c>
      <c r="G825" s="19" t="str">
        <f t="shared" si="76"/>
        <v>46709.447</v>
      </c>
      <c r="H825" s="17">
        <f t="shared" si="77"/>
        <v>2851</v>
      </c>
      <c r="I825" s="51" t="s">
        <v>1251</v>
      </c>
      <c r="J825" s="52" t="s">
        <v>1252</v>
      </c>
      <c r="K825" s="51">
        <v>2851</v>
      </c>
      <c r="L825" s="51" t="s">
        <v>2353</v>
      </c>
      <c r="M825" s="52" t="s">
        <v>2388</v>
      </c>
      <c r="N825" s="52"/>
      <c r="O825" s="53" t="s">
        <v>1253</v>
      </c>
      <c r="P825" s="53" t="s">
        <v>1240</v>
      </c>
    </row>
    <row r="826" spans="1:16" ht="13.5" thickBot="1" x14ac:dyDescent="0.25">
      <c r="A826" s="17" t="str">
        <f t="shared" si="72"/>
        <v> ALBO 1987 6 </v>
      </c>
      <c r="B826" s="11" t="str">
        <f t="shared" si="73"/>
        <v>I</v>
      </c>
      <c r="C826" s="17">
        <f t="shared" si="74"/>
        <v>46908.434999999998</v>
      </c>
      <c r="D826" s="19" t="str">
        <f t="shared" si="75"/>
        <v>vis</v>
      </c>
      <c r="E826" s="50">
        <f>VLOOKUP(C826,Active!C$21:E$967,3,FALSE)</f>
        <v>3016.9869469390824</v>
      </c>
      <c r="F826" s="11" t="s">
        <v>2299</v>
      </c>
      <c r="G826" s="19" t="str">
        <f t="shared" si="76"/>
        <v>46908.435</v>
      </c>
      <c r="H826" s="17">
        <f t="shared" si="77"/>
        <v>3017</v>
      </c>
      <c r="I826" s="51" t="s">
        <v>1261</v>
      </c>
      <c r="J826" s="52" t="s">
        <v>1262</v>
      </c>
      <c r="K826" s="51">
        <v>3017</v>
      </c>
      <c r="L826" s="51" t="s">
        <v>2496</v>
      </c>
      <c r="M826" s="52" t="s">
        <v>2388</v>
      </c>
      <c r="N826" s="52"/>
      <c r="O826" s="53" t="s">
        <v>1239</v>
      </c>
      <c r="P826" s="53" t="s">
        <v>1263</v>
      </c>
    </row>
    <row r="827" spans="1:16" ht="13.5" thickBot="1" x14ac:dyDescent="0.25">
      <c r="A827" s="17" t="str">
        <f t="shared" si="72"/>
        <v> VSSC 72.26 </v>
      </c>
      <c r="B827" s="11" t="str">
        <f t="shared" si="73"/>
        <v>I</v>
      </c>
      <c r="C827" s="17">
        <f t="shared" si="74"/>
        <v>47288.479599999999</v>
      </c>
      <c r="D827" s="19" t="str">
        <f t="shared" si="75"/>
        <v>vis</v>
      </c>
      <c r="E827" s="50">
        <f>VLOOKUP(C827,Active!C$21:E$967,3,FALSE)</f>
        <v>3334.0039402256184</v>
      </c>
      <c r="F827" s="11" t="s">
        <v>2299</v>
      </c>
      <c r="G827" s="19" t="str">
        <f t="shared" si="76"/>
        <v>47288.4796</v>
      </c>
      <c r="H827" s="17">
        <f t="shared" si="77"/>
        <v>3334</v>
      </c>
      <c r="I827" s="51" t="s">
        <v>1283</v>
      </c>
      <c r="J827" s="52" t="s">
        <v>1284</v>
      </c>
      <c r="K827" s="51">
        <v>3334</v>
      </c>
      <c r="L827" s="51" t="s">
        <v>1285</v>
      </c>
      <c r="M827" s="52" t="s">
        <v>2428</v>
      </c>
      <c r="N827" s="52" t="s">
        <v>2429</v>
      </c>
      <c r="O827" s="53" t="s">
        <v>1158</v>
      </c>
      <c r="P827" s="53" t="s">
        <v>1286</v>
      </c>
    </row>
    <row r="828" spans="1:16" ht="13.5" thickBot="1" x14ac:dyDescent="0.25">
      <c r="A828" s="17" t="str">
        <f t="shared" si="72"/>
        <v> ALBO 1988 10 </v>
      </c>
      <c r="B828" s="11" t="str">
        <f t="shared" si="73"/>
        <v>I</v>
      </c>
      <c r="C828" s="17">
        <f t="shared" si="74"/>
        <v>47294.476999999999</v>
      </c>
      <c r="D828" s="19" t="str">
        <f t="shared" si="75"/>
        <v>vis</v>
      </c>
      <c r="E828" s="50">
        <f>VLOOKUP(C828,Active!C$21:E$967,3,FALSE)</f>
        <v>3339.0067154670946</v>
      </c>
      <c r="F828" s="11" t="s">
        <v>2299</v>
      </c>
      <c r="G828" s="19" t="str">
        <f t="shared" si="76"/>
        <v>47294.477</v>
      </c>
      <c r="H828" s="17">
        <f t="shared" si="77"/>
        <v>3339</v>
      </c>
      <c r="I828" s="51" t="s">
        <v>1287</v>
      </c>
      <c r="J828" s="52" t="s">
        <v>1288</v>
      </c>
      <c r="K828" s="51">
        <v>3339</v>
      </c>
      <c r="L828" s="51" t="s">
        <v>2304</v>
      </c>
      <c r="M828" s="52" t="s">
        <v>2388</v>
      </c>
      <c r="N828" s="52"/>
      <c r="O828" s="53" t="s">
        <v>1253</v>
      </c>
      <c r="P828" s="53" t="s">
        <v>1289</v>
      </c>
    </row>
    <row r="829" spans="1:16" ht="13.5" thickBot="1" x14ac:dyDescent="0.25">
      <c r="A829" s="17" t="str">
        <f t="shared" si="72"/>
        <v>VSB 47 </v>
      </c>
      <c r="B829" s="11" t="str">
        <f t="shared" si="73"/>
        <v>I</v>
      </c>
      <c r="C829" s="17">
        <f t="shared" si="74"/>
        <v>47310.046000000002</v>
      </c>
      <c r="D829" s="19" t="str">
        <f t="shared" si="75"/>
        <v>vis</v>
      </c>
      <c r="E829" s="50">
        <f>VLOOKUP(C829,Active!C$21:E$967,3,FALSE)</f>
        <v>3351.9937111209706</v>
      </c>
      <c r="F829" s="11" t="s">
        <v>2299</v>
      </c>
      <c r="G829" s="19" t="str">
        <f t="shared" si="76"/>
        <v>47310.046</v>
      </c>
      <c r="H829" s="17">
        <f t="shared" si="77"/>
        <v>3352</v>
      </c>
      <c r="I829" s="51" t="s">
        <v>1290</v>
      </c>
      <c r="J829" s="52" t="s">
        <v>1291</v>
      </c>
      <c r="K829" s="51">
        <v>3352</v>
      </c>
      <c r="L829" s="51" t="s">
        <v>2315</v>
      </c>
      <c r="M829" s="52" t="s">
        <v>2301</v>
      </c>
      <c r="N829" s="52"/>
      <c r="O829" s="53" t="s">
        <v>1292</v>
      </c>
      <c r="P829" s="54" t="s">
        <v>1293</v>
      </c>
    </row>
    <row r="830" spans="1:16" ht="13.5" thickBot="1" x14ac:dyDescent="0.25">
      <c r="A830" s="17" t="str">
        <f t="shared" si="72"/>
        <v> ALBO 1989 2 </v>
      </c>
      <c r="B830" s="11" t="str">
        <f t="shared" si="73"/>
        <v>I</v>
      </c>
      <c r="C830" s="17">
        <f t="shared" si="74"/>
        <v>47474.292999999998</v>
      </c>
      <c r="D830" s="19" t="str">
        <f t="shared" si="75"/>
        <v>vis</v>
      </c>
      <c r="E830" s="50">
        <f>VLOOKUP(C830,Active!C$21:E$967,3,FALSE)</f>
        <v>3489.0015520331481</v>
      </c>
      <c r="F830" s="11" t="s">
        <v>2299</v>
      </c>
      <c r="G830" s="19" t="str">
        <f t="shared" si="76"/>
        <v>47474.293</v>
      </c>
      <c r="H830" s="17">
        <f t="shared" si="77"/>
        <v>3489</v>
      </c>
      <c r="I830" s="51" t="s">
        <v>1339</v>
      </c>
      <c r="J830" s="52" t="s">
        <v>1340</v>
      </c>
      <c r="K830" s="51">
        <v>3489</v>
      </c>
      <c r="L830" s="51" t="s">
        <v>2309</v>
      </c>
      <c r="M830" s="52" t="s">
        <v>2388</v>
      </c>
      <c r="N830" s="52"/>
      <c r="O830" s="53" t="s">
        <v>1239</v>
      </c>
      <c r="P830" s="53" t="s">
        <v>1341</v>
      </c>
    </row>
    <row r="831" spans="1:16" ht="13.5" thickBot="1" x14ac:dyDescent="0.25">
      <c r="A831" s="17" t="str">
        <f t="shared" si="72"/>
        <v> VSSC 72.26 </v>
      </c>
      <c r="B831" s="11" t="str">
        <f t="shared" si="73"/>
        <v>I</v>
      </c>
      <c r="C831" s="17">
        <f t="shared" si="74"/>
        <v>47492.285000000003</v>
      </c>
      <c r="D831" s="19" t="str">
        <f t="shared" si="75"/>
        <v>vis</v>
      </c>
      <c r="E831" s="50">
        <f>VLOOKUP(C831,Active!C$21:E$967,3,FALSE)</f>
        <v>3504.0097109261123</v>
      </c>
      <c r="F831" s="11" t="s">
        <v>2299</v>
      </c>
      <c r="G831" s="19" t="str">
        <f t="shared" si="76"/>
        <v>47492.285</v>
      </c>
      <c r="H831" s="17">
        <f t="shared" si="77"/>
        <v>3504</v>
      </c>
      <c r="I831" s="51" t="s">
        <v>1344</v>
      </c>
      <c r="J831" s="52" t="s">
        <v>1345</v>
      </c>
      <c r="K831" s="51">
        <v>3504</v>
      </c>
      <c r="L831" s="51" t="s">
        <v>2718</v>
      </c>
      <c r="M831" s="52" t="s">
        <v>2388</v>
      </c>
      <c r="N831" s="52"/>
      <c r="O831" s="53" t="s">
        <v>489</v>
      </c>
      <c r="P831" s="53" t="s">
        <v>1286</v>
      </c>
    </row>
    <row r="832" spans="1:16" ht="13.5" thickBot="1" x14ac:dyDescent="0.25">
      <c r="A832" s="17" t="str">
        <f t="shared" si="72"/>
        <v> VSSC 73 </v>
      </c>
      <c r="B832" s="11" t="str">
        <f t="shared" si="73"/>
        <v>I</v>
      </c>
      <c r="C832" s="17">
        <f t="shared" si="74"/>
        <v>47601.368000000002</v>
      </c>
      <c r="D832" s="19" t="str">
        <f t="shared" si="75"/>
        <v>vis</v>
      </c>
      <c r="E832" s="50">
        <f>VLOOKUP(C832,Active!C$21:E$967,3,FALSE)</f>
        <v>3595.0020962374015</v>
      </c>
      <c r="F832" s="11" t="s">
        <v>2299</v>
      </c>
      <c r="G832" s="19" t="str">
        <f t="shared" si="76"/>
        <v>47601.368</v>
      </c>
      <c r="H832" s="17">
        <f t="shared" si="77"/>
        <v>3595</v>
      </c>
      <c r="I832" s="51" t="s">
        <v>1359</v>
      </c>
      <c r="J832" s="52" t="s">
        <v>1360</v>
      </c>
      <c r="K832" s="51">
        <v>3595</v>
      </c>
      <c r="L832" s="51" t="s">
        <v>2403</v>
      </c>
      <c r="M832" s="52" t="s">
        <v>2388</v>
      </c>
      <c r="N832" s="52"/>
      <c r="O832" s="53" t="s">
        <v>1152</v>
      </c>
      <c r="P832" s="53" t="s">
        <v>1361</v>
      </c>
    </row>
    <row r="833" spans="1:16" ht="13.5" thickBot="1" x14ac:dyDescent="0.25">
      <c r="A833" s="17" t="str">
        <f t="shared" si="72"/>
        <v> VSSC 73 </v>
      </c>
      <c r="B833" s="11" t="str">
        <f t="shared" si="73"/>
        <v>I</v>
      </c>
      <c r="C833" s="17">
        <f t="shared" si="74"/>
        <v>47638.533199999998</v>
      </c>
      <c r="D833" s="19" t="str">
        <f t="shared" si="75"/>
        <v>vis</v>
      </c>
      <c r="E833" s="50">
        <f>VLOOKUP(C833,Active!C$21:E$967,3,FALSE)</f>
        <v>3626.0037206754055</v>
      </c>
      <c r="F833" s="11" t="s">
        <v>2299</v>
      </c>
      <c r="G833" s="19" t="str">
        <f t="shared" si="76"/>
        <v>47638.5332</v>
      </c>
      <c r="H833" s="17">
        <f t="shared" si="77"/>
        <v>3626</v>
      </c>
      <c r="I833" s="51" t="s">
        <v>1368</v>
      </c>
      <c r="J833" s="52" t="s">
        <v>1369</v>
      </c>
      <c r="K833" s="51">
        <v>3626</v>
      </c>
      <c r="L833" s="51" t="s">
        <v>1370</v>
      </c>
      <c r="M833" s="52" t="s">
        <v>2428</v>
      </c>
      <c r="N833" s="52" t="s">
        <v>2429</v>
      </c>
      <c r="O833" s="53" t="s">
        <v>1158</v>
      </c>
      <c r="P833" s="53" t="s">
        <v>1361</v>
      </c>
    </row>
    <row r="834" spans="1:16" ht="13.5" thickBot="1" x14ac:dyDescent="0.25">
      <c r="A834" s="17" t="str">
        <f t="shared" si="72"/>
        <v> VSSC 73 </v>
      </c>
      <c r="B834" s="11" t="str">
        <f t="shared" si="73"/>
        <v>I</v>
      </c>
      <c r="C834" s="17">
        <f t="shared" si="74"/>
        <v>47776.411</v>
      </c>
      <c r="D834" s="19" t="str">
        <f t="shared" si="75"/>
        <v>vis</v>
      </c>
      <c r="E834" s="50">
        <f>VLOOKUP(C834,Active!C$21:E$967,3,FALSE)</f>
        <v>3741.0154998112303</v>
      </c>
      <c r="F834" s="11" t="s">
        <v>2299</v>
      </c>
      <c r="G834" s="19" t="str">
        <f t="shared" si="76"/>
        <v>47776.411</v>
      </c>
      <c r="H834" s="17">
        <f t="shared" si="77"/>
        <v>3741</v>
      </c>
      <c r="I834" s="51" t="s">
        <v>1407</v>
      </c>
      <c r="J834" s="52" t="s">
        <v>1408</v>
      </c>
      <c r="K834" s="51">
        <v>3741</v>
      </c>
      <c r="L834" s="51" t="s">
        <v>279</v>
      </c>
      <c r="M834" s="52" t="s">
        <v>2388</v>
      </c>
      <c r="N834" s="52"/>
      <c r="O834" s="53" t="s">
        <v>1409</v>
      </c>
      <c r="P834" s="53" t="s">
        <v>1361</v>
      </c>
    </row>
    <row r="835" spans="1:16" ht="13.5" thickBot="1" x14ac:dyDescent="0.25">
      <c r="A835" s="17" t="str">
        <f t="shared" si="72"/>
        <v> ALBO 1990 2 </v>
      </c>
      <c r="B835" s="11" t="str">
        <f t="shared" si="73"/>
        <v>I</v>
      </c>
      <c r="C835" s="17">
        <f t="shared" si="74"/>
        <v>47782.396999999997</v>
      </c>
      <c r="D835" s="19" t="str">
        <f t="shared" si="75"/>
        <v>vis</v>
      </c>
      <c r="E835" s="50">
        <f>VLOOKUP(C835,Active!C$21:E$967,3,FALSE)</f>
        <v>3746.0087656590076</v>
      </c>
      <c r="F835" s="11" t="s">
        <v>2299</v>
      </c>
      <c r="G835" s="19" t="str">
        <f t="shared" si="76"/>
        <v>47782.397</v>
      </c>
      <c r="H835" s="17">
        <f t="shared" si="77"/>
        <v>3746</v>
      </c>
      <c r="I835" s="51" t="s">
        <v>1410</v>
      </c>
      <c r="J835" s="52" t="s">
        <v>1411</v>
      </c>
      <c r="K835" s="51">
        <v>3746</v>
      </c>
      <c r="L835" s="51" t="s">
        <v>2339</v>
      </c>
      <c r="M835" s="52" t="s">
        <v>2388</v>
      </c>
      <c r="N835" s="52"/>
      <c r="O835" s="53" t="s">
        <v>1239</v>
      </c>
      <c r="P835" s="53" t="s">
        <v>1412</v>
      </c>
    </row>
    <row r="836" spans="1:16" ht="13.5" thickBot="1" x14ac:dyDescent="0.25">
      <c r="A836" s="17" t="str">
        <f t="shared" si="72"/>
        <v> ALBO 1990 2 </v>
      </c>
      <c r="B836" s="11" t="str">
        <f t="shared" si="73"/>
        <v>I</v>
      </c>
      <c r="C836" s="17">
        <f t="shared" si="74"/>
        <v>47788.38</v>
      </c>
      <c r="D836" s="19" t="str">
        <f t="shared" si="75"/>
        <v>vis</v>
      </c>
      <c r="E836" s="50">
        <f>VLOOKUP(C836,Active!C$21:E$967,3,FALSE)</f>
        <v>3750.9995290347624</v>
      </c>
      <c r="F836" s="11" t="s">
        <v>2299</v>
      </c>
      <c r="G836" s="19" t="str">
        <f t="shared" si="76"/>
        <v>47788.380</v>
      </c>
      <c r="H836" s="17">
        <f t="shared" si="77"/>
        <v>3751</v>
      </c>
      <c r="I836" s="51" t="s">
        <v>1413</v>
      </c>
      <c r="J836" s="52" t="s">
        <v>1414</v>
      </c>
      <c r="K836" s="51">
        <v>3751</v>
      </c>
      <c r="L836" s="51" t="s">
        <v>2367</v>
      </c>
      <c r="M836" s="52" t="s">
        <v>2388</v>
      </c>
      <c r="N836" s="52"/>
      <c r="O836" s="53" t="s">
        <v>1239</v>
      </c>
      <c r="P836" s="53" t="s">
        <v>1412</v>
      </c>
    </row>
    <row r="837" spans="1:16" ht="13.5" thickBot="1" x14ac:dyDescent="0.25">
      <c r="A837" s="17" t="str">
        <f t="shared" si="72"/>
        <v> VSSC 73 </v>
      </c>
      <c r="B837" s="11" t="str">
        <f t="shared" si="73"/>
        <v>I</v>
      </c>
      <c r="C837" s="17">
        <f t="shared" si="74"/>
        <v>47794.402000000002</v>
      </c>
      <c r="D837" s="19" t="str">
        <f t="shared" si="75"/>
        <v>vis</v>
      </c>
      <c r="E837" s="50">
        <f>VLOOKUP(C837,Active!C$21:E$967,3,FALSE)</f>
        <v>3756.0228245468497</v>
      </c>
      <c r="F837" s="11" t="s">
        <v>2299</v>
      </c>
      <c r="G837" s="19" t="str">
        <f t="shared" si="76"/>
        <v>47794.402</v>
      </c>
      <c r="H837" s="17">
        <f t="shared" si="77"/>
        <v>3756</v>
      </c>
      <c r="I837" s="51" t="s">
        <v>1415</v>
      </c>
      <c r="J837" s="52" t="s">
        <v>1416</v>
      </c>
      <c r="K837" s="51">
        <v>3756</v>
      </c>
      <c r="L837" s="51" t="s">
        <v>1417</v>
      </c>
      <c r="M837" s="52" t="s">
        <v>2388</v>
      </c>
      <c r="N837" s="52"/>
      <c r="O837" s="53" t="s">
        <v>1409</v>
      </c>
      <c r="P837" s="53" t="s">
        <v>1361</v>
      </c>
    </row>
    <row r="838" spans="1:16" ht="13.5" thickBot="1" x14ac:dyDescent="0.25">
      <c r="A838" s="17" t="str">
        <f t="shared" si="72"/>
        <v> VSSC 73 </v>
      </c>
      <c r="B838" s="11" t="str">
        <f t="shared" si="73"/>
        <v>I</v>
      </c>
      <c r="C838" s="17">
        <f t="shared" si="74"/>
        <v>47800.381000000001</v>
      </c>
      <c r="D838" s="19" t="str">
        <f t="shared" si="75"/>
        <v>vis</v>
      </c>
      <c r="E838" s="50">
        <f>VLOOKUP(C838,Active!C$21:E$967,3,FALSE)</f>
        <v>3761.0102512932367</v>
      </c>
      <c r="F838" s="11" t="s">
        <v>2299</v>
      </c>
      <c r="G838" s="19" t="str">
        <f t="shared" si="76"/>
        <v>47800.381</v>
      </c>
      <c r="H838" s="17">
        <f t="shared" si="77"/>
        <v>3761</v>
      </c>
      <c r="I838" s="51" t="s">
        <v>1418</v>
      </c>
      <c r="J838" s="52" t="s">
        <v>1419</v>
      </c>
      <c r="K838" s="51">
        <v>3761</v>
      </c>
      <c r="L838" s="51" t="s">
        <v>2718</v>
      </c>
      <c r="M838" s="52" t="s">
        <v>2388</v>
      </c>
      <c r="N838" s="52"/>
      <c r="O838" s="53" t="s">
        <v>1409</v>
      </c>
      <c r="P838" s="53" t="s">
        <v>1361</v>
      </c>
    </row>
    <row r="839" spans="1:16" ht="13.5" thickBot="1" x14ac:dyDescent="0.25">
      <c r="A839" s="17" t="str">
        <f t="shared" si="72"/>
        <v> VSSC 73 </v>
      </c>
      <c r="B839" s="11" t="str">
        <f t="shared" si="73"/>
        <v>I</v>
      </c>
      <c r="C839" s="17">
        <f t="shared" si="74"/>
        <v>47854.311000000002</v>
      </c>
      <c r="D839" s="19" t="str">
        <f t="shared" si="75"/>
        <v>vis</v>
      </c>
      <c r="E839" s="50">
        <f>VLOOKUP(C839,Active!C$21:E$967,3,FALSE)</f>
        <v>3805.9963567343952</v>
      </c>
      <c r="F839" s="11" t="s">
        <v>2299</v>
      </c>
      <c r="G839" s="19" t="str">
        <f t="shared" si="76"/>
        <v>47854.311</v>
      </c>
      <c r="H839" s="17">
        <f t="shared" si="77"/>
        <v>3806</v>
      </c>
      <c r="I839" s="51" t="s">
        <v>1420</v>
      </c>
      <c r="J839" s="52" t="s">
        <v>1421</v>
      </c>
      <c r="K839" s="51">
        <v>3806</v>
      </c>
      <c r="L839" s="51" t="s">
        <v>2361</v>
      </c>
      <c r="M839" s="52" t="s">
        <v>2388</v>
      </c>
      <c r="N839" s="52"/>
      <c r="O839" s="53" t="s">
        <v>1152</v>
      </c>
      <c r="P839" s="53" t="s">
        <v>1361</v>
      </c>
    </row>
    <row r="840" spans="1:16" ht="13.5" thickBot="1" x14ac:dyDescent="0.25">
      <c r="A840" s="17" t="str">
        <f t="shared" si="72"/>
        <v> VSSC 73 </v>
      </c>
      <c r="B840" s="11" t="str">
        <f t="shared" si="73"/>
        <v>I</v>
      </c>
      <c r="C840" s="17">
        <f t="shared" si="74"/>
        <v>47860.341</v>
      </c>
      <c r="D840" s="19" t="str">
        <f t="shared" si="75"/>
        <v>vis</v>
      </c>
      <c r="E840" s="50">
        <f>VLOOKUP(C840,Active!C$21:E$967,3,FALSE)</f>
        <v>3811.0263255052118</v>
      </c>
      <c r="F840" s="11" t="s">
        <v>2299</v>
      </c>
      <c r="G840" s="19" t="str">
        <f t="shared" si="76"/>
        <v>47860.341</v>
      </c>
      <c r="H840" s="17">
        <f t="shared" si="77"/>
        <v>3811</v>
      </c>
      <c r="I840" s="51" t="s">
        <v>1426</v>
      </c>
      <c r="J840" s="52" t="s">
        <v>1427</v>
      </c>
      <c r="K840" s="51">
        <v>3811</v>
      </c>
      <c r="L840" s="51" t="s">
        <v>1428</v>
      </c>
      <c r="M840" s="52" t="s">
        <v>2388</v>
      </c>
      <c r="N840" s="52"/>
      <c r="O840" s="53" t="s">
        <v>1152</v>
      </c>
      <c r="P840" s="53" t="s">
        <v>1361</v>
      </c>
    </row>
    <row r="841" spans="1:16" ht="13.5" thickBot="1" x14ac:dyDescent="0.25">
      <c r="A841" s="17" t="str">
        <f t="shared" si="72"/>
        <v> ALBO 1994 2 </v>
      </c>
      <c r="B841" s="11" t="str">
        <f t="shared" si="73"/>
        <v>I</v>
      </c>
      <c r="C841" s="17">
        <f t="shared" si="74"/>
        <v>49218.571000000004</v>
      </c>
      <c r="D841" s="19" t="str">
        <f t="shared" si="75"/>
        <v>vis</v>
      </c>
      <c r="E841" s="50">
        <f>VLOOKUP(C841,Active!C$21:E$967,3,FALSE)</f>
        <v>4944.0038518049441</v>
      </c>
      <c r="F841" s="11" t="s">
        <v>2299</v>
      </c>
      <c r="G841" s="19" t="str">
        <f t="shared" si="76"/>
        <v>49218.571</v>
      </c>
      <c r="H841" s="17">
        <f t="shared" si="77"/>
        <v>4944</v>
      </c>
      <c r="I841" s="51" t="s">
        <v>1573</v>
      </c>
      <c r="J841" s="52" t="s">
        <v>1574</v>
      </c>
      <c r="K841" s="51">
        <v>4944</v>
      </c>
      <c r="L841" s="51" t="s">
        <v>2448</v>
      </c>
      <c r="M841" s="52" t="s">
        <v>2388</v>
      </c>
      <c r="N841" s="52"/>
      <c r="O841" s="53" t="s">
        <v>1253</v>
      </c>
      <c r="P841" s="53" t="s">
        <v>1575</v>
      </c>
    </row>
    <row r="842" spans="1:16" ht="13.5" thickBot="1" x14ac:dyDescent="0.25">
      <c r="A842" s="17" t="str">
        <f t="shared" si="72"/>
        <v>VSB 47 </v>
      </c>
      <c r="B842" s="11" t="str">
        <f t="shared" si="73"/>
        <v>I</v>
      </c>
      <c r="C842" s="17">
        <f t="shared" si="74"/>
        <v>49831.171000000002</v>
      </c>
      <c r="D842" s="19" t="str">
        <f t="shared" si="75"/>
        <v>vis</v>
      </c>
      <c r="E842" s="50">
        <f>VLOOKUP(C842,Active!C$21:E$967,3,FALSE)</f>
        <v>5455.0086393675901</v>
      </c>
      <c r="F842" s="11" t="s">
        <v>2299</v>
      </c>
      <c r="G842" s="19" t="str">
        <f t="shared" si="76"/>
        <v>49831.171</v>
      </c>
      <c r="H842" s="17">
        <f t="shared" si="77"/>
        <v>5455</v>
      </c>
      <c r="I842" s="51" t="s">
        <v>1622</v>
      </c>
      <c r="J842" s="52" t="s">
        <v>1623</v>
      </c>
      <c r="K842" s="51">
        <v>5455</v>
      </c>
      <c r="L842" s="51" t="s">
        <v>2356</v>
      </c>
      <c r="M842" s="52" t="s">
        <v>2388</v>
      </c>
      <c r="N842" s="52"/>
      <c r="O842" s="53" t="s">
        <v>1624</v>
      </c>
      <c r="P842" s="54" t="s">
        <v>1293</v>
      </c>
    </row>
    <row r="843" spans="1:16" ht="13.5" thickBot="1" x14ac:dyDescent="0.25">
      <c r="A843" s="17" t="str">
        <f t="shared" ref="A843:A906" si="78">P843</f>
        <v> BRNO 32 </v>
      </c>
      <c r="B843" s="11" t="str">
        <f t="shared" ref="B843:B906" si="79">IF(H843=INT(H843),"I","II")</f>
        <v>I</v>
      </c>
      <c r="C843" s="17">
        <f t="shared" ref="C843:C906" si="80">1*G843</f>
        <v>49923.481099999997</v>
      </c>
      <c r="D843" s="19" t="str">
        <f t="shared" ref="D843:D906" si="81">VLOOKUP(F843,I$1:J$5,2,FALSE)</f>
        <v>vis</v>
      </c>
      <c r="E843" s="50">
        <f>VLOOKUP(C843,Active!C$21:E$967,3,FALSE)</f>
        <v>5532.0097870012569</v>
      </c>
      <c r="F843" s="11" t="s">
        <v>2299</v>
      </c>
      <c r="G843" s="19" t="str">
        <f t="shared" ref="G843:G906" si="82">MID(I843,3,LEN(I843)-3)</f>
        <v>49923.4811</v>
      </c>
      <c r="H843" s="17">
        <f t="shared" ref="H843:H906" si="83">1*K843</f>
        <v>5532</v>
      </c>
      <c r="I843" s="51" t="s">
        <v>1635</v>
      </c>
      <c r="J843" s="52" t="s">
        <v>1636</v>
      </c>
      <c r="K843" s="51">
        <v>5532</v>
      </c>
      <c r="L843" s="51" t="s">
        <v>1637</v>
      </c>
      <c r="M843" s="52" t="s">
        <v>2388</v>
      </c>
      <c r="N843" s="52"/>
      <c r="O843" s="53" t="s">
        <v>1638</v>
      </c>
      <c r="P843" s="53" t="s">
        <v>1639</v>
      </c>
    </row>
    <row r="844" spans="1:16" ht="13.5" thickBot="1" x14ac:dyDescent="0.25">
      <c r="A844" s="17" t="str">
        <f t="shared" si="78"/>
        <v> BRNO 32 </v>
      </c>
      <c r="B844" s="11" t="str">
        <f t="shared" si="79"/>
        <v>I</v>
      </c>
      <c r="C844" s="17">
        <f t="shared" si="80"/>
        <v>49929.472000000002</v>
      </c>
      <c r="D844" s="19" t="str">
        <f t="shared" si="81"/>
        <v>vis</v>
      </c>
      <c r="E844" s="50">
        <f>VLOOKUP(C844,Active!C$21:E$967,3,FALSE)</f>
        <v>5537.0071402200156</v>
      </c>
      <c r="F844" s="11" t="s">
        <v>2299</v>
      </c>
      <c r="G844" s="19" t="str">
        <f t="shared" si="82"/>
        <v>49929.4720</v>
      </c>
      <c r="H844" s="17">
        <f t="shared" si="83"/>
        <v>5537</v>
      </c>
      <c r="I844" s="51" t="s">
        <v>1640</v>
      </c>
      <c r="J844" s="52" t="s">
        <v>1641</v>
      </c>
      <c r="K844" s="51">
        <v>5537</v>
      </c>
      <c r="L844" s="51" t="s">
        <v>1642</v>
      </c>
      <c r="M844" s="52" t="s">
        <v>2388</v>
      </c>
      <c r="N844" s="52"/>
      <c r="O844" s="53" t="s">
        <v>1535</v>
      </c>
      <c r="P844" s="53" t="s">
        <v>1639</v>
      </c>
    </row>
    <row r="845" spans="1:16" ht="13.5" thickBot="1" x14ac:dyDescent="0.25">
      <c r="A845" s="17" t="str">
        <f t="shared" si="78"/>
        <v> BRNO 32 </v>
      </c>
      <c r="B845" s="11" t="str">
        <f t="shared" si="79"/>
        <v>I</v>
      </c>
      <c r="C845" s="17">
        <f t="shared" si="80"/>
        <v>49953.435899999997</v>
      </c>
      <c r="D845" s="19" t="str">
        <f t="shared" si="81"/>
        <v>vis</v>
      </c>
      <c r="E845" s="50">
        <f>VLOOKUP(C845,Active!C$21:E$967,3,FALSE)</f>
        <v>5556.9968033422319</v>
      </c>
      <c r="F845" s="11" t="s">
        <v>2299</v>
      </c>
      <c r="G845" s="19" t="str">
        <f t="shared" si="82"/>
        <v>49953.4359</v>
      </c>
      <c r="H845" s="17">
        <f t="shared" si="83"/>
        <v>5557</v>
      </c>
      <c r="I845" s="51" t="s">
        <v>1646</v>
      </c>
      <c r="J845" s="52" t="s">
        <v>1647</v>
      </c>
      <c r="K845" s="51">
        <v>5557</v>
      </c>
      <c r="L845" s="51" t="s">
        <v>908</v>
      </c>
      <c r="M845" s="52" t="s">
        <v>2388</v>
      </c>
      <c r="N845" s="52"/>
      <c r="O845" s="53" t="s">
        <v>1648</v>
      </c>
      <c r="P845" s="53" t="s">
        <v>1639</v>
      </c>
    </row>
    <row r="846" spans="1:16" ht="13.5" thickBot="1" x14ac:dyDescent="0.25">
      <c r="A846" s="17" t="str">
        <f t="shared" si="78"/>
        <v> BRNO 32 </v>
      </c>
      <c r="B846" s="11" t="str">
        <f t="shared" si="79"/>
        <v>I</v>
      </c>
      <c r="C846" s="17">
        <f t="shared" si="80"/>
        <v>49953.442199999998</v>
      </c>
      <c r="D846" s="19" t="str">
        <f t="shared" si="81"/>
        <v>vis</v>
      </c>
      <c r="E846" s="50">
        <f>VLOOKUP(C846,Active!C$21:E$967,3,FALSE)</f>
        <v>5557.002058533486</v>
      </c>
      <c r="F846" s="11" t="s">
        <v>2299</v>
      </c>
      <c r="G846" s="19" t="str">
        <f t="shared" si="82"/>
        <v>49953.4422</v>
      </c>
      <c r="H846" s="17">
        <f t="shared" si="83"/>
        <v>5557</v>
      </c>
      <c r="I846" s="51" t="s">
        <v>1649</v>
      </c>
      <c r="J846" s="52" t="s">
        <v>1650</v>
      </c>
      <c r="K846" s="51">
        <v>5557</v>
      </c>
      <c r="L846" s="51" t="s">
        <v>104</v>
      </c>
      <c r="M846" s="52" t="s">
        <v>2388</v>
      </c>
      <c r="N846" s="52"/>
      <c r="O846" s="53" t="s">
        <v>1651</v>
      </c>
      <c r="P846" s="53" t="s">
        <v>1639</v>
      </c>
    </row>
    <row r="847" spans="1:16" ht="13.5" thickBot="1" x14ac:dyDescent="0.25">
      <c r="A847" s="17" t="str">
        <f t="shared" si="78"/>
        <v> BRNO 32 </v>
      </c>
      <c r="B847" s="11" t="str">
        <f t="shared" si="79"/>
        <v>I</v>
      </c>
      <c r="C847" s="17">
        <f t="shared" si="80"/>
        <v>49953.444300000003</v>
      </c>
      <c r="D847" s="19" t="str">
        <f t="shared" si="81"/>
        <v>vis</v>
      </c>
      <c r="E847" s="50">
        <f>VLOOKUP(C847,Active!C$21:E$967,3,FALSE)</f>
        <v>5557.0038102639082</v>
      </c>
      <c r="F847" s="11" t="s">
        <v>2299</v>
      </c>
      <c r="G847" s="19" t="str">
        <f t="shared" si="82"/>
        <v>49953.4443</v>
      </c>
      <c r="H847" s="17">
        <f t="shared" si="83"/>
        <v>5557</v>
      </c>
      <c r="I847" s="51" t="s">
        <v>1652</v>
      </c>
      <c r="J847" s="52" t="s">
        <v>1653</v>
      </c>
      <c r="K847" s="51">
        <v>5557</v>
      </c>
      <c r="L847" s="51" t="s">
        <v>1654</v>
      </c>
      <c r="M847" s="52" t="s">
        <v>2388</v>
      </c>
      <c r="N847" s="52"/>
      <c r="O847" s="53" t="s">
        <v>1655</v>
      </c>
      <c r="P847" s="53" t="s">
        <v>1639</v>
      </c>
    </row>
    <row r="848" spans="1:16" ht="13.5" thickBot="1" x14ac:dyDescent="0.25">
      <c r="A848" s="17" t="str">
        <f t="shared" si="78"/>
        <v> BRNO 32 </v>
      </c>
      <c r="B848" s="11" t="str">
        <f t="shared" si="79"/>
        <v>I</v>
      </c>
      <c r="C848" s="17">
        <f t="shared" si="80"/>
        <v>49953.445</v>
      </c>
      <c r="D848" s="19" t="str">
        <f t="shared" si="81"/>
        <v>vis</v>
      </c>
      <c r="E848" s="50">
        <f>VLOOKUP(C848,Active!C$21:E$967,3,FALSE)</f>
        <v>5557.0043941740441</v>
      </c>
      <c r="F848" s="11" t="s">
        <v>2299</v>
      </c>
      <c r="G848" s="19" t="str">
        <f t="shared" si="82"/>
        <v>49953.4450</v>
      </c>
      <c r="H848" s="17">
        <f t="shared" si="83"/>
        <v>5557</v>
      </c>
      <c r="I848" s="51" t="s">
        <v>1656</v>
      </c>
      <c r="J848" s="52" t="s">
        <v>1657</v>
      </c>
      <c r="K848" s="51">
        <v>5557</v>
      </c>
      <c r="L848" s="51" t="s">
        <v>1658</v>
      </c>
      <c r="M848" s="52" t="s">
        <v>2388</v>
      </c>
      <c r="N848" s="52"/>
      <c r="O848" s="53" t="s">
        <v>1659</v>
      </c>
      <c r="P848" s="53" t="s">
        <v>1639</v>
      </c>
    </row>
    <row r="849" spans="1:16" ht="13.5" thickBot="1" x14ac:dyDescent="0.25">
      <c r="A849" s="17" t="str">
        <f t="shared" si="78"/>
        <v> BRNO 32 </v>
      </c>
      <c r="B849" s="11" t="str">
        <f t="shared" si="79"/>
        <v>I</v>
      </c>
      <c r="C849" s="17">
        <f t="shared" si="80"/>
        <v>49953.445</v>
      </c>
      <c r="D849" s="19" t="str">
        <f t="shared" si="81"/>
        <v>vis</v>
      </c>
      <c r="E849" s="50">
        <f>VLOOKUP(C849,Active!C$21:E$967,3,FALSE)</f>
        <v>5557.0043941740441</v>
      </c>
      <c r="F849" s="11" t="s">
        <v>2299</v>
      </c>
      <c r="G849" s="19" t="str">
        <f t="shared" si="82"/>
        <v>49953.4450</v>
      </c>
      <c r="H849" s="17">
        <f t="shared" si="83"/>
        <v>5557</v>
      </c>
      <c r="I849" s="51" t="s">
        <v>1656</v>
      </c>
      <c r="J849" s="52" t="s">
        <v>1657</v>
      </c>
      <c r="K849" s="51">
        <v>5557</v>
      </c>
      <c r="L849" s="51" t="s">
        <v>1658</v>
      </c>
      <c r="M849" s="52" t="s">
        <v>2388</v>
      </c>
      <c r="N849" s="52"/>
      <c r="O849" s="53" t="s">
        <v>1660</v>
      </c>
      <c r="P849" s="53" t="s">
        <v>1639</v>
      </c>
    </row>
    <row r="850" spans="1:16" ht="13.5" thickBot="1" x14ac:dyDescent="0.25">
      <c r="A850" s="17" t="str">
        <f t="shared" si="78"/>
        <v> BRNO 32 </v>
      </c>
      <c r="B850" s="11" t="str">
        <f t="shared" si="79"/>
        <v>I</v>
      </c>
      <c r="C850" s="17">
        <f t="shared" si="80"/>
        <v>49953.449800000002</v>
      </c>
      <c r="D850" s="19" t="str">
        <f t="shared" si="81"/>
        <v>vis</v>
      </c>
      <c r="E850" s="50">
        <f>VLOOKUP(C850,Active!C$21:E$967,3,FALSE)</f>
        <v>5557.0083981292873</v>
      </c>
      <c r="F850" s="11" t="s">
        <v>2299</v>
      </c>
      <c r="G850" s="19" t="str">
        <f t="shared" si="82"/>
        <v>49953.4498</v>
      </c>
      <c r="H850" s="17">
        <f t="shared" si="83"/>
        <v>5557</v>
      </c>
      <c r="I850" s="51" t="s">
        <v>1661</v>
      </c>
      <c r="J850" s="52" t="s">
        <v>1662</v>
      </c>
      <c r="K850" s="51">
        <v>5557</v>
      </c>
      <c r="L850" s="51" t="s">
        <v>1663</v>
      </c>
      <c r="M850" s="52" t="s">
        <v>2388</v>
      </c>
      <c r="N850" s="52"/>
      <c r="O850" s="53" t="s">
        <v>1664</v>
      </c>
      <c r="P850" s="53" t="s">
        <v>1639</v>
      </c>
    </row>
    <row r="851" spans="1:16" ht="13.5" thickBot="1" x14ac:dyDescent="0.25">
      <c r="A851" s="17" t="str">
        <f t="shared" si="78"/>
        <v> BRNO 32 </v>
      </c>
      <c r="B851" s="11" t="str">
        <f t="shared" si="79"/>
        <v>I</v>
      </c>
      <c r="C851" s="17">
        <f t="shared" si="80"/>
        <v>49953.455399999999</v>
      </c>
      <c r="D851" s="19" t="str">
        <f t="shared" si="81"/>
        <v>vis</v>
      </c>
      <c r="E851" s="50">
        <f>VLOOKUP(C851,Active!C$21:E$967,3,FALSE)</f>
        <v>5557.0130694103982</v>
      </c>
      <c r="F851" s="11" t="s">
        <v>2299</v>
      </c>
      <c r="G851" s="19" t="str">
        <f t="shared" si="82"/>
        <v>49953.4554</v>
      </c>
      <c r="H851" s="17">
        <f t="shared" si="83"/>
        <v>5557</v>
      </c>
      <c r="I851" s="51" t="s">
        <v>1665</v>
      </c>
      <c r="J851" s="52" t="s">
        <v>1666</v>
      </c>
      <c r="K851" s="51">
        <v>5557</v>
      </c>
      <c r="L851" s="51" t="s">
        <v>1667</v>
      </c>
      <c r="M851" s="52" t="s">
        <v>2388</v>
      </c>
      <c r="N851" s="52"/>
      <c r="O851" s="53" t="s">
        <v>1668</v>
      </c>
      <c r="P851" s="53" t="s">
        <v>1639</v>
      </c>
    </row>
    <row r="852" spans="1:16" ht="13.5" thickBot="1" x14ac:dyDescent="0.25">
      <c r="A852" s="17" t="str">
        <f t="shared" si="78"/>
        <v> BRNO 32 </v>
      </c>
      <c r="B852" s="11" t="str">
        <f t="shared" si="79"/>
        <v>I</v>
      </c>
      <c r="C852" s="17">
        <f t="shared" si="80"/>
        <v>50194.398699999998</v>
      </c>
      <c r="D852" s="19" t="str">
        <f t="shared" si="81"/>
        <v>vis</v>
      </c>
      <c r="E852" s="50">
        <f>VLOOKUP(C852,Active!C$21:E$967,3,FALSE)</f>
        <v>5757.9976920534646</v>
      </c>
      <c r="F852" s="11" t="s">
        <v>2299</v>
      </c>
      <c r="G852" s="19" t="str">
        <f t="shared" si="82"/>
        <v>50194.3987</v>
      </c>
      <c r="H852" s="17">
        <f t="shared" si="83"/>
        <v>5758</v>
      </c>
      <c r="I852" s="51" t="s">
        <v>1687</v>
      </c>
      <c r="J852" s="52" t="s">
        <v>1688</v>
      </c>
      <c r="K852" s="51">
        <v>5758</v>
      </c>
      <c r="L852" s="51" t="s">
        <v>1001</v>
      </c>
      <c r="M852" s="52" t="s">
        <v>2388</v>
      </c>
      <c r="N852" s="52"/>
      <c r="O852" s="53" t="s">
        <v>1689</v>
      </c>
      <c r="P852" s="53" t="s">
        <v>1639</v>
      </c>
    </row>
    <row r="853" spans="1:16" ht="13.5" thickBot="1" x14ac:dyDescent="0.25">
      <c r="A853" s="17" t="str">
        <f t="shared" si="78"/>
        <v> AOEB 7 </v>
      </c>
      <c r="B853" s="11" t="str">
        <f t="shared" si="79"/>
        <v>I</v>
      </c>
      <c r="C853" s="17">
        <f t="shared" si="80"/>
        <v>50726.678</v>
      </c>
      <c r="D853" s="19" t="str">
        <f t="shared" si="81"/>
        <v>vis</v>
      </c>
      <c r="E853" s="50">
        <f>VLOOKUP(C853,Active!C$21:E$967,3,FALSE)</f>
        <v>6202.0023780157499</v>
      </c>
      <c r="F853" s="11" t="s">
        <v>2299</v>
      </c>
      <c r="G853" s="19" t="str">
        <f t="shared" si="82"/>
        <v>50726.678</v>
      </c>
      <c r="H853" s="17">
        <f t="shared" si="83"/>
        <v>6202</v>
      </c>
      <c r="I853" s="51" t="s">
        <v>1715</v>
      </c>
      <c r="J853" s="52" t="s">
        <v>1716</v>
      </c>
      <c r="K853" s="51">
        <v>6202</v>
      </c>
      <c r="L853" s="51" t="s">
        <v>2403</v>
      </c>
      <c r="M853" s="52" t="s">
        <v>2388</v>
      </c>
      <c r="N853" s="52"/>
      <c r="O853" s="53" t="s">
        <v>595</v>
      </c>
      <c r="P853" s="53" t="s">
        <v>1717</v>
      </c>
    </row>
    <row r="854" spans="1:16" ht="13.5" thickBot="1" x14ac:dyDescent="0.25">
      <c r="A854" s="17" t="str">
        <f t="shared" si="78"/>
        <v>BAVM 131 </v>
      </c>
      <c r="B854" s="11" t="str">
        <f t="shared" si="79"/>
        <v>I</v>
      </c>
      <c r="C854" s="17">
        <f t="shared" si="80"/>
        <v>50833.385000000002</v>
      </c>
      <c r="D854" s="19" t="str">
        <f t="shared" si="81"/>
        <v>vis</v>
      </c>
      <c r="E854" s="50">
        <f>VLOOKUP(C854,Active!C$21:E$967,3,FALSE)</f>
        <v>6291.0128054830175</v>
      </c>
      <c r="F854" s="11" t="s">
        <v>2299</v>
      </c>
      <c r="G854" s="19" t="str">
        <f t="shared" si="82"/>
        <v>50833.385</v>
      </c>
      <c r="H854" s="17">
        <f t="shared" si="83"/>
        <v>6291</v>
      </c>
      <c r="I854" s="51" t="s">
        <v>1718</v>
      </c>
      <c r="J854" s="52" t="s">
        <v>1719</v>
      </c>
      <c r="K854" s="51">
        <v>6291</v>
      </c>
      <c r="L854" s="51" t="s">
        <v>244</v>
      </c>
      <c r="M854" s="52" t="s">
        <v>2388</v>
      </c>
      <c r="N854" s="52"/>
      <c r="O854" s="53" t="s">
        <v>1720</v>
      </c>
      <c r="P854" s="54" t="s">
        <v>1721</v>
      </c>
    </row>
    <row r="855" spans="1:16" ht="13.5" thickBot="1" x14ac:dyDescent="0.25">
      <c r="A855" s="17" t="str">
        <f t="shared" si="78"/>
        <v>BAVM 131 </v>
      </c>
      <c r="B855" s="11" t="str">
        <f t="shared" si="79"/>
        <v>I</v>
      </c>
      <c r="C855" s="17">
        <f t="shared" si="80"/>
        <v>50839.379000000001</v>
      </c>
      <c r="D855" s="19" t="str">
        <f t="shared" si="81"/>
        <v>vis</v>
      </c>
      <c r="E855" s="50">
        <f>VLOOKUP(C855,Active!C$21:E$967,3,FALSE)</f>
        <v>6296.0127445895314</v>
      </c>
      <c r="F855" s="11" t="s">
        <v>2299</v>
      </c>
      <c r="G855" s="19" t="str">
        <f t="shared" si="82"/>
        <v>50839.379</v>
      </c>
      <c r="H855" s="17">
        <f t="shared" si="83"/>
        <v>6296</v>
      </c>
      <c r="I855" s="51" t="s">
        <v>1722</v>
      </c>
      <c r="J855" s="52" t="s">
        <v>1723</v>
      </c>
      <c r="K855" s="51">
        <v>6296</v>
      </c>
      <c r="L855" s="51" t="s">
        <v>244</v>
      </c>
      <c r="M855" s="52" t="s">
        <v>2388</v>
      </c>
      <c r="N855" s="52"/>
      <c r="O855" s="53" t="s">
        <v>1720</v>
      </c>
      <c r="P855" s="54" t="s">
        <v>1721</v>
      </c>
    </row>
    <row r="856" spans="1:16" ht="13.5" thickBot="1" x14ac:dyDescent="0.25">
      <c r="A856" s="17" t="str">
        <f t="shared" si="78"/>
        <v> AOEB 7 </v>
      </c>
      <c r="B856" s="11" t="str">
        <f t="shared" si="79"/>
        <v>I</v>
      </c>
      <c r="C856" s="17">
        <f t="shared" si="80"/>
        <v>50984.425999999999</v>
      </c>
      <c r="D856" s="19" t="str">
        <f t="shared" si="81"/>
        <v>vis</v>
      </c>
      <c r="E856" s="50">
        <f>VLOOKUP(C856,Active!C$21:E$967,3,FALSE)</f>
        <v>6417.0047645399045</v>
      </c>
      <c r="F856" s="11" t="s">
        <v>2299</v>
      </c>
      <c r="G856" s="19" t="str">
        <f t="shared" si="82"/>
        <v>50984.426</v>
      </c>
      <c r="H856" s="17">
        <f t="shared" si="83"/>
        <v>6417</v>
      </c>
      <c r="I856" s="51" t="s">
        <v>1732</v>
      </c>
      <c r="J856" s="52" t="s">
        <v>1733</v>
      </c>
      <c r="K856" s="51">
        <v>6417</v>
      </c>
      <c r="L856" s="51" t="s">
        <v>2312</v>
      </c>
      <c r="M856" s="52" t="s">
        <v>2388</v>
      </c>
      <c r="N856" s="52"/>
      <c r="O856" s="53" t="s">
        <v>1734</v>
      </c>
      <c r="P856" s="53" t="s">
        <v>1717</v>
      </c>
    </row>
    <row r="857" spans="1:16" ht="13.5" thickBot="1" x14ac:dyDescent="0.25">
      <c r="A857" s="17" t="str">
        <f t="shared" si="78"/>
        <v> BRNO 32 </v>
      </c>
      <c r="B857" s="11" t="str">
        <f t="shared" si="79"/>
        <v>I</v>
      </c>
      <c r="C857" s="17">
        <f t="shared" si="80"/>
        <v>50990.410900000003</v>
      </c>
      <c r="D857" s="19" t="str">
        <f t="shared" si="81"/>
        <v>vis</v>
      </c>
      <c r="E857" s="50">
        <f>VLOOKUP(C857,Active!C$21:E$967,3,FALSE)</f>
        <v>6421.9971128146108</v>
      </c>
      <c r="F857" s="11" t="s">
        <v>2299</v>
      </c>
      <c r="G857" s="19" t="str">
        <f t="shared" si="82"/>
        <v>50990.4109</v>
      </c>
      <c r="H857" s="17">
        <f t="shared" si="83"/>
        <v>6422</v>
      </c>
      <c r="I857" s="51" t="s">
        <v>1735</v>
      </c>
      <c r="J857" s="52" t="s">
        <v>1736</v>
      </c>
      <c r="K857" s="51">
        <v>6422</v>
      </c>
      <c r="L857" s="51" t="s">
        <v>972</v>
      </c>
      <c r="M857" s="52" t="s">
        <v>2388</v>
      </c>
      <c r="N857" s="52"/>
      <c r="O857" s="53" t="s">
        <v>1689</v>
      </c>
      <c r="P857" s="53" t="s">
        <v>1639</v>
      </c>
    </row>
    <row r="858" spans="1:16" ht="13.5" thickBot="1" x14ac:dyDescent="0.25">
      <c r="A858" s="17" t="str">
        <f t="shared" si="78"/>
        <v> AOEB 7 </v>
      </c>
      <c r="B858" s="11" t="str">
        <f t="shared" si="79"/>
        <v>I</v>
      </c>
      <c r="C858" s="17">
        <f t="shared" si="80"/>
        <v>50990.432000000001</v>
      </c>
      <c r="D858" s="19" t="str">
        <f t="shared" si="81"/>
        <v>vis</v>
      </c>
      <c r="E858" s="50">
        <f>VLOOKUP(C858,Active!C$21:E$967,3,FALSE)</f>
        <v>6422.0147135345205</v>
      </c>
      <c r="F858" s="11" t="s">
        <v>2299</v>
      </c>
      <c r="G858" s="19" t="str">
        <f t="shared" si="82"/>
        <v>50990.432</v>
      </c>
      <c r="H858" s="17">
        <f t="shared" si="83"/>
        <v>6422</v>
      </c>
      <c r="I858" s="51" t="s">
        <v>1737</v>
      </c>
      <c r="J858" s="52" t="s">
        <v>1738</v>
      </c>
      <c r="K858" s="51">
        <v>6422</v>
      </c>
      <c r="L858" s="51" t="s">
        <v>2325</v>
      </c>
      <c r="M858" s="52" t="s">
        <v>2388</v>
      </c>
      <c r="N858" s="52"/>
      <c r="O858" s="53" t="s">
        <v>1734</v>
      </c>
      <c r="P858" s="53" t="s">
        <v>1717</v>
      </c>
    </row>
    <row r="859" spans="1:16" ht="13.5" thickBot="1" x14ac:dyDescent="0.25">
      <c r="A859" s="17" t="str">
        <f t="shared" si="78"/>
        <v> BRNO 32 </v>
      </c>
      <c r="B859" s="11" t="str">
        <f t="shared" si="79"/>
        <v>I</v>
      </c>
      <c r="C859" s="17">
        <f t="shared" si="80"/>
        <v>51056.356599999999</v>
      </c>
      <c r="D859" s="19" t="str">
        <f t="shared" si="81"/>
        <v>vis</v>
      </c>
      <c r="E859" s="50">
        <f>VLOOKUP(C859,Active!C$21:E$967,3,FALSE)</f>
        <v>6477.0062026271607</v>
      </c>
      <c r="F859" s="11" t="s">
        <v>2299</v>
      </c>
      <c r="G859" s="19" t="str">
        <f t="shared" si="82"/>
        <v>51056.3566</v>
      </c>
      <c r="H859" s="17">
        <f t="shared" si="83"/>
        <v>6477</v>
      </c>
      <c r="I859" s="51" t="s">
        <v>1745</v>
      </c>
      <c r="J859" s="52" t="s">
        <v>1746</v>
      </c>
      <c r="K859" s="51">
        <v>6477</v>
      </c>
      <c r="L859" s="51" t="s">
        <v>1747</v>
      </c>
      <c r="M859" s="52" t="s">
        <v>2388</v>
      </c>
      <c r="N859" s="52"/>
      <c r="O859" s="53" t="s">
        <v>1689</v>
      </c>
      <c r="P859" s="53" t="s">
        <v>1639</v>
      </c>
    </row>
    <row r="860" spans="1:16" ht="13.5" thickBot="1" x14ac:dyDescent="0.25">
      <c r="A860" s="17" t="str">
        <f t="shared" si="78"/>
        <v> BBS 123 </v>
      </c>
      <c r="B860" s="11" t="str">
        <f t="shared" si="79"/>
        <v>I</v>
      </c>
      <c r="C860" s="17">
        <f t="shared" si="80"/>
        <v>51171.45</v>
      </c>
      <c r="D860" s="19" t="str">
        <f t="shared" si="81"/>
        <v>vis</v>
      </c>
      <c r="E860" s="50">
        <f>VLOOKUP(C860,Active!C$21:E$967,3,FALSE)</f>
        <v>6573.012207225368</v>
      </c>
      <c r="F860" s="11" t="s">
        <v>2299</v>
      </c>
      <c r="G860" s="19" t="str">
        <f t="shared" si="82"/>
        <v>51171.450</v>
      </c>
      <c r="H860" s="17">
        <f t="shared" si="83"/>
        <v>6573</v>
      </c>
      <c r="I860" s="51" t="s">
        <v>1748</v>
      </c>
      <c r="J860" s="52" t="s">
        <v>1749</v>
      </c>
      <c r="K860" s="51">
        <v>6573</v>
      </c>
      <c r="L860" s="51" t="s">
        <v>244</v>
      </c>
      <c r="M860" s="52" t="s">
        <v>2388</v>
      </c>
      <c r="N860" s="52"/>
      <c r="O860" s="53" t="s">
        <v>1750</v>
      </c>
      <c r="P860" s="53" t="s">
        <v>1751</v>
      </c>
    </row>
    <row r="861" spans="1:16" ht="13.5" thickBot="1" x14ac:dyDescent="0.25">
      <c r="A861" s="17" t="str">
        <f t="shared" si="78"/>
        <v> BBS 123 </v>
      </c>
      <c r="B861" s="11" t="str">
        <f t="shared" si="79"/>
        <v>I</v>
      </c>
      <c r="C861" s="17">
        <f t="shared" si="80"/>
        <v>51207.415000000001</v>
      </c>
      <c r="D861" s="19" t="str">
        <f t="shared" si="81"/>
        <v>vis</v>
      </c>
      <c r="E861" s="50">
        <f>VLOOKUP(C861,Active!C$21:E$967,3,FALSE)</f>
        <v>6603.0126760217972</v>
      </c>
      <c r="F861" s="11" t="s">
        <v>2299</v>
      </c>
      <c r="G861" s="19" t="str">
        <f t="shared" si="82"/>
        <v>51207.415</v>
      </c>
      <c r="H861" s="17">
        <f t="shared" si="83"/>
        <v>6603</v>
      </c>
      <c r="I861" s="51" t="s">
        <v>1752</v>
      </c>
      <c r="J861" s="52" t="s">
        <v>1753</v>
      </c>
      <c r="K861" s="51">
        <v>6603</v>
      </c>
      <c r="L861" s="51" t="s">
        <v>244</v>
      </c>
      <c r="M861" s="52" t="s">
        <v>2388</v>
      </c>
      <c r="N861" s="52"/>
      <c r="O861" s="53" t="s">
        <v>1750</v>
      </c>
      <c r="P861" s="53" t="s">
        <v>1751</v>
      </c>
    </row>
    <row r="862" spans="1:16" ht="13.5" thickBot="1" x14ac:dyDescent="0.25">
      <c r="A862" s="17" t="str">
        <f t="shared" si="78"/>
        <v> AOEB 7 </v>
      </c>
      <c r="B862" s="11" t="str">
        <f t="shared" si="79"/>
        <v>I</v>
      </c>
      <c r="C862" s="17">
        <f t="shared" si="80"/>
        <v>51273.332999999999</v>
      </c>
      <c r="D862" s="19" t="str">
        <f t="shared" si="81"/>
        <v>vis</v>
      </c>
      <c r="E862" s="50">
        <f>VLOOKUP(C862,Active!C$21:E$967,3,FALSE)</f>
        <v>6657.9986596759818</v>
      </c>
      <c r="F862" s="11" t="s">
        <v>2299</v>
      </c>
      <c r="G862" s="19" t="str">
        <f t="shared" si="82"/>
        <v>51273.333</v>
      </c>
      <c r="H862" s="17">
        <f t="shared" si="83"/>
        <v>6658</v>
      </c>
      <c r="I862" s="51" t="s">
        <v>1754</v>
      </c>
      <c r="J862" s="52" t="s">
        <v>1755</v>
      </c>
      <c r="K862" s="51">
        <v>6658</v>
      </c>
      <c r="L862" s="51" t="s">
        <v>2336</v>
      </c>
      <c r="M862" s="52" t="s">
        <v>2388</v>
      </c>
      <c r="N862" s="52"/>
      <c r="O862" s="53" t="s">
        <v>1756</v>
      </c>
      <c r="P862" s="53" t="s">
        <v>1717</v>
      </c>
    </row>
    <row r="863" spans="1:16" ht="13.5" thickBot="1" x14ac:dyDescent="0.25">
      <c r="A863" s="17" t="str">
        <f t="shared" si="78"/>
        <v> AOEB 7 </v>
      </c>
      <c r="B863" s="11" t="str">
        <f t="shared" si="79"/>
        <v>I</v>
      </c>
      <c r="C863" s="17">
        <f t="shared" si="80"/>
        <v>51358.457000000002</v>
      </c>
      <c r="D863" s="19" t="str">
        <f t="shared" si="81"/>
        <v>vis</v>
      </c>
      <c r="E863" s="50">
        <f>VLOOKUP(C863,Active!C$21:E$967,3,FALSE)</f>
        <v>6729.0054692360291</v>
      </c>
      <c r="F863" s="11" t="s">
        <v>2299</v>
      </c>
      <c r="G863" s="19" t="str">
        <f t="shared" si="82"/>
        <v>51358.457</v>
      </c>
      <c r="H863" s="17">
        <f t="shared" si="83"/>
        <v>6729</v>
      </c>
      <c r="I863" s="51" t="s">
        <v>1757</v>
      </c>
      <c r="J863" s="52" t="s">
        <v>1758</v>
      </c>
      <c r="K863" s="51">
        <v>6729</v>
      </c>
      <c r="L863" s="51" t="s">
        <v>2562</v>
      </c>
      <c r="M863" s="52" t="s">
        <v>2388</v>
      </c>
      <c r="N863" s="52"/>
      <c r="O863" s="53" t="s">
        <v>1756</v>
      </c>
      <c r="P863" s="53" t="s">
        <v>1717</v>
      </c>
    </row>
    <row r="864" spans="1:16" ht="13.5" thickBot="1" x14ac:dyDescent="0.25">
      <c r="A864" s="17" t="str">
        <f t="shared" si="78"/>
        <v> BRNO 32 </v>
      </c>
      <c r="B864" s="11" t="str">
        <f t="shared" si="79"/>
        <v>I</v>
      </c>
      <c r="C864" s="17">
        <f t="shared" si="80"/>
        <v>51364.4476</v>
      </c>
      <c r="D864" s="19" t="str">
        <f t="shared" si="81"/>
        <v>vis</v>
      </c>
      <c r="E864" s="50">
        <f>VLOOKUP(C864,Active!C$21:E$967,3,FALSE)</f>
        <v>6734.0025722075789</v>
      </c>
      <c r="F864" s="11" t="s">
        <v>2299</v>
      </c>
      <c r="G864" s="19" t="str">
        <f t="shared" si="82"/>
        <v>51364.4476</v>
      </c>
      <c r="H864" s="17">
        <f t="shared" si="83"/>
        <v>6734</v>
      </c>
      <c r="I864" s="51" t="s">
        <v>1759</v>
      </c>
      <c r="J864" s="52" t="s">
        <v>1760</v>
      </c>
      <c r="K864" s="51">
        <v>6734</v>
      </c>
      <c r="L864" s="51" t="s">
        <v>353</v>
      </c>
      <c r="M864" s="52" t="s">
        <v>2388</v>
      </c>
      <c r="N864" s="52"/>
      <c r="O864" s="53" t="s">
        <v>1761</v>
      </c>
      <c r="P864" s="53" t="s">
        <v>1639</v>
      </c>
    </row>
    <row r="865" spans="1:16" ht="13.5" thickBot="1" x14ac:dyDescent="0.25">
      <c r="A865" s="17" t="str">
        <f t="shared" si="78"/>
        <v>BAVM 131 </v>
      </c>
      <c r="B865" s="11" t="str">
        <f t="shared" si="79"/>
        <v>I</v>
      </c>
      <c r="C865" s="17">
        <f t="shared" si="80"/>
        <v>51394.423000000003</v>
      </c>
      <c r="D865" s="19" t="str">
        <f t="shared" si="81"/>
        <v>vis</v>
      </c>
      <c r="E865" s="50">
        <f>VLOOKUP(C865,Active!C$21:E$967,3,FALSE)</f>
        <v>6759.0067721897967</v>
      </c>
      <c r="F865" s="11" t="s">
        <v>2299</v>
      </c>
      <c r="G865" s="19" t="str">
        <f t="shared" si="82"/>
        <v>51394.423</v>
      </c>
      <c r="H865" s="17">
        <f t="shared" si="83"/>
        <v>6759</v>
      </c>
      <c r="I865" s="51" t="s">
        <v>1762</v>
      </c>
      <c r="J865" s="52" t="s">
        <v>1763</v>
      </c>
      <c r="K865" s="51">
        <v>6759</v>
      </c>
      <c r="L865" s="51" t="s">
        <v>2304</v>
      </c>
      <c r="M865" s="52" t="s">
        <v>2388</v>
      </c>
      <c r="N865" s="52"/>
      <c r="O865" s="53" t="s">
        <v>1764</v>
      </c>
      <c r="P865" s="54" t="s">
        <v>1721</v>
      </c>
    </row>
    <row r="866" spans="1:16" ht="13.5" thickBot="1" x14ac:dyDescent="0.25">
      <c r="A866" s="17" t="str">
        <f t="shared" si="78"/>
        <v>BAVM 131 </v>
      </c>
      <c r="B866" s="11" t="str">
        <f t="shared" si="79"/>
        <v>I</v>
      </c>
      <c r="C866" s="17">
        <f t="shared" si="80"/>
        <v>51424.392999999996</v>
      </c>
      <c r="D866" s="19" t="str">
        <f t="shared" si="81"/>
        <v>vis</v>
      </c>
      <c r="E866" s="50">
        <f>VLOOKUP(C866,Active!C$21:E$967,3,FALSE)</f>
        <v>6784.0064677223618</v>
      </c>
      <c r="F866" s="11" t="s">
        <v>2299</v>
      </c>
      <c r="G866" s="19" t="str">
        <f t="shared" si="82"/>
        <v>51424.393</v>
      </c>
      <c r="H866" s="17">
        <f t="shared" si="83"/>
        <v>6784</v>
      </c>
      <c r="I866" s="51" t="s">
        <v>1765</v>
      </c>
      <c r="J866" s="52" t="s">
        <v>1766</v>
      </c>
      <c r="K866" s="51">
        <v>6784</v>
      </c>
      <c r="L866" s="51" t="s">
        <v>2304</v>
      </c>
      <c r="M866" s="52" t="s">
        <v>2388</v>
      </c>
      <c r="N866" s="52"/>
      <c r="O866" s="53" t="s">
        <v>1767</v>
      </c>
      <c r="P866" s="54" t="s">
        <v>1721</v>
      </c>
    </row>
    <row r="867" spans="1:16" ht="13.5" thickBot="1" x14ac:dyDescent="0.25">
      <c r="A867" s="17" t="str">
        <f t="shared" si="78"/>
        <v> AOEB 7 </v>
      </c>
      <c r="B867" s="11" t="str">
        <f t="shared" si="79"/>
        <v>I</v>
      </c>
      <c r="C867" s="17">
        <f t="shared" si="80"/>
        <v>51425.59</v>
      </c>
      <c r="D867" s="19" t="str">
        <f t="shared" si="81"/>
        <v>vis</v>
      </c>
      <c r="E867" s="50">
        <f>VLOOKUP(C867,Active!C$21:E$967,3,FALSE)</f>
        <v>6785.0049540604496</v>
      </c>
      <c r="F867" s="11" t="s">
        <v>2299</v>
      </c>
      <c r="G867" s="19" t="str">
        <f t="shared" si="82"/>
        <v>51425.590</v>
      </c>
      <c r="H867" s="17">
        <f t="shared" si="83"/>
        <v>6785</v>
      </c>
      <c r="I867" s="51" t="s">
        <v>1768</v>
      </c>
      <c r="J867" s="52" t="s">
        <v>1769</v>
      </c>
      <c r="K867" s="51">
        <v>6785</v>
      </c>
      <c r="L867" s="51" t="s">
        <v>2312</v>
      </c>
      <c r="M867" s="52" t="s">
        <v>2388</v>
      </c>
      <c r="N867" s="52"/>
      <c r="O867" s="53" t="s">
        <v>519</v>
      </c>
      <c r="P867" s="53" t="s">
        <v>1717</v>
      </c>
    </row>
    <row r="868" spans="1:16" ht="13.5" thickBot="1" x14ac:dyDescent="0.25">
      <c r="A868" s="17" t="str">
        <f t="shared" si="78"/>
        <v> BRNO 32 </v>
      </c>
      <c r="B868" s="11" t="str">
        <f t="shared" si="79"/>
        <v>I</v>
      </c>
      <c r="C868" s="17">
        <f t="shared" si="80"/>
        <v>51436.374300000003</v>
      </c>
      <c r="D868" s="19" t="str">
        <f t="shared" si="81"/>
        <v>vis</v>
      </c>
      <c r="E868" s="50">
        <f>VLOOKUP(C868,Active!C$21:E$967,3,FALSE)</f>
        <v>6794.0007570812058</v>
      </c>
      <c r="F868" s="11" t="s">
        <v>2299</v>
      </c>
      <c r="G868" s="19" t="str">
        <f t="shared" si="82"/>
        <v>51436.3743</v>
      </c>
      <c r="H868" s="17">
        <f t="shared" si="83"/>
        <v>6794</v>
      </c>
      <c r="I868" s="51" t="s">
        <v>1770</v>
      </c>
      <c r="J868" s="52" t="s">
        <v>1771</v>
      </c>
      <c r="K868" s="51">
        <v>6794</v>
      </c>
      <c r="L868" s="51" t="s">
        <v>1074</v>
      </c>
      <c r="M868" s="52" t="s">
        <v>2388</v>
      </c>
      <c r="N868" s="52"/>
      <c r="O868" s="53" t="s">
        <v>1772</v>
      </c>
      <c r="P868" s="53" t="s">
        <v>1639</v>
      </c>
    </row>
    <row r="869" spans="1:16" ht="13.5" thickBot="1" x14ac:dyDescent="0.25">
      <c r="A869" s="17" t="str">
        <f t="shared" si="78"/>
        <v> AOEB 7 </v>
      </c>
      <c r="B869" s="11" t="str">
        <f t="shared" si="79"/>
        <v>I</v>
      </c>
      <c r="C869" s="17">
        <f t="shared" si="80"/>
        <v>51448.36</v>
      </c>
      <c r="D869" s="19" t="str">
        <f t="shared" si="81"/>
        <v>vis</v>
      </c>
      <c r="E869" s="50">
        <f>VLOOKUP(C869,Active!C$21:E$967,3,FALSE)</f>
        <v>6803.9987167323461</v>
      </c>
      <c r="F869" s="11" t="s">
        <v>2299</v>
      </c>
      <c r="G869" s="19" t="str">
        <f t="shared" si="82"/>
        <v>51448.360</v>
      </c>
      <c r="H869" s="17">
        <f t="shared" si="83"/>
        <v>6804</v>
      </c>
      <c r="I869" s="51" t="s">
        <v>1773</v>
      </c>
      <c r="J869" s="52" t="s">
        <v>1774</v>
      </c>
      <c r="K869" s="51">
        <v>6804</v>
      </c>
      <c r="L869" s="51" t="s">
        <v>2336</v>
      </c>
      <c r="M869" s="52" t="s">
        <v>2388</v>
      </c>
      <c r="N869" s="52"/>
      <c r="O869" s="53" t="s">
        <v>1756</v>
      </c>
      <c r="P869" s="53" t="s">
        <v>1717</v>
      </c>
    </row>
    <row r="870" spans="1:16" ht="13.5" thickBot="1" x14ac:dyDescent="0.25">
      <c r="A870" s="17" t="str">
        <f t="shared" si="78"/>
        <v>VSB 47 </v>
      </c>
      <c r="B870" s="11" t="str">
        <f t="shared" si="79"/>
        <v>I</v>
      </c>
      <c r="C870" s="17">
        <f t="shared" si="80"/>
        <v>51451.974999999999</v>
      </c>
      <c r="D870" s="19" t="str">
        <f t="shared" si="81"/>
        <v>vis</v>
      </c>
      <c r="E870" s="50">
        <f>VLOOKUP(C870,Active!C$21:E$967,3,FALSE)</f>
        <v>6807.0141955228091</v>
      </c>
      <c r="F870" s="11" t="s">
        <v>2299</v>
      </c>
      <c r="G870" s="19" t="str">
        <f t="shared" si="82"/>
        <v>51451.975</v>
      </c>
      <c r="H870" s="17">
        <f t="shared" si="83"/>
        <v>6807</v>
      </c>
      <c r="I870" s="51" t="s">
        <v>1775</v>
      </c>
      <c r="J870" s="52" t="s">
        <v>1776</v>
      </c>
      <c r="K870" s="51">
        <v>6807</v>
      </c>
      <c r="L870" s="51" t="s">
        <v>511</v>
      </c>
      <c r="M870" s="52" t="s">
        <v>2388</v>
      </c>
      <c r="N870" s="52"/>
      <c r="O870" s="53" t="s">
        <v>1777</v>
      </c>
      <c r="P870" s="54" t="s">
        <v>1293</v>
      </c>
    </row>
    <row r="871" spans="1:16" ht="13.5" thickBot="1" x14ac:dyDescent="0.25">
      <c r="A871" s="17" t="str">
        <f t="shared" si="78"/>
        <v> BRNO 32 </v>
      </c>
      <c r="B871" s="11" t="str">
        <f t="shared" si="79"/>
        <v>I</v>
      </c>
      <c r="C871" s="17">
        <f t="shared" si="80"/>
        <v>51478.333899999998</v>
      </c>
      <c r="D871" s="19" t="str">
        <f t="shared" si="81"/>
        <v>vis</v>
      </c>
      <c r="E871" s="50">
        <f>VLOOKUP(C871,Active!C$21:E$967,3,FALSE)</f>
        <v>6829.0016654785468</v>
      </c>
      <c r="F871" s="11" t="s">
        <v>2299</v>
      </c>
      <c r="G871" s="19" t="str">
        <f t="shared" si="82"/>
        <v>51478.3339</v>
      </c>
      <c r="H871" s="17">
        <f t="shared" si="83"/>
        <v>6829</v>
      </c>
      <c r="I871" s="51" t="s">
        <v>1778</v>
      </c>
      <c r="J871" s="52" t="s">
        <v>1779</v>
      </c>
      <c r="K871" s="51">
        <v>6829</v>
      </c>
      <c r="L871" s="51" t="s">
        <v>149</v>
      </c>
      <c r="M871" s="52" t="s">
        <v>2388</v>
      </c>
      <c r="N871" s="52"/>
      <c r="O871" s="53" t="s">
        <v>1780</v>
      </c>
      <c r="P871" s="53" t="s">
        <v>1639</v>
      </c>
    </row>
    <row r="872" spans="1:16" ht="13.5" thickBot="1" x14ac:dyDescent="0.25">
      <c r="A872" s="17" t="str">
        <f t="shared" si="78"/>
        <v> AOEB 7 </v>
      </c>
      <c r="B872" s="11" t="str">
        <f t="shared" si="79"/>
        <v>I</v>
      </c>
      <c r="C872" s="17">
        <f t="shared" si="80"/>
        <v>51480.724000000002</v>
      </c>
      <c r="D872" s="19" t="str">
        <f t="shared" si="81"/>
        <v>vis</v>
      </c>
      <c r="E872" s="50">
        <f>VLOOKUP(C872,Active!C$21:E$967,3,FALSE)</f>
        <v>6830.9953849410922</v>
      </c>
      <c r="F872" s="11" t="s">
        <v>2299</v>
      </c>
      <c r="G872" s="19" t="str">
        <f t="shared" si="82"/>
        <v>51480.724</v>
      </c>
      <c r="H872" s="17">
        <f t="shared" si="83"/>
        <v>6831</v>
      </c>
      <c r="I872" s="51" t="s">
        <v>1781</v>
      </c>
      <c r="J872" s="52" t="s">
        <v>1782</v>
      </c>
      <c r="K872" s="51">
        <v>6831</v>
      </c>
      <c r="L872" s="51" t="s">
        <v>2493</v>
      </c>
      <c r="M872" s="52" t="s">
        <v>2388</v>
      </c>
      <c r="N872" s="52"/>
      <c r="O872" s="53" t="s">
        <v>1783</v>
      </c>
      <c r="P872" s="53" t="s">
        <v>1717</v>
      </c>
    </row>
    <row r="873" spans="1:16" ht="13.5" thickBot="1" x14ac:dyDescent="0.25">
      <c r="A873" s="17" t="str">
        <f t="shared" si="78"/>
        <v> AOEB 7 </v>
      </c>
      <c r="B873" s="11" t="str">
        <f t="shared" si="79"/>
        <v>I</v>
      </c>
      <c r="C873" s="17">
        <f t="shared" si="80"/>
        <v>51490.33</v>
      </c>
      <c r="D873" s="19" t="str">
        <f t="shared" si="81"/>
        <v>vis</v>
      </c>
      <c r="E873" s="50">
        <f>VLOOKUP(C873,Active!C$21:E$967,3,FALSE)</f>
        <v>6839.0083003660466</v>
      </c>
      <c r="F873" s="11" t="s">
        <v>2299</v>
      </c>
      <c r="G873" s="19" t="str">
        <f t="shared" si="82"/>
        <v>51490.330</v>
      </c>
      <c r="H873" s="17">
        <f t="shared" si="83"/>
        <v>6839</v>
      </c>
      <c r="I873" s="51" t="s">
        <v>1784</v>
      </c>
      <c r="J873" s="52" t="s">
        <v>1785</v>
      </c>
      <c r="K873" s="51">
        <v>6839</v>
      </c>
      <c r="L873" s="51" t="s">
        <v>2356</v>
      </c>
      <c r="M873" s="52" t="s">
        <v>2388</v>
      </c>
      <c r="N873" s="52"/>
      <c r="O873" s="53" t="s">
        <v>1756</v>
      </c>
      <c r="P873" s="53" t="s">
        <v>1717</v>
      </c>
    </row>
    <row r="874" spans="1:16" ht="13.5" thickBot="1" x14ac:dyDescent="0.25">
      <c r="A874" s="17" t="str">
        <f t="shared" si="78"/>
        <v> BBS 123 </v>
      </c>
      <c r="B874" s="11" t="str">
        <f t="shared" si="79"/>
        <v>I</v>
      </c>
      <c r="C874" s="17">
        <f t="shared" si="80"/>
        <v>51533.491000000002</v>
      </c>
      <c r="D874" s="19" t="str">
        <f t="shared" si="81"/>
        <v>vis</v>
      </c>
      <c r="E874" s="50">
        <f>VLOOKUP(C874,Active!C$21:E$967,3,FALSE)</f>
        <v>6875.0113653937833</v>
      </c>
      <c r="F874" s="11" t="s">
        <v>2299</v>
      </c>
      <c r="G874" s="19" t="str">
        <f t="shared" si="82"/>
        <v>51533.491</v>
      </c>
      <c r="H874" s="17">
        <f t="shared" si="83"/>
        <v>6875</v>
      </c>
      <c r="I874" s="51" t="s">
        <v>1786</v>
      </c>
      <c r="J874" s="52" t="s">
        <v>1787</v>
      </c>
      <c r="K874" s="51">
        <v>6875</v>
      </c>
      <c r="L874" s="51" t="s">
        <v>250</v>
      </c>
      <c r="M874" s="52" t="s">
        <v>2388</v>
      </c>
      <c r="N874" s="52"/>
      <c r="O874" s="53" t="s">
        <v>1750</v>
      </c>
      <c r="P874" s="53" t="s">
        <v>1751</v>
      </c>
    </row>
    <row r="875" spans="1:16" ht="13.5" thickBot="1" x14ac:dyDescent="0.25">
      <c r="A875" s="17" t="str">
        <f t="shared" si="78"/>
        <v> BBS 123 </v>
      </c>
      <c r="B875" s="11" t="str">
        <f t="shared" si="79"/>
        <v>I</v>
      </c>
      <c r="C875" s="17">
        <f t="shared" si="80"/>
        <v>51599.428</v>
      </c>
      <c r="D875" s="19" t="str">
        <f t="shared" si="81"/>
        <v>vis</v>
      </c>
      <c r="E875" s="50">
        <f>VLOOKUP(C875,Active!C$21:E$967,3,FALSE)</f>
        <v>6930.0131980374608</v>
      </c>
      <c r="F875" s="11" t="s">
        <v>2299</v>
      </c>
      <c r="G875" s="19" t="str">
        <f t="shared" si="82"/>
        <v>51599.428</v>
      </c>
      <c r="H875" s="17">
        <f t="shared" si="83"/>
        <v>6930</v>
      </c>
      <c r="I875" s="51" t="s">
        <v>1788</v>
      </c>
      <c r="J875" s="52" t="s">
        <v>1789</v>
      </c>
      <c r="K875" s="51">
        <v>6930</v>
      </c>
      <c r="L875" s="51" t="s">
        <v>887</v>
      </c>
      <c r="M875" s="52" t="s">
        <v>2388</v>
      </c>
      <c r="N875" s="52"/>
      <c r="O875" s="53" t="s">
        <v>1750</v>
      </c>
      <c r="P875" s="53" t="s">
        <v>1751</v>
      </c>
    </row>
    <row r="876" spans="1:16" ht="13.5" thickBot="1" x14ac:dyDescent="0.25">
      <c r="A876" s="17" t="str">
        <f t="shared" si="78"/>
        <v> BBS 123 </v>
      </c>
      <c r="B876" s="11" t="str">
        <f t="shared" si="79"/>
        <v>I</v>
      </c>
      <c r="C876" s="17">
        <f t="shared" si="80"/>
        <v>51629.398999999998</v>
      </c>
      <c r="D876" s="19" t="str">
        <f t="shared" si="81"/>
        <v>vis</v>
      </c>
      <c r="E876" s="50">
        <f>VLOOKUP(C876,Active!C$21:E$967,3,FALSE)</f>
        <v>6955.0137277273716</v>
      </c>
      <c r="F876" s="11" t="s">
        <v>2299</v>
      </c>
      <c r="G876" s="19" t="str">
        <f t="shared" si="82"/>
        <v>51629.399</v>
      </c>
      <c r="H876" s="17">
        <f t="shared" si="83"/>
        <v>6955</v>
      </c>
      <c r="I876" s="51" t="s">
        <v>1790</v>
      </c>
      <c r="J876" s="52" t="s">
        <v>1791</v>
      </c>
      <c r="K876" s="51">
        <v>6955</v>
      </c>
      <c r="L876" s="51" t="s">
        <v>887</v>
      </c>
      <c r="M876" s="52" t="s">
        <v>2388</v>
      </c>
      <c r="N876" s="52"/>
      <c r="O876" s="53" t="s">
        <v>1750</v>
      </c>
      <c r="P876" s="53" t="s">
        <v>1751</v>
      </c>
    </row>
    <row r="877" spans="1:16" ht="13.5" thickBot="1" x14ac:dyDescent="0.25">
      <c r="A877" s="17" t="str">
        <f t="shared" si="78"/>
        <v>BAVM 131 </v>
      </c>
      <c r="B877" s="11" t="str">
        <f t="shared" si="79"/>
        <v>I</v>
      </c>
      <c r="C877" s="17">
        <f t="shared" si="80"/>
        <v>51641.389000000003</v>
      </c>
      <c r="D877" s="19" t="str">
        <f t="shared" si="81"/>
        <v>vis</v>
      </c>
      <c r="E877" s="50">
        <f>VLOOKUP(C877,Active!C$21:E$967,3,FALSE)</f>
        <v>6965.0152742550872</v>
      </c>
      <c r="F877" s="11" t="s">
        <v>2299</v>
      </c>
      <c r="G877" s="19" t="str">
        <f t="shared" si="82"/>
        <v>51641.389</v>
      </c>
      <c r="H877" s="17">
        <f t="shared" si="83"/>
        <v>6965</v>
      </c>
      <c r="I877" s="51" t="s">
        <v>1792</v>
      </c>
      <c r="J877" s="52" t="s">
        <v>1793</v>
      </c>
      <c r="K877" s="51">
        <v>6965</v>
      </c>
      <c r="L877" s="51" t="s">
        <v>2325</v>
      </c>
      <c r="M877" s="52" t="s">
        <v>2388</v>
      </c>
      <c r="N877" s="52"/>
      <c r="O877" s="53" t="s">
        <v>1726</v>
      </c>
      <c r="P877" s="54" t="s">
        <v>1721</v>
      </c>
    </row>
    <row r="878" spans="1:16" ht="13.5" thickBot="1" x14ac:dyDescent="0.25">
      <c r="A878" s="17" t="str">
        <f t="shared" si="78"/>
        <v> AOEB 7 </v>
      </c>
      <c r="B878" s="11" t="str">
        <f t="shared" si="79"/>
        <v>I</v>
      </c>
      <c r="C878" s="17">
        <f t="shared" si="80"/>
        <v>51667.748</v>
      </c>
      <c r="D878" s="19" t="str">
        <f t="shared" si="81"/>
        <v>vis</v>
      </c>
      <c r="E878" s="50">
        <f>VLOOKUP(C878,Active!C$21:E$967,3,FALSE)</f>
        <v>6987.0028276265566</v>
      </c>
      <c r="F878" s="11" t="s">
        <v>2299</v>
      </c>
      <c r="G878" s="19" t="str">
        <f t="shared" si="82"/>
        <v>51667.748</v>
      </c>
      <c r="H878" s="17">
        <f t="shared" si="83"/>
        <v>6987</v>
      </c>
      <c r="I878" s="51" t="s">
        <v>1794</v>
      </c>
      <c r="J878" s="52" t="s">
        <v>1795</v>
      </c>
      <c r="K878" s="51">
        <v>6987</v>
      </c>
      <c r="L878" s="51" t="s">
        <v>2403</v>
      </c>
      <c r="M878" s="52" t="s">
        <v>2388</v>
      </c>
      <c r="N878" s="52"/>
      <c r="O878" s="53" t="s">
        <v>1796</v>
      </c>
      <c r="P878" s="53" t="s">
        <v>1717</v>
      </c>
    </row>
    <row r="879" spans="1:16" ht="13.5" thickBot="1" x14ac:dyDescent="0.25">
      <c r="A879" s="17" t="str">
        <f t="shared" si="78"/>
        <v> AOEB 7 </v>
      </c>
      <c r="B879" s="11" t="str">
        <f t="shared" si="79"/>
        <v>I</v>
      </c>
      <c r="C879" s="17">
        <f t="shared" si="80"/>
        <v>51685.724999999999</v>
      </c>
      <c r="D879" s="19" t="str">
        <f t="shared" si="81"/>
        <v>vis</v>
      </c>
      <c r="E879" s="50">
        <f>VLOOKUP(C879,Active!C$21:E$967,3,FALSE)</f>
        <v>7001.9984741593889</v>
      </c>
      <c r="F879" s="11" t="s">
        <v>2299</v>
      </c>
      <c r="G879" s="19" t="str">
        <f t="shared" si="82"/>
        <v>51685.725</v>
      </c>
      <c r="H879" s="17">
        <f t="shared" si="83"/>
        <v>7002</v>
      </c>
      <c r="I879" s="51" t="s">
        <v>1797</v>
      </c>
      <c r="J879" s="52" t="s">
        <v>1798</v>
      </c>
      <c r="K879" s="51">
        <v>7002</v>
      </c>
      <c r="L879" s="51" t="s">
        <v>2336</v>
      </c>
      <c r="M879" s="52" t="s">
        <v>2388</v>
      </c>
      <c r="N879" s="52"/>
      <c r="O879" s="53" t="s">
        <v>595</v>
      </c>
      <c r="P879" s="53" t="s">
        <v>1717</v>
      </c>
    </row>
    <row r="880" spans="1:16" ht="13.5" thickBot="1" x14ac:dyDescent="0.25">
      <c r="A880" s="17" t="str">
        <f t="shared" si="78"/>
        <v>VSB 38 </v>
      </c>
      <c r="B880" s="11" t="str">
        <f t="shared" si="79"/>
        <v>I</v>
      </c>
      <c r="C880" s="17">
        <f t="shared" si="80"/>
        <v>51694.14</v>
      </c>
      <c r="D880" s="19" t="str">
        <f t="shared" si="81"/>
        <v>vis</v>
      </c>
      <c r="E880" s="50">
        <f>VLOOKUP(C880,Active!C$21:E$967,3,FALSE)</f>
        <v>7009.017908190307</v>
      </c>
      <c r="F880" s="11" t="s">
        <v>2299</v>
      </c>
      <c r="G880" s="19" t="str">
        <f t="shared" si="82"/>
        <v>51694.140</v>
      </c>
      <c r="H880" s="17">
        <f t="shared" si="83"/>
        <v>7009</v>
      </c>
      <c r="I880" s="51" t="s">
        <v>1799</v>
      </c>
      <c r="J880" s="52" t="s">
        <v>1800</v>
      </c>
      <c r="K880" s="51">
        <v>7009</v>
      </c>
      <c r="L880" s="51" t="s">
        <v>322</v>
      </c>
      <c r="M880" s="52" t="s">
        <v>2388</v>
      </c>
      <c r="N880" s="52"/>
      <c r="O880" s="53" t="s">
        <v>1801</v>
      </c>
      <c r="P880" s="54" t="s">
        <v>1802</v>
      </c>
    </row>
    <row r="881" spans="1:16" ht="13.5" thickBot="1" x14ac:dyDescent="0.25">
      <c r="A881" s="17" t="str">
        <f t="shared" si="78"/>
        <v> AOEB 7 </v>
      </c>
      <c r="B881" s="11" t="str">
        <f t="shared" si="79"/>
        <v>I</v>
      </c>
      <c r="C881" s="17">
        <f t="shared" si="80"/>
        <v>51697.718000000001</v>
      </c>
      <c r="D881" s="19" t="str">
        <f t="shared" si="81"/>
        <v>vis</v>
      </c>
      <c r="E881" s="50">
        <f>VLOOKUP(C881,Active!C$21:E$967,3,FALSE)</f>
        <v>7012.002523159128</v>
      </c>
      <c r="F881" s="11" t="s">
        <v>2299</v>
      </c>
      <c r="G881" s="19" t="str">
        <f t="shared" si="82"/>
        <v>51697.718</v>
      </c>
      <c r="H881" s="17">
        <f t="shared" si="83"/>
        <v>7012</v>
      </c>
      <c r="I881" s="51" t="s">
        <v>1803</v>
      </c>
      <c r="J881" s="52" t="s">
        <v>1804</v>
      </c>
      <c r="K881" s="51">
        <v>7012</v>
      </c>
      <c r="L881" s="51" t="s">
        <v>2403</v>
      </c>
      <c r="M881" s="52" t="s">
        <v>2388</v>
      </c>
      <c r="N881" s="52"/>
      <c r="O881" s="53" t="s">
        <v>1676</v>
      </c>
      <c r="P881" s="53" t="s">
        <v>1717</v>
      </c>
    </row>
    <row r="882" spans="1:16" ht="13.5" thickBot="1" x14ac:dyDescent="0.25">
      <c r="A882" s="17" t="str">
        <f t="shared" si="78"/>
        <v> AOEB 7 </v>
      </c>
      <c r="B882" s="11" t="str">
        <f t="shared" si="79"/>
        <v>I</v>
      </c>
      <c r="C882" s="17">
        <f t="shared" si="80"/>
        <v>51703.713000000003</v>
      </c>
      <c r="D882" s="19" t="str">
        <f t="shared" si="81"/>
        <v>vis</v>
      </c>
      <c r="E882" s="50">
        <f>VLOOKUP(C882,Active!C$21:E$967,3,FALSE)</f>
        <v>7017.0032964229858</v>
      </c>
      <c r="F882" s="11" t="s">
        <v>2299</v>
      </c>
      <c r="G882" s="19" t="str">
        <f t="shared" si="82"/>
        <v>51703.713</v>
      </c>
      <c r="H882" s="17">
        <f t="shared" si="83"/>
        <v>7017</v>
      </c>
      <c r="I882" s="51" t="s">
        <v>1805</v>
      </c>
      <c r="J882" s="52" t="s">
        <v>1806</v>
      </c>
      <c r="K882" s="51">
        <v>7017</v>
      </c>
      <c r="L882" s="51" t="s">
        <v>2373</v>
      </c>
      <c r="M882" s="52" t="s">
        <v>2388</v>
      </c>
      <c r="N882" s="52"/>
      <c r="O882" s="53" t="s">
        <v>1676</v>
      </c>
      <c r="P882" s="53" t="s">
        <v>1717</v>
      </c>
    </row>
    <row r="883" spans="1:16" ht="13.5" thickBot="1" x14ac:dyDescent="0.25">
      <c r="A883" s="17" t="str">
        <f t="shared" si="78"/>
        <v> AOEB 7 </v>
      </c>
      <c r="B883" s="11" t="str">
        <f t="shared" si="79"/>
        <v>I</v>
      </c>
      <c r="C883" s="17">
        <f t="shared" si="80"/>
        <v>51727.700100000002</v>
      </c>
      <c r="D883" s="19" t="str">
        <f t="shared" si="81"/>
        <v>vis</v>
      </c>
      <c r="E883" s="50">
        <f>VLOOKUP(C883,Active!C$21:E$967,3,FALSE)</f>
        <v>7037.0123119955342</v>
      </c>
      <c r="F883" s="11" t="s">
        <v>2299</v>
      </c>
      <c r="G883" s="19" t="str">
        <f t="shared" si="82"/>
        <v>51727.7001</v>
      </c>
      <c r="H883" s="17">
        <f t="shared" si="83"/>
        <v>7037</v>
      </c>
      <c r="I883" s="51" t="s">
        <v>1807</v>
      </c>
      <c r="J883" s="52" t="s">
        <v>1808</v>
      </c>
      <c r="K883" s="51">
        <v>7037</v>
      </c>
      <c r="L883" s="51" t="s">
        <v>1809</v>
      </c>
      <c r="M883" s="52" t="s">
        <v>1810</v>
      </c>
      <c r="N883" s="52" t="s">
        <v>1811</v>
      </c>
      <c r="O883" s="53" t="s">
        <v>2678</v>
      </c>
      <c r="P883" s="53" t="s">
        <v>1717</v>
      </c>
    </row>
    <row r="884" spans="1:16" ht="13.5" thickBot="1" x14ac:dyDescent="0.25">
      <c r="A884" s="17" t="str">
        <f t="shared" si="78"/>
        <v>VSB 38 </v>
      </c>
      <c r="B884" s="11" t="str">
        <f t="shared" si="79"/>
        <v>I</v>
      </c>
      <c r="C884" s="17">
        <f t="shared" si="80"/>
        <v>51736.088000000003</v>
      </c>
      <c r="D884" s="19" t="str">
        <f t="shared" si="81"/>
        <v>vis</v>
      </c>
      <c r="E884" s="50">
        <f>VLOOKUP(C884,Active!C$21:E$967,3,FALSE)</f>
        <v>7044.0091403624911</v>
      </c>
      <c r="F884" s="11" t="s">
        <v>2299</v>
      </c>
      <c r="G884" s="19" t="str">
        <f t="shared" si="82"/>
        <v>51736.088</v>
      </c>
      <c r="H884" s="17">
        <f t="shared" si="83"/>
        <v>7044</v>
      </c>
      <c r="I884" s="51" t="s">
        <v>1812</v>
      </c>
      <c r="J884" s="52" t="s">
        <v>1813</v>
      </c>
      <c r="K884" s="51">
        <v>7044</v>
      </c>
      <c r="L884" s="51" t="s">
        <v>2339</v>
      </c>
      <c r="M884" s="52" t="s">
        <v>2388</v>
      </c>
      <c r="N884" s="52"/>
      <c r="O884" s="53" t="s">
        <v>1801</v>
      </c>
      <c r="P884" s="54" t="s">
        <v>1802</v>
      </c>
    </row>
    <row r="885" spans="1:16" ht="13.5" thickBot="1" x14ac:dyDescent="0.25">
      <c r="A885" s="17" t="str">
        <f t="shared" si="78"/>
        <v>VSB 38 </v>
      </c>
      <c r="B885" s="11" t="str">
        <f t="shared" si="79"/>
        <v>I</v>
      </c>
      <c r="C885" s="17">
        <f t="shared" si="80"/>
        <v>51760.082999999999</v>
      </c>
      <c r="D885" s="19" t="str">
        <f t="shared" si="81"/>
        <v>vis</v>
      </c>
      <c r="E885" s="50">
        <f>VLOOKUP(C885,Active!C$21:E$967,3,FALSE)</f>
        <v>7064.024745778037</v>
      </c>
      <c r="F885" s="11" t="s">
        <v>2299</v>
      </c>
      <c r="G885" s="19" t="str">
        <f t="shared" si="82"/>
        <v>51760.083</v>
      </c>
      <c r="H885" s="17">
        <f t="shared" si="83"/>
        <v>7064</v>
      </c>
      <c r="I885" s="51" t="s">
        <v>1814</v>
      </c>
      <c r="J885" s="52" t="s">
        <v>1815</v>
      </c>
      <c r="K885" s="51">
        <v>7064</v>
      </c>
      <c r="L885" s="51" t="s">
        <v>2370</v>
      </c>
      <c r="M885" s="52" t="s">
        <v>2388</v>
      </c>
      <c r="N885" s="52"/>
      <c r="O885" s="53" t="s">
        <v>1801</v>
      </c>
      <c r="P885" s="54" t="s">
        <v>1802</v>
      </c>
    </row>
    <row r="886" spans="1:16" ht="13.5" thickBot="1" x14ac:dyDescent="0.25">
      <c r="A886" s="17" t="str">
        <f t="shared" si="78"/>
        <v> AOEB 7 </v>
      </c>
      <c r="B886" s="11" t="str">
        <f t="shared" si="79"/>
        <v>I</v>
      </c>
      <c r="C886" s="17">
        <f t="shared" si="80"/>
        <v>51769.663</v>
      </c>
      <c r="D886" s="19" t="str">
        <f t="shared" si="81"/>
        <v>vis</v>
      </c>
      <c r="E886" s="50">
        <f>VLOOKUP(C886,Active!C$21:E$967,3,FALSE)</f>
        <v>7072.0159731121066</v>
      </c>
      <c r="F886" s="11" t="s">
        <v>2299</v>
      </c>
      <c r="G886" s="19" t="str">
        <f t="shared" si="82"/>
        <v>51769.663</v>
      </c>
      <c r="H886" s="17">
        <f t="shared" si="83"/>
        <v>7072</v>
      </c>
      <c r="I886" s="51" t="s">
        <v>1816</v>
      </c>
      <c r="J886" s="52" t="s">
        <v>1817</v>
      </c>
      <c r="K886" s="51">
        <v>7072</v>
      </c>
      <c r="L886" s="51" t="s">
        <v>279</v>
      </c>
      <c r="M886" s="52" t="s">
        <v>2388</v>
      </c>
      <c r="N886" s="52"/>
      <c r="O886" s="53" t="s">
        <v>2652</v>
      </c>
      <c r="P886" s="53" t="s">
        <v>1717</v>
      </c>
    </row>
    <row r="887" spans="1:16" ht="13.5" thickBot="1" x14ac:dyDescent="0.25">
      <c r="A887" s="17" t="str">
        <f t="shared" si="78"/>
        <v> AOEB 7 </v>
      </c>
      <c r="B887" s="11" t="str">
        <f t="shared" si="79"/>
        <v>I</v>
      </c>
      <c r="C887" s="17">
        <f t="shared" si="80"/>
        <v>51775.66</v>
      </c>
      <c r="D887" s="19" t="str">
        <f t="shared" si="81"/>
        <v>vis</v>
      </c>
      <c r="E887" s="50">
        <f>VLOOKUP(C887,Active!C$21:E$967,3,FALSE)</f>
        <v>7077.0184146906477</v>
      </c>
      <c r="F887" s="11" t="s">
        <v>2299</v>
      </c>
      <c r="G887" s="19" t="str">
        <f t="shared" si="82"/>
        <v>51775.660</v>
      </c>
      <c r="H887" s="17">
        <f t="shared" si="83"/>
        <v>7077</v>
      </c>
      <c r="I887" s="51" t="s">
        <v>1818</v>
      </c>
      <c r="J887" s="52" t="s">
        <v>1819</v>
      </c>
      <c r="K887" s="51">
        <v>7077</v>
      </c>
      <c r="L887" s="51" t="s">
        <v>547</v>
      </c>
      <c r="M887" s="52" t="s">
        <v>2388</v>
      </c>
      <c r="N887" s="52"/>
      <c r="O887" s="53" t="s">
        <v>2652</v>
      </c>
      <c r="P887" s="53" t="s">
        <v>1717</v>
      </c>
    </row>
    <row r="888" spans="1:16" ht="13.5" thickBot="1" x14ac:dyDescent="0.25">
      <c r="A888" s="17" t="str">
        <f t="shared" si="78"/>
        <v>VSB 38 </v>
      </c>
      <c r="B888" s="11" t="str">
        <f t="shared" si="79"/>
        <v>I</v>
      </c>
      <c r="C888" s="17">
        <f t="shared" si="80"/>
        <v>51778.034</v>
      </c>
      <c r="D888" s="19" t="str">
        <f t="shared" si="81"/>
        <v>vis</v>
      </c>
      <c r="E888" s="50">
        <f>VLOOKUP(C888,Active!C$21:E$967,3,FALSE)</f>
        <v>7078.9987042199846</v>
      </c>
      <c r="F888" s="11" t="s">
        <v>2299</v>
      </c>
      <c r="G888" s="19" t="str">
        <f t="shared" si="82"/>
        <v>51778.034</v>
      </c>
      <c r="H888" s="17">
        <f t="shared" si="83"/>
        <v>7079</v>
      </c>
      <c r="I888" s="51" t="s">
        <v>1820</v>
      </c>
      <c r="J888" s="52" t="s">
        <v>1821</v>
      </c>
      <c r="K888" s="51">
        <v>7079</v>
      </c>
      <c r="L888" s="51" t="s">
        <v>2336</v>
      </c>
      <c r="M888" s="52" t="s">
        <v>2388</v>
      </c>
      <c r="N888" s="52"/>
      <c r="O888" s="53" t="s">
        <v>1801</v>
      </c>
      <c r="P888" s="54" t="s">
        <v>1802</v>
      </c>
    </row>
    <row r="889" spans="1:16" ht="13.5" thickBot="1" x14ac:dyDescent="0.25">
      <c r="A889" s="17" t="str">
        <f t="shared" si="78"/>
        <v> AOEB 7 </v>
      </c>
      <c r="B889" s="11" t="str">
        <f t="shared" si="79"/>
        <v>I</v>
      </c>
      <c r="C889" s="17">
        <f t="shared" si="80"/>
        <v>51793.635999999999</v>
      </c>
      <c r="D889" s="19" t="str">
        <f t="shared" si="81"/>
        <v>vis</v>
      </c>
      <c r="E889" s="50">
        <f>VLOOKUP(C889,Active!C$21:E$967,3,FALSE)</f>
        <v>7092.0132270661352</v>
      </c>
      <c r="F889" s="11" t="s">
        <v>2299</v>
      </c>
      <c r="G889" s="19" t="str">
        <f t="shared" si="82"/>
        <v>51793.636</v>
      </c>
      <c r="H889" s="17">
        <f t="shared" si="83"/>
        <v>7092</v>
      </c>
      <c r="I889" s="51" t="s">
        <v>1822</v>
      </c>
      <c r="J889" s="52" t="s">
        <v>1823</v>
      </c>
      <c r="K889" s="51">
        <v>7092</v>
      </c>
      <c r="L889" s="51" t="s">
        <v>887</v>
      </c>
      <c r="M889" s="52" t="s">
        <v>2388</v>
      </c>
      <c r="N889" s="52"/>
      <c r="O889" s="53" t="s">
        <v>595</v>
      </c>
      <c r="P889" s="53" t="s">
        <v>1717</v>
      </c>
    </row>
    <row r="890" spans="1:16" ht="13.5" thickBot="1" x14ac:dyDescent="0.25">
      <c r="A890" s="17" t="str">
        <f t="shared" si="78"/>
        <v> AOEB 7 </v>
      </c>
      <c r="B890" s="11" t="str">
        <f t="shared" si="79"/>
        <v>I</v>
      </c>
      <c r="C890" s="17">
        <f t="shared" si="80"/>
        <v>51805.614000000001</v>
      </c>
      <c r="D890" s="19" t="str">
        <f t="shared" si="81"/>
        <v>vis</v>
      </c>
      <c r="E890" s="50">
        <f>VLOOKUP(C890,Active!C$21:E$967,3,FALSE)</f>
        <v>7102.0047637057487</v>
      </c>
      <c r="F890" s="11" t="s">
        <v>2299</v>
      </c>
      <c r="G890" s="19" t="str">
        <f t="shared" si="82"/>
        <v>51805.614</v>
      </c>
      <c r="H890" s="17">
        <f t="shared" si="83"/>
        <v>7102</v>
      </c>
      <c r="I890" s="51" t="s">
        <v>1824</v>
      </c>
      <c r="J890" s="52" t="s">
        <v>1825</v>
      </c>
      <c r="K890" s="51">
        <v>7102</v>
      </c>
      <c r="L890" s="51" t="s">
        <v>2312</v>
      </c>
      <c r="M890" s="52" t="s">
        <v>2388</v>
      </c>
      <c r="N890" s="52"/>
      <c r="O890" s="53" t="s">
        <v>595</v>
      </c>
      <c r="P890" s="53" t="s">
        <v>1717</v>
      </c>
    </row>
    <row r="891" spans="1:16" ht="13.5" thickBot="1" x14ac:dyDescent="0.25">
      <c r="A891" s="17" t="str">
        <f t="shared" si="78"/>
        <v>VSB 38 </v>
      </c>
      <c r="B891" s="11" t="str">
        <f t="shared" si="79"/>
        <v>I</v>
      </c>
      <c r="C891" s="17">
        <f t="shared" si="80"/>
        <v>51808.02</v>
      </c>
      <c r="D891" s="19" t="str">
        <f t="shared" si="81"/>
        <v>vis</v>
      </c>
      <c r="E891" s="50">
        <f>VLOOKUP(C891,Active!C$21:E$967,3,FALSE)</f>
        <v>7104.0117462700209</v>
      </c>
      <c r="F891" s="11" t="s">
        <v>2299</v>
      </c>
      <c r="G891" s="19" t="str">
        <f t="shared" si="82"/>
        <v>51808.020</v>
      </c>
      <c r="H891" s="17">
        <f t="shared" si="83"/>
        <v>7104</v>
      </c>
      <c r="I891" s="51" t="s">
        <v>1826</v>
      </c>
      <c r="J891" s="52" t="s">
        <v>1827</v>
      </c>
      <c r="K891" s="51">
        <v>7104</v>
      </c>
      <c r="L891" s="51" t="s">
        <v>250</v>
      </c>
      <c r="M891" s="52" t="s">
        <v>2388</v>
      </c>
      <c r="N891" s="52"/>
      <c r="O891" s="53" t="s">
        <v>1801</v>
      </c>
      <c r="P891" s="54" t="s">
        <v>1802</v>
      </c>
    </row>
    <row r="892" spans="1:16" ht="13.5" thickBot="1" x14ac:dyDescent="0.25">
      <c r="A892" s="17" t="str">
        <f t="shared" si="78"/>
        <v>BAVM 143 </v>
      </c>
      <c r="B892" s="11" t="str">
        <f t="shared" si="79"/>
        <v>I</v>
      </c>
      <c r="C892" s="17">
        <f t="shared" si="80"/>
        <v>51834.38</v>
      </c>
      <c r="D892" s="19" t="str">
        <f t="shared" si="81"/>
        <v>vis</v>
      </c>
      <c r="E892" s="50">
        <f>VLOOKUP(C892,Active!C$21:E$967,3,FALSE)</f>
        <v>7126.0001337988351</v>
      </c>
      <c r="F892" s="11" t="s">
        <v>2299</v>
      </c>
      <c r="G892" s="19" t="str">
        <f t="shared" si="82"/>
        <v>51834.380</v>
      </c>
      <c r="H892" s="17">
        <f t="shared" si="83"/>
        <v>7126</v>
      </c>
      <c r="I892" s="51" t="s">
        <v>1828</v>
      </c>
      <c r="J892" s="52" t="s">
        <v>1829</v>
      </c>
      <c r="K892" s="51">
        <v>7126</v>
      </c>
      <c r="L892" s="51" t="s">
        <v>2350</v>
      </c>
      <c r="M892" s="52" t="s">
        <v>2388</v>
      </c>
      <c r="N892" s="52"/>
      <c r="O892" s="53" t="s">
        <v>1729</v>
      </c>
      <c r="P892" s="54" t="s">
        <v>1830</v>
      </c>
    </row>
    <row r="893" spans="1:16" ht="13.5" thickBot="1" x14ac:dyDescent="0.25">
      <c r="A893" s="17" t="str">
        <f t="shared" si="78"/>
        <v> AOEB 7 </v>
      </c>
      <c r="B893" s="11" t="str">
        <f t="shared" si="79"/>
        <v>I</v>
      </c>
      <c r="C893" s="17">
        <f t="shared" si="80"/>
        <v>52077.754000000001</v>
      </c>
      <c r="D893" s="19" t="str">
        <f t="shared" si="81"/>
        <v>vis</v>
      </c>
      <c r="E893" s="50">
        <f>VLOOKUP(C893,Active!C$21:E$967,3,FALSE)</f>
        <v>7329.0123426925238</v>
      </c>
      <c r="F893" s="11" t="s">
        <v>2299</v>
      </c>
      <c r="G893" s="19" t="str">
        <f t="shared" si="82"/>
        <v>52077.754</v>
      </c>
      <c r="H893" s="17">
        <f t="shared" si="83"/>
        <v>7329</v>
      </c>
      <c r="I893" s="51" t="s">
        <v>1831</v>
      </c>
      <c r="J893" s="52" t="s">
        <v>1832</v>
      </c>
      <c r="K893" s="51">
        <v>7329</v>
      </c>
      <c r="L893" s="51" t="s">
        <v>244</v>
      </c>
      <c r="M893" s="52" t="s">
        <v>2388</v>
      </c>
      <c r="N893" s="52"/>
      <c r="O893" s="53" t="s">
        <v>2652</v>
      </c>
      <c r="P893" s="53" t="s">
        <v>1717</v>
      </c>
    </row>
    <row r="894" spans="1:16" ht="13.5" thickBot="1" x14ac:dyDescent="0.25">
      <c r="A894" s="17" t="str">
        <f t="shared" si="78"/>
        <v>BAVM 154 </v>
      </c>
      <c r="B894" s="11" t="str">
        <f t="shared" si="79"/>
        <v>I</v>
      </c>
      <c r="C894" s="17">
        <f t="shared" si="80"/>
        <v>52148.470999999998</v>
      </c>
      <c r="D894" s="19" t="str">
        <f t="shared" si="81"/>
        <v>vis</v>
      </c>
      <c r="E894" s="50">
        <f>VLOOKUP(C894,Active!C$21:E$967,3,FALSE)</f>
        <v>7388.0014474298177</v>
      </c>
      <c r="F894" s="11" t="s">
        <v>2299</v>
      </c>
      <c r="G894" s="19" t="str">
        <f t="shared" si="82"/>
        <v>52148.471</v>
      </c>
      <c r="H894" s="17">
        <f t="shared" si="83"/>
        <v>7388</v>
      </c>
      <c r="I894" s="51" t="s">
        <v>1833</v>
      </c>
      <c r="J894" s="52" t="s">
        <v>1834</v>
      </c>
      <c r="K894" s="51">
        <v>7388</v>
      </c>
      <c r="L894" s="51" t="s">
        <v>2309</v>
      </c>
      <c r="M894" s="52" t="s">
        <v>2388</v>
      </c>
      <c r="N894" s="52"/>
      <c r="O894" s="53" t="s">
        <v>1835</v>
      </c>
      <c r="P894" s="54" t="s">
        <v>1836</v>
      </c>
    </row>
    <row r="895" spans="1:16" ht="13.5" thickBot="1" x14ac:dyDescent="0.25">
      <c r="A895" s="17" t="str">
        <f t="shared" si="78"/>
        <v> AOEB 7 </v>
      </c>
      <c r="B895" s="11" t="str">
        <f t="shared" si="79"/>
        <v>I</v>
      </c>
      <c r="C895" s="17">
        <f t="shared" si="80"/>
        <v>52155.673000000003</v>
      </c>
      <c r="D895" s="19" t="str">
        <f t="shared" si="81"/>
        <v>vis</v>
      </c>
      <c r="E895" s="50">
        <f>VLOOKUP(C895,Active!C$21:E$967,3,FALSE)</f>
        <v>7394.0090486051822</v>
      </c>
      <c r="F895" s="11" t="s">
        <v>2299</v>
      </c>
      <c r="G895" s="19" t="str">
        <f t="shared" si="82"/>
        <v>52155.673</v>
      </c>
      <c r="H895" s="17">
        <f t="shared" si="83"/>
        <v>7394</v>
      </c>
      <c r="I895" s="51" t="s">
        <v>1837</v>
      </c>
      <c r="J895" s="52" t="s">
        <v>1838</v>
      </c>
      <c r="K895" s="51">
        <v>7394</v>
      </c>
      <c r="L895" s="51" t="s">
        <v>2339</v>
      </c>
      <c r="M895" s="52" t="s">
        <v>2388</v>
      </c>
      <c r="N895" s="52"/>
      <c r="O895" s="53" t="s">
        <v>1627</v>
      </c>
      <c r="P895" s="53" t="s">
        <v>1717</v>
      </c>
    </row>
    <row r="896" spans="1:16" ht="13.5" thickBot="1" x14ac:dyDescent="0.25">
      <c r="A896" s="17" t="str">
        <f t="shared" si="78"/>
        <v>BAVM 154 </v>
      </c>
      <c r="B896" s="11" t="str">
        <f t="shared" si="79"/>
        <v>I</v>
      </c>
      <c r="C896" s="17">
        <f t="shared" si="80"/>
        <v>52196.434999999998</v>
      </c>
      <c r="D896" s="19" t="str">
        <f t="shared" si="81"/>
        <v>vis</v>
      </c>
      <c r="E896" s="50">
        <f>VLOOKUP(C896,Active!C$21:E$967,3,FALSE)</f>
        <v>7428.0109701700312</v>
      </c>
      <c r="F896" s="11" t="s">
        <v>2299</v>
      </c>
      <c r="G896" s="19" t="str">
        <f t="shared" si="82"/>
        <v>52196.435</v>
      </c>
      <c r="H896" s="17">
        <f t="shared" si="83"/>
        <v>7428</v>
      </c>
      <c r="I896" s="51" t="s">
        <v>1839</v>
      </c>
      <c r="J896" s="52" t="s">
        <v>1840</v>
      </c>
      <c r="K896" s="51">
        <v>7428</v>
      </c>
      <c r="L896" s="51" t="s">
        <v>2658</v>
      </c>
      <c r="M896" s="52" t="s">
        <v>2388</v>
      </c>
      <c r="N896" s="52"/>
      <c r="O896" s="53" t="s">
        <v>1713</v>
      </c>
      <c r="P896" s="54" t="s">
        <v>1836</v>
      </c>
    </row>
    <row r="897" spans="1:16" ht="13.5" thickBot="1" x14ac:dyDescent="0.25">
      <c r="A897" s="17" t="str">
        <f t="shared" si="78"/>
        <v> AOEB 12 </v>
      </c>
      <c r="B897" s="11" t="str">
        <f t="shared" si="79"/>
        <v>I</v>
      </c>
      <c r="C897" s="17">
        <f t="shared" si="80"/>
        <v>52469.754999999997</v>
      </c>
      <c r="D897" s="19" t="str">
        <f t="shared" si="81"/>
        <v>vis</v>
      </c>
      <c r="E897" s="50">
        <f>VLOOKUP(C897,Active!C$21:E$967,3,FALSE)</f>
        <v>7656.0028548200844</v>
      </c>
      <c r="F897" s="11" t="s">
        <v>2299</v>
      </c>
      <c r="G897" s="19" t="str">
        <f t="shared" si="82"/>
        <v>52469.755</v>
      </c>
      <c r="H897" s="17">
        <f t="shared" si="83"/>
        <v>7656</v>
      </c>
      <c r="I897" s="51" t="s">
        <v>1851</v>
      </c>
      <c r="J897" s="52" t="s">
        <v>1852</v>
      </c>
      <c r="K897" s="51">
        <v>7656</v>
      </c>
      <c r="L897" s="51" t="s">
        <v>2403</v>
      </c>
      <c r="M897" s="52" t="s">
        <v>2388</v>
      </c>
      <c r="N897" s="52"/>
      <c r="O897" s="53" t="s">
        <v>1522</v>
      </c>
      <c r="P897" s="53" t="s">
        <v>1853</v>
      </c>
    </row>
    <row r="898" spans="1:16" ht="13.5" thickBot="1" x14ac:dyDescent="0.25">
      <c r="A898" s="17" t="str">
        <f t="shared" si="78"/>
        <v> AOEB 12 </v>
      </c>
      <c r="B898" s="11" t="str">
        <f t="shared" si="79"/>
        <v>I</v>
      </c>
      <c r="C898" s="17">
        <f t="shared" si="80"/>
        <v>52469.777000000002</v>
      </c>
      <c r="D898" s="19" t="str">
        <f t="shared" si="81"/>
        <v>vis</v>
      </c>
      <c r="E898" s="50">
        <f>VLOOKUP(C898,Active!C$21:E$967,3,FALSE)</f>
        <v>7656.0212062816063</v>
      </c>
      <c r="F898" s="11" t="s">
        <v>2299</v>
      </c>
      <c r="G898" s="19" t="str">
        <f t="shared" si="82"/>
        <v>52469.777</v>
      </c>
      <c r="H898" s="17">
        <f t="shared" si="83"/>
        <v>7656</v>
      </c>
      <c r="I898" s="51" t="s">
        <v>1854</v>
      </c>
      <c r="J898" s="52" t="s">
        <v>1855</v>
      </c>
      <c r="K898" s="51">
        <v>7656</v>
      </c>
      <c r="L898" s="51" t="s">
        <v>1712</v>
      </c>
      <c r="M898" s="52" t="s">
        <v>2388</v>
      </c>
      <c r="N898" s="52"/>
      <c r="O898" s="53" t="s">
        <v>595</v>
      </c>
      <c r="P898" s="53" t="s">
        <v>1853</v>
      </c>
    </row>
    <row r="899" spans="1:16" ht="13.5" thickBot="1" x14ac:dyDescent="0.25">
      <c r="A899" s="17" t="str">
        <f t="shared" si="78"/>
        <v> AOEB 12 </v>
      </c>
      <c r="B899" s="11" t="str">
        <f t="shared" si="79"/>
        <v>I</v>
      </c>
      <c r="C899" s="17">
        <f t="shared" si="80"/>
        <v>52469.777999999998</v>
      </c>
      <c r="D899" s="19" t="str">
        <f t="shared" si="81"/>
        <v>vis</v>
      </c>
      <c r="E899" s="50">
        <f>VLOOKUP(C899,Active!C$21:E$967,3,FALSE)</f>
        <v>7656.0220404389456</v>
      </c>
      <c r="F899" s="11" t="s">
        <v>2299</v>
      </c>
      <c r="G899" s="19" t="str">
        <f t="shared" si="82"/>
        <v>52469.778</v>
      </c>
      <c r="H899" s="17">
        <f t="shared" si="83"/>
        <v>7656</v>
      </c>
      <c r="I899" s="51" t="s">
        <v>1856</v>
      </c>
      <c r="J899" s="52" t="s">
        <v>1857</v>
      </c>
      <c r="K899" s="51">
        <v>7656</v>
      </c>
      <c r="L899" s="51" t="s">
        <v>1858</v>
      </c>
      <c r="M899" s="52" t="s">
        <v>2388</v>
      </c>
      <c r="N899" s="52"/>
      <c r="O899" s="53" t="s">
        <v>2652</v>
      </c>
      <c r="P899" s="53" t="s">
        <v>1853</v>
      </c>
    </row>
    <row r="900" spans="1:16" ht="13.5" thickBot="1" x14ac:dyDescent="0.25">
      <c r="A900" s="17" t="str">
        <f t="shared" si="78"/>
        <v>IBVS 5355 </v>
      </c>
      <c r="B900" s="11" t="str">
        <f t="shared" si="79"/>
        <v>I</v>
      </c>
      <c r="C900" s="17">
        <f t="shared" si="80"/>
        <v>52479.360000000001</v>
      </c>
      <c r="D900" s="19" t="str">
        <f t="shared" si="81"/>
        <v>vis</v>
      </c>
      <c r="E900" s="50">
        <f>VLOOKUP(C900,Active!C$21:E$967,3,FALSE)</f>
        <v>7664.0149360876994</v>
      </c>
      <c r="F900" s="11" t="s">
        <v>2299</v>
      </c>
      <c r="G900" s="19" t="str">
        <f t="shared" si="82"/>
        <v>52479.3600</v>
      </c>
      <c r="H900" s="17">
        <f t="shared" si="83"/>
        <v>7664</v>
      </c>
      <c r="I900" s="51" t="s">
        <v>1859</v>
      </c>
      <c r="J900" s="52" t="s">
        <v>1860</v>
      </c>
      <c r="K900" s="51">
        <v>7664</v>
      </c>
      <c r="L900" s="51" t="s">
        <v>1861</v>
      </c>
      <c r="M900" s="52" t="s">
        <v>2428</v>
      </c>
      <c r="N900" s="52" t="s">
        <v>2429</v>
      </c>
      <c r="O900" s="53" t="s">
        <v>1862</v>
      </c>
      <c r="P900" s="54" t="s">
        <v>1863</v>
      </c>
    </row>
    <row r="901" spans="1:16" ht="13.5" thickBot="1" x14ac:dyDescent="0.25">
      <c r="A901" s="17" t="str">
        <f t="shared" si="78"/>
        <v>IBVS 5355 </v>
      </c>
      <c r="B901" s="11" t="str">
        <f t="shared" si="79"/>
        <v>I</v>
      </c>
      <c r="C901" s="17">
        <f t="shared" si="80"/>
        <v>52480.558100000002</v>
      </c>
      <c r="D901" s="19" t="str">
        <f t="shared" si="81"/>
        <v>vis</v>
      </c>
      <c r="E901" s="50">
        <f>VLOOKUP(C901,Active!C$21:E$967,3,FALSE)</f>
        <v>7665.0143399988638</v>
      </c>
      <c r="F901" s="11" t="s">
        <v>2299</v>
      </c>
      <c r="G901" s="19" t="str">
        <f t="shared" si="82"/>
        <v>52480.5581</v>
      </c>
      <c r="H901" s="17">
        <f t="shared" si="83"/>
        <v>7665</v>
      </c>
      <c r="I901" s="51" t="s">
        <v>1864</v>
      </c>
      <c r="J901" s="52" t="s">
        <v>1865</v>
      </c>
      <c r="K901" s="51">
        <v>7665</v>
      </c>
      <c r="L901" s="51" t="s">
        <v>1866</v>
      </c>
      <c r="M901" s="52" t="s">
        <v>2428</v>
      </c>
      <c r="N901" s="52" t="s">
        <v>2429</v>
      </c>
      <c r="O901" s="53" t="s">
        <v>1862</v>
      </c>
      <c r="P901" s="54" t="s">
        <v>1863</v>
      </c>
    </row>
    <row r="902" spans="1:16" ht="13.5" thickBot="1" x14ac:dyDescent="0.25">
      <c r="A902" s="17" t="str">
        <f t="shared" si="78"/>
        <v>IBVS 5355 </v>
      </c>
      <c r="B902" s="11" t="str">
        <f t="shared" si="79"/>
        <v>II</v>
      </c>
      <c r="C902" s="17">
        <f t="shared" si="80"/>
        <v>52483.553899999999</v>
      </c>
      <c r="D902" s="19" t="str">
        <f t="shared" si="81"/>
        <v>vis</v>
      </c>
      <c r="E902" s="50">
        <f>VLOOKUP(C902,Active!C$21:E$967,3,FALSE)</f>
        <v>7667.5133085633079</v>
      </c>
      <c r="F902" s="11" t="s">
        <v>2299</v>
      </c>
      <c r="G902" s="19" t="str">
        <f t="shared" si="82"/>
        <v>52483.5539</v>
      </c>
      <c r="H902" s="17">
        <f t="shared" si="83"/>
        <v>7667.5</v>
      </c>
      <c r="I902" s="51" t="s">
        <v>1867</v>
      </c>
      <c r="J902" s="52" t="s">
        <v>1868</v>
      </c>
      <c r="K902" s="51">
        <v>7667.5</v>
      </c>
      <c r="L902" s="51" t="s">
        <v>1869</v>
      </c>
      <c r="M902" s="52" t="s">
        <v>2428</v>
      </c>
      <c r="N902" s="52" t="s">
        <v>2429</v>
      </c>
      <c r="O902" s="53" t="s">
        <v>1862</v>
      </c>
      <c r="P902" s="54" t="s">
        <v>1863</v>
      </c>
    </row>
    <row r="903" spans="1:16" ht="13.5" thickBot="1" x14ac:dyDescent="0.25">
      <c r="A903" s="17" t="str">
        <f t="shared" si="78"/>
        <v>BAVM 171 </v>
      </c>
      <c r="B903" s="11" t="str">
        <f t="shared" si="79"/>
        <v>I</v>
      </c>
      <c r="C903" s="17">
        <f t="shared" si="80"/>
        <v>52793.434000000001</v>
      </c>
      <c r="D903" s="19" t="str">
        <f t="shared" si="81"/>
        <v>vis</v>
      </c>
      <c r="E903" s="50">
        <f>VLOOKUP(C903,Active!C$21:E$967,3,FALSE)</f>
        <v>7926.0020690438714</v>
      </c>
      <c r="F903" s="11" t="s">
        <v>2299</v>
      </c>
      <c r="G903" s="19" t="str">
        <f t="shared" si="82"/>
        <v>52793.434</v>
      </c>
      <c r="H903" s="17">
        <f t="shared" si="83"/>
        <v>7926</v>
      </c>
      <c r="I903" s="51" t="s">
        <v>1874</v>
      </c>
      <c r="J903" s="52" t="s">
        <v>1875</v>
      </c>
      <c r="K903" s="51">
        <v>7926</v>
      </c>
      <c r="L903" s="51" t="s">
        <v>2309</v>
      </c>
      <c r="M903" s="52" t="s">
        <v>2388</v>
      </c>
      <c r="N903" s="52"/>
      <c r="O903" s="53" t="s">
        <v>1713</v>
      </c>
      <c r="P903" s="54" t="s">
        <v>1876</v>
      </c>
    </row>
    <row r="904" spans="1:16" ht="13.5" thickBot="1" x14ac:dyDescent="0.25">
      <c r="A904" s="17" t="str">
        <f t="shared" si="78"/>
        <v> AOEB 12 </v>
      </c>
      <c r="B904" s="11" t="str">
        <f t="shared" si="79"/>
        <v>I</v>
      </c>
      <c r="C904" s="17">
        <f t="shared" si="80"/>
        <v>52871.358</v>
      </c>
      <c r="D904" s="19" t="str">
        <f t="shared" si="81"/>
        <v>vis</v>
      </c>
      <c r="E904" s="50">
        <f>VLOOKUP(C904,Active!C$21:E$967,3,FALSE)</f>
        <v>7991.0029457432365</v>
      </c>
      <c r="F904" s="11" t="s">
        <v>2299</v>
      </c>
      <c r="G904" s="19" t="str">
        <f t="shared" si="82"/>
        <v>52871.358</v>
      </c>
      <c r="H904" s="17">
        <f t="shared" si="83"/>
        <v>7991</v>
      </c>
      <c r="I904" s="51" t="s">
        <v>1881</v>
      </c>
      <c r="J904" s="52" t="s">
        <v>1882</v>
      </c>
      <c r="K904" s="51">
        <v>7991</v>
      </c>
      <c r="L904" s="51" t="s">
        <v>2373</v>
      </c>
      <c r="M904" s="52" t="s">
        <v>2388</v>
      </c>
      <c r="N904" s="52"/>
      <c r="O904" s="53" t="s">
        <v>1756</v>
      </c>
      <c r="P904" s="53" t="s">
        <v>1853</v>
      </c>
    </row>
    <row r="905" spans="1:16" ht="13.5" thickBot="1" x14ac:dyDescent="0.25">
      <c r="A905" s="17" t="str">
        <f t="shared" si="78"/>
        <v> AOEB 12 </v>
      </c>
      <c r="B905" s="11" t="str">
        <f t="shared" si="79"/>
        <v>I</v>
      </c>
      <c r="C905" s="17">
        <f t="shared" si="80"/>
        <v>52919.313000000002</v>
      </c>
      <c r="D905" s="19" t="str">
        <f t="shared" si="81"/>
        <v>vis</v>
      </c>
      <c r="E905" s="50">
        <f>VLOOKUP(C905,Active!C$21:E$967,3,FALSE)</f>
        <v>8031.0049610673759</v>
      </c>
      <c r="F905" s="11" t="s">
        <v>2299</v>
      </c>
      <c r="G905" s="19" t="str">
        <f t="shared" si="82"/>
        <v>52919.313</v>
      </c>
      <c r="H905" s="17">
        <f t="shared" si="83"/>
        <v>8031</v>
      </c>
      <c r="I905" s="51" t="s">
        <v>1883</v>
      </c>
      <c r="J905" s="52" t="s">
        <v>1884</v>
      </c>
      <c r="K905" s="51">
        <v>8031</v>
      </c>
      <c r="L905" s="51" t="s">
        <v>2312</v>
      </c>
      <c r="M905" s="52" t="s">
        <v>2388</v>
      </c>
      <c r="N905" s="52"/>
      <c r="O905" s="53" t="s">
        <v>1756</v>
      </c>
      <c r="P905" s="53" t="s">
        <v>1853</v>
      </c>
    </row>
    <row r="906" spans="1:16" ht="13.5" thickBot="1" x14ac:dyDescent="0.25">
      <c r="A906" s="17" t="str">
        <f t="shared" si="78"/>
        <v>VSB 43 </v>
      </c>
      <c r="B906" s="11" t="str">
        <f t="shared" si="79"/>
        <v>I</v>
      </c>
      <c r="C906" s="17">
        <f t="shared" si="80"/>
        <v>53093.154000000002</v>
      </c>
      <c r="D906" s="19" t="str">
        <f t="shared" si="81"/>
        <v>vis</v>
      </c>
      <c r="E906" s="50">
        <f>VLOOKUP(C906,Active!C$21:E$967,3,FALSE)</f>
        <v>8176.0157075164097</v>
      </c>
      <c r="F906" s="11" t="s">
        <v>2299</v>
      </c>
      <c r="G906" s="19" t="str">
        <f t="shared" si="82"/>
        <v>53093.154</v>
      </c>
      <c r="H906" s="17">
        <f t="shared" si="83"/>
        <v>8176</v>
      </c>
      <c r="I906" s="51" t="s">
        <v>1885</v>
      </c>
      <c r="J906" s="52" t="s">
        <v>1886</v>
      </c>
      <c r="K906" s="51">
        <v>8176</v>
      </c>
      <c r="L906" s="51" t="s">
        <v>279</v>
      </c>
      <c r="M906" s="52" t="s">
        <v>2388</v>
      </c>
      <c r="N906" s="52"/>
      <c r="O906" s="53" t="s">
        <v>1887</v>
      </c>
      <c r="P906" s="54" t="s">
        <v>1888</v>
      </c>
    </row>
    <row r="907" spans="1:16" ht="13.5" thickBot="1" x14ac:dyDescent="0.25">
      <c r="A907" s="17" t="str">
        <f t="shared" ref="A907:A926" si="84">P907</f>
        <v>OEJV 0074 </v>
      </c>
      <c r="B907" s="11" t="str">
        <f t="shared" ref="B907:B926" si="85">IF(H907=INT(H907),"I","II")</f>
        <v>I</v>
      </c>
      <c r="C907" s="17">
        <f t="shared" ref="C907:C926" si="86">1*G907</f>
        <v>53209.430999999997</v>
      </c>
      <c r="D907" s="19" t="str">
        <f t="shared" ref="D907:D926" si="87">VLOOKUP(F907,I$1:J$5,2,FALSE)</f>
        <v>vis</v>
      </c>
      <c r="E907" s="50">
        <f>VLOOKUP(C907,Active!C$21:E$967,3,FALSE)</f>
        <v>8273.0090207443227</v>
      </c>
      <c r="F907" s="11" t="s">
        <v>2299</v>
      </c>
      <c r="G907" s="19" t="str">
        <f t="shared" ref="G907:G926" si="88">MID(I907,3,LEN(I907)-3)</f>
        <v>53209.431</v>
      </c>
      <c r="H907" s="17">
        <f t="shared" ref="H907:H926" si="89">1*K907</f>
        <v>8273</v>
      </c>
      <c r="I907" s="51" t="s">
        <v>1889</v>
      </c>
      <c r="J907" s="52" t="s">
        <v>1890</v>
      </c>
      <c r="K907" s="51">
        <v>8273</v>
      </c>
      <c r="L907" s="51" t="s">
        <v>2339</v>
      </c>
      <c r="M907" s="52" t="s">
        <v>2388</v>
      </c>
      <c r="N907" s="52"/>
      <c r="O907" s="53" t="s">
        <v>1891</v>
      </c>
      <c r="P907" s="54" t="s">
        <v>1892</v>
      </c>
    </row>
    <row r="908" spans="1:16" ht="13.5" thickBot="1" x14ac:dyDescent="0.25">
      <c r="A908" s="17" t="str">
        <f t="shared" si="84"/>
        <v> AOEB 12 </v>
      </c>
      <c r="B908" s="11" t="str">
        <f t="shared" si="85"/>
        <v>I</v>
      </c>
      <c r="C908" s="17">
        <f t="shared" si="86"/>
        <v>53252.606</v>
      </c>
      <c r="D908" s="19" t="str">
        <f t="shared" si="87"/>
        <v>vis</v>
      </c>
      <c r="E908" s="50">
        <f>VLOOKUP(C908,Active!C$21:E$967,3,FALSE)</f>
        <v>8309.0237639748466</v>
      </c>
      <c r="F908" s="11" t="s">
        <v>2299</v>
      </c>
      <c r="G908" s="19" t="str">
        <f t="shared" si="88"/>
        <v>53252.606</v>
      </c>
      <c r="H908" s="17">
        <f t="shared" si="89"/>
        <v>8309</v>
      </c>
      <c r="I908" s="51" t="s">
        <v>1903</v>
      </c>
      <c r="J908" s="52" t="s">
        <v>1904</v>
      </c>
      <c r="K908" s="51">
        <v>8309</v>
      </c>
      <c r="L908" s="51" t="s">
        <v>1905</v>
      </c>
      <c r="M908" s="52" t="s">
        <v>2388</v>
      </c>
      <c r="N908" s="52"/>
      <c r="O908" s="53" t="s">
        <v>998</v>
      </c>
      <c r="P908" s="53" t="s">
        <v>1853</v>
      </c>
    </row>
    <row r="909" spans="1:16" ht="13.5" thickBot="1" x14ac:dyDescent="0.25">
      <c r="A909" s="17" t="str">
        <f t="shared" si="84"/>
        <v> AOEB 12 </v>
      </c>
      <c r="B909" s="11" t="str">
        <f t="shared" si="85"/>
        <v>I</v>
      </c>
      <c r="C909" s="17">
        <f t="shared" si="86"/>
        <v>53282.561999999998</v>
      </c>
      <c r="D909" s="19" t="str">
        <f t="shared" si="87"/>
        <v>vis</v>
      </c>
      <c r="E909" s="50">
        <f>VLOOKUP(C909,Active!C$21:E$967,3,FALSE)</f>
        <v>8334.0117813046309</v>
      </c>
      <c r="F909" s="11" t="s">
        <v>2299</v>
      </c>
      <c r="G909" s="19" t="str">
        <f t="shared" si="88"/>
        <v>53282.562</v>
      </c>
      <c r="H909" s="17">
        <f t="shared" si="89"/>
        <v>8334</v>
      </c>
      <c r="I909" s="51" t="s">
        <v>1909</v>
      </c>
      <c r="J909" s="52" t="s">
        <v>1910</v>
      </c>
      <c r="K909" s="51">
        <v>8334</v>
      </c>
      <c r="L909" s="51" t="s">
        <v>250</v>
      </c>
      <c r="M909" s="52" t="s">
        <v>2388</v>
      </c>
      <c r="N909" s="52"/>
      <c r="O909" s="53" t="s">
        <v>998</v>
      </c>
      <c r="P909" s="53" t="s">
        <v>1853</v>
      </c>
    </row>
    <row r="910" spans="1:16" ht="13.5" thickBot="1" x14ac:dyDescent="0.25">
      <c r="A910" s="17" t="str">
        <f t="shared" si="84"/>
        <v>VSB 44 </v>
      </c>
      <c r="B910" s="11" t="str">
        <f t="shared" si="85"/>
        <v>I</v>
      </c>
      <c r="C910" s="17">
        <f t="shared" si="86"/>
        <v>53449.2</v>
      </c>
      <c r="D910" s="19" t="str">
        <f t="shared" si="87"/>
        <v>vis</v>
      </c>
      <c r="E910" s="50">
        <f>VLOOKUP(C910,Active!C$21:E$967,3,FALSE)</f>
        <v>8473.0140924209609</v>
      </c>
      <c r="F910" s="11" t="s">
        <v>2299</v>
      </c>
      <c r="G910" s="19" t="str">
        <f t="shared" si="88"/>
        <v>53449.200</v>
      </c>
      <c r="H910" s="17">
        <f t="shared" si="89"/>
        <v>8473</v>
      </c>
      <c r="I910" s="51" t="s">
        <v>1911</v>
      </c>
      <c r="J910" s="52" t="s">
        <v>1912</v>
      </c>
      <c r="K910" s="51">
        <v>8473</v>
      </c>
      <c r="L910" s="51" t="s">
        <v>511</v>
      </c>
      <c r="M910" s="52" t="s">
        <v>2388</v>
      </c>
      <c r="N910" s="52"/>
      <c r="O910" s="53" t="s">
        <v>1913</v>
      </c>
      <c r="P910" s="54" t="s">
        <v>1914</v>
      </c>
    </row>
    <row r="911" spans="1:16" ht="13.5" thickBot="1" x14ac:dyDescent="0.25">
      <c r="A911" s="17" t="str">
        <f t="shared" si="84"/>
        <v>BAVM 179 </v>
      </c>
      <c r="B911" s="11" t="str">
        <f t="shared" si="85"/>
        <v>I</v>
      </c>
      <c r="C911" s="17">
        <f t="shared" si="86"/>
        <v>53613.440999999999</v>
      </c>
      <c r="D911" s="19" t="str">
        <f t="shared" si="87"/>
        <v>vis</v>
      </c>
      <c r="E911" s="50">
        <f>VLOOKUP(C911,Active!C$21:E$967,3,FALSE)</f>
        <v>8610.0169283890937</v>
      </c>
      <c r="F911" s="11" t="s">
        <v>2299</v>
      </c>
      <c r="G911" s="19" t="str">
        <f t="shared" si="88"/>
        <v>53613.441</v>
      </c>
      <c r="H911" s="17">
        <f t="shared" si="89"/>
        <v>8610</v>
      </c>
      <c r="I911" s="51" t="s">
        <v>1917</v>
      </c>
      <c r="J911" s="52" t="s">
        <v>1918</v>
      </c>
      <c r="K911" s="51">
        <v>8610</v>
      </c>
      <c r="L911" s="51" t="s">
        <v>1559</v>
      </c>
      <c r="M911" s="52" t="s">
        <v>2388</v>
      </c>
      <c r="N911" s="52"/>
      <c r="O911" s="53" t="s">
        <v>1896</v>
      </c>
      <c r="P911" s="54" t="s">
        <v>1919</v>
      </c>
    </row>
    <row r="912" spans="1:16" ht="13.5" thickBot="1" x14ac:dyDescent="0.25">
      <c r="A912" s="17" t="str">
        <f t="shared" si="84"/>
        <v>BAVM 179 </v>
      </c>
      <c r="B912" s="11" t="str">
        <f t="shared" si="85"/>
        <v>I</v>
      </c>
      <c r="C912" s="17">
        <f t="shared" si="86"/>
        <v>53649.402999999998</v>
      </c>
      <c r="D912" s="19" t="str">
        <f t="shared" si="87"/>
        <v>vis</v>
      </c>
      <c r="E912" s="50">
        <f>VLOOKUP(C912,Active!C$21:E$967,3,FALSE)</f>
        <v>8640.014894713493</v>
      </c>
      <c r="F912" s="11" t="s">
        <v>2299</v>
      </c>
      <c r="G912" s="19" t="str">
        <f t="shared" si="88"/>
        <v>53649.403</v>
      </c>
      <c r="H912" s="17">
        <f t="shared" si="89"/>
        <v>8640</v>
      </c>
      <c r="I912" s="51" t="s">
        <v>1920</v>
      </c>
      <c r="J912" s="52" t="s">
        <v>1921</v>
      </c>
      <c r="K912" s="51">
        <v>8640</v>
      </c>
      <c r="L912" s="51" t="s">
        <v>2325</v>
      </c>
      <c r="M912" s="52" t="s">
        <v>2388</v>
      </c>
      <c r="N912" s="52"/>
      <c r="O912" s="53" t="s">
        <v>1908</v>
      </c>
      <c r="P912" s="54" t="s">
        <v>1919</v>
      </c>
    </row>
    <row r="913" spans="1:16" ht="13.5" thickBot="1" x14ac:dyDescent="0.25">
      <c r="A913" s="17" t="str">
        <f t="shared" si="84"/>
        <v>BAVM 179 </v>
      </c>
      <c r="B913" s="11" t="str">
        <f t="shared" si="85"/>
        <v>I</v>
      </c>
      <c r="C913" s="17">
        <f t="shared" si="86"/>
        <v>53655.383999999998</v>
      </c>
      <c r="D913" s="19" t="str">
        <f t="shared" si="87"/>
        <v>vis</v>
      </c>
      <c r="E913" s="50">
        <f>VLOOKUP(C913,Active!C$21:E$967,3,FALSE)</f>
        <v>8645.0039897745646</v>
      </c>
      <c r="F913" s="11" t="s">
        <v>2299</v>
      </c>
      <c r="G913" s="19" t="str">
        <f t="shared" si="88"/>
        <v>53655.384</v>
      </c>
      <c r="H913" s="17">
        <f t="shared" si="89"/>
        <v>8645</v>
      </c>
      <c r="I913" s="51" t="s">
        <v>1922</v>
      </c>
      <c r="J913" s="52" t="s">
        <v>1923</v>
      </c>
      <c r="K913" s="51">
        <v>8645</v>
      </c>
      <c r="L913" s="51" t="s">
        <v>2448</v>
      </c>
      <c r="M913" s="52" t="s">
        <v>2388</v>
      </c>
      <c r="N913" s="52"/>
      <c r="O913" s="53" t="s">
        <v>1908</v>
      </c>
      <c r="P913" s="54" t="s">
        <v>1919</v>
      </c>
    </row>
    <row r="914" spans="1:16" ht="13.5" thickBot="1" x14ac:dyDescent="0.25">
      <c r="A914" s="17" t="str">
        <f t="shared" si="84"/>
        <v>VSB 44 </v>
      </c>
      <c r="B914" s="11" t="str">
        <f t="shared" si="85"/>
        <v>I</v>
      </c>
      <c r="C914" s="17">
        <f t="shared" si="86"/>
        <v>53694.955999999998</v>
      </c>
      <c r="D914" s="19" t="str">
        <f t="shared" si="87"/>
        <v>vis</v>
      </c>
      <c r="E914" s="50">
        <f>VLOOKUP(C914,Active!C$21:E$967,3,FALSE)</f>
        <v>8678.0132641027212</v>
      </c>
      <c r="F914" s="11" t="s">
        <v>2299</v>
      </c>
      <c r="G914" s="19" t="str">
        <f t="shared" si="88"/>
        <v>53694.956</v>
      </c>
      <c r="H914" s="17">
        <f t="shared" si="89"/>
        <v>8678</v>
      </c>
      <c r="I914" s="51" t="s">
        <v>1924</v>
      </c>
      <c r="J914" s="52" t="s">
        <v>1925</v>
      </c>
      <c r="K914" s="51">
        <v>8678</v>
      </c>
      <c r="L914" s="51" t="s">
        <v>887</v>
      </c>
      <c r="M914" s="52" t="s">
        <v>2388</v>
      </c>
      <c r="N914" s="52"/>
      <c r="O914" s="53" t="s">
        <v>1913</v>
      </c>
      <c r="P914" s="54" t="s">
        <v>1914</v>
      </c>
    </row>
    <row r="915" spans="1:16" ht="13.5" thickBot="1" x14ac:dyDescent="0.25">
      <c r="A915" s="17" t="str">
        <f t="shared" si="84"/>
        <v>VSB 45 </v>
      </c>
      <c r="B915" s="11" t="str">
        <f t="shared" si="85"/>
        <v>I</v>
      </c>
      <c r="C915" s="17">
        <f t="shared" si="86"/>
        <v>53781.276400000002</v>
      </c>
      <c r="D915" s="19" t="str">
        <f t="shared" si="87"/>
        <v>vis</v>
      </c>
      <c r="E915" s="50">
        <f>VLOOKUP(C915,Active!C$21:E$967,3,FALSE)</f>
        <v>8750.0180595064503</v>
      </c>
      <c r="F915" s="11" t="s">
        <v>2299</v>
      </c>
      <c r="G915" s="19" t="str">
        <f t="shared" si="88"/>
        <v>53781.2764</v>
      </c>
      <c r="H915" s="17">
        <f t="shared" si="89"/>
        <v>8750</v>
      </c>
      <c r="I915" s="51" t="s">
        <v>1926</v>
      </c>
      <c r="J915" s="52" t="s">
        <v>1927</v>
      </c>
      <c r="K915" s="51">
        <v>8750</v>
      </c>
      <c r="L915" s="51" t="s">
        <v>1928</v>
      </c>
      <c r="M915" s="52" t="s">
        <v>2428</v>
      </c>
      <c r="N915" s="52" t="s">
        <v>2429</v>
      </c>
      <c r="O915" s="53" t="s">
        <v>1929</v>
      </c>
      <c r="P915" s="54" t="s">
        <v>1930</v>
      </c>
    </row>
    <row r="916" spans="1:16" ht="13.5" thickBot="1" x14ac:dyDescent="0.25">
      <c r="A916" s="17" t="str">
        <f t="shared" si="84"/>
        <v>VSB 45 </v>
      </c>
      <c r="B916" s="11" t="str">
        <f t="shared" si="85"/>
        <v>I</v>
      </c>
      <c r="C916" s="17">
        <f t="shared" si="86"/>
        <v>53877.18</v>
      </c>
      <c r="D916" s="19" t="str">
        <f t="shared" si="87"/>
        <v>vis</v>
      </c>
      <c r="E916" s="50">
        <f>VLOOKUP(C916,Active!C$21:E$967,3,FALSE)</f>
        <v>8830.0167515477369</v>
      </c>
      <c r="F916" s="11" t="s">
        <v>2299</v>
      </c>
      <c r="G916" s="19" t="str">
        <f t="shared" si="88"/>
        <v>53877.180</v>
      </c>
      <c r="H916" s="17">
        <f t="shared" si="89"/>
        <v>8830</v>
      </c>
      <c r="I916" s="51" t="s">
        <v>1931</v>
      </c>
      <c r="J916" s="52" t="s">
        <v>1932</v>
      </c>
      <c r="K916" s="51">
        <v>8830</v>
      </c>
      <c r="L916" s="51" t="s">
        <v>1559</v>
      </c>
      <c r="M916" s="52" t="s">
        <v>2388</v>
      </c>
      <c r="N916" s="52"/>
      <c r="O916" s="53" t="s">
        <v>1929</v>
      </c>
      <c r="P916" s="54" t="s">
        <v>1930</v>
      </c>
    </row>
    <row r="917" spans="1:16" ht="13.5" thickBot="1" x14ac:dyDescent="0.25">
      <c r="A917" s="17" t="str">
        <f t="shared" si="84"/>
        <v> AOEB 12 </v>
      </c>
      <c r="B917" s="11" t="str">
        <f t="shared" si="85"/>
        <v>I</v>
      </c>
      <c r="C917" s="17">
        <f t="shared" si="86"/>
        <v>53880.779699999999</v>
      </c>
      <c r="D917" s="19" t="str">
        <f t="shared" si="87"/>
        <v>vis</v>
      </c>
      <c r="E917" s="50">
        <f>VLOOKUP(C917,Active!C$21:E$967,3,FALSE)</f>
        <v>8833.0194677308737</v>
      </c>
      <c r="F917" s="11" t="s">
        <v>2299</v>
      </c>
      <c r="G917" s="19" t="str">
        <f t="shared" si="88"/>
        <v>53880.7797</v>
      </c>
      <c r="H917" s="17">
        <f t="shared" si="89"/>
        <v>8833</v>
      </c>
      <c r="I917" s="51" t="s">
        <v>1933</v>
      </c>
      <c r="J917" s="52" t="s">
        <v>1934</v>
      </c>
      <c r="K917" s="51">
        <v>8833</v>
      </c>
      <c r="L917" s="51" t="s">
        <v>1935</v>
      </c>
      <c r="M917" s="52" t="s">
        <v>1810</v>
      </c>
      <c r="N917" s="52" t="s">
        <v>1811</v>
      </c>
      <c r="O917" s="53" t="s">
        <v>1936</v>
      </c>
      <c r="P917" s="53" t="s">
        <v>1853</v>
      </c>
    </row>
    <row r="918" spans="1:16" ht="13.5" thickBot="1" x14ac:dyDescent="0.25">
      <c r="A918" s="17" t="str">
        <f t="shared" si="84"/>
        <v> AOEB 12 </v>
      </c>
      <c r="B918" s="11" t="str">
        <f t="shared" si="85"/>
        <v>I</v>
      </c>
      <c r="C918" s="17">
        <f t="shared" si="86"/>
        <v>54000.658000000003</v>
      </c>
      <c r="D918" s="19" t="str">
        <f t="shared" si="87"/>
        <v>vis</v>
      </c>
      <c r="E918" s="50">
        <f>VLOOKUP(C918,Active!C$21:E$967,3,FALSE)</f>
        <v>8933.0168317936768</v>
      </c>
      <c r="F918" s="11" t="s">
        <v>2299</v>
      </c>
      <c r="G918" s="19" t="str">
        <f t="shared" si="88"/>
        <v>54000.658</v>
      </c>
      <c r="H918" s="17">
        <f t="shared" si="89"/>
        <v>8933</v>
      </c>
      <c r="I918" s="51" t="s">
        <v>1937</v>
      </c>
      <c r="J918" s="52" t="s">
        <v>1938</v>
      </c>
      <c r="K918" s="51">
        <v>8933</v>
      </c>
      <c r="L918" s="51" t="s">
        <v>1559</v>
      </c>
      <c r="M918" s="52" t="s">
        <v>2388</v>
      </c>
      <c r="N918" s="52"/>
      <c r="O918" s="53" t="s">
        <v>1627</v>
      </c>
      <c r="P918" s="53" t="s">
        <v>1853</v>
      </c>
    </row>
    <row r="919" spans="1:16" ht="13.5" thickBot="1" x14ac:dyDescent="0.25">
      <c r="A919" s="17" t="str">
        <f t="shared" si="84"/>
        <v> AOEB 12 </v>
      </c>
      <c r="B919" s="11" t="str">
        <f t="shared" si="85"/>
        <v>I</v>
      </c>
      <c r="C919" s="17">
        <f t="shared" si="86"/>
        <v>54206.858800000002</v>
      </c>
      <c r="D919" s="19" t="str">
        <f t="shared" si="87"/>
        <v>vis</v>
      </c>
      <c r="E919" s="50">
        <f>VLOOKUP(C919,Active!C$21:E$967,3,FALSE)</f>
        <v>9105.0207429906186</v>
      </c>
      <c r="F919" s="11" t="s">
        <v>2299</v>
      </c>
      <c r="G919" s="19" t="str">
        <f t="shared" si="88"/>
        <v>54206.8588</v>
      </c>
      <c r="H919" s="17">
        <f t="shared" si="89"/>
        <v>9105</v>
      </c>
      <c r="I919" s="51" t="s">
        <v>1939</v>
      </c>
      <c r="J919" s="52" t="s">
        <v>1940</v>
      </c>
      <c r="K919" s="51">
        <v>9105</v>
      </c>
      <c r="L919" s="51" t="s">
        <v>1941</v>
      </c>
      <c r="M919" s="52" t="s">
        <v>1810</v>
      </c>
      <c r="N919" s="52" t="s">
        <v>1811</v>
      </c>
      <c r="O919" s="53" t="s">
        <v>1942</v>
      </c>
      <c r="P919" s="53" t="s">
        <v>1853</v>
      </c>
    </row>
    <row r="920" spans="1:16" ht="13.5" thickBot="1" x14ac:dyDescent="0.25">
      <c r="A920" s="17" t="str">
        <f t="shared" si="84"/>
        <v>BAVM 203 </v>
      </c>
      <c r="B920" s="11" t="str">
        <f t="shared" si="85"/>
        <v>I</v>
      </c>
      <c r="C920" s="17">
        <f t="shared" si="86"/>
        <v>54758.313399999999</v>
      </c>
      <c r="D920" s="19" t="str">
        <f t="shared" si="87"/>
        <v>vis</v>
      </c>
      <c r="E920" s="50">
        <f>VLOOKUP(C920,Active!C$21:E$967,3,FALSE)</f>
        <v>9565.0206462283659</v>
      </c>
      <c r="F920" s="11" t="s">
        <v>2299</v>
      </c>
      <c r="G920" s="19" t="str">
        <f t="shared" si="88"/>
        <v>54758.3134</v>
      </c>
      <c r="H920" s="17">
        <f t="shared" si="89"/>
        <v>9565</v>
      </c>
      <c r="I920" s="51" t="s">
        <v>1943</v>
      </c>
      <c r="J920" s="52" t="s">
        <v>1944</v>
      </c>
      <c r="K920" s="51">
        <v>9565</v>
      </c>
      <c r="L920" s="51" t="s">
        <v>1945</v>
      </c>
      <c r="M920" s="52" t="s">
        <v>1810</v>
      </c>
      <c r="N920" s="52" t="s">
        <v>1946</v>
      </c>
      <c r="O920" s="53" t="s">
        <v>1947</v>
      </c>
      <c r="P920" s="54" t="s">
        <v>1948</v>
      </c>
    </row>
    <row r="921" spans="1:16" ht="13.5" thickBot="1" x14ac:dyDescent="0.25">
      <c r="A921" s="17" t="str">
        <f t="shared" si="84"/>
        <v>VSB 50 </v>
      </c>
      <c r="B921" s="11" t="str">
        <f t="shared" si="85"/>
        <v>I</v>
      </c>
      <c r="C921" s="17">
        <f t="shared" si="86"/>
        <v>55087.972999999998</v>
      </c>
      <c r="D921" s="19" t="str">
        <f t="shared" si="87"/>
        <v>vis</v>
      </c>
      <c r="E921" s="50">
        <f>VLOOKUP(C921,Active!C$21:E$967,3,FALSE)</f>
        <v>9840.0086218502838</v>
      </c>
      <c r="F921" s="11" t="s">
        <v>2299</v>
      </c>
      <c r="G921" s="19" t="str">
        <f t="shared" si="88"/>
        <v>55087.973</v>
      </c>
      <c r="H921" s="17">
        <f t="shared" si="89"/>
        <v>9840</v>
      </c>
      <c r="I921" s="51" t="s">
        <v>1959</v>
      </c>
      <c r="J921" s="52" t="s">
        <v>1960</v>
      </c>
      <c r="K921" s="51" t="s">
        <v>1961</v>
      </c>
      <c r="L921" s="51" t="s">
        <v>2356</v>
      </c>
      <c r="M921" s="52" t="s">
        <v>2388</v>
      </c>
      <c r="N921" s="52"/>
      <c r="O921" s="53" t="s">
        <v>1913</v>
      </c>
      <c r="P921" s="54" t="s">
        <v>1962</v>
      </c>
    </row>
    <row r="922" spans="1:16" ht="13.5" thickBot="1" x14ac:dyDescent="0.25">
      <c r="A922" s="17" t="str">
        <f t="shared" si="84"/>
        <v>VSB 50 </v>
      </c>
      <c r="B922" s="11" t="str">
        <f t="shared" si="85"/>
        <v>I</v>
      </c>
      <c r="C922" s="17">
        <f t="shared" si="86"/>
        <v>55123.94</v>
      </c>
      <c r="D922" s="19" t="str">
        <f t="shared" si="87"/>
        <v>vis</v>
      </c>
      <c r="E922" s="50">
        <f>VLOOKUP(C922,Active!C$21:E$967,3,FALSE)</f>
        <v>9870.0107589613963</v>
      </c>
      <c r="F922" s="11" t="s">
        <v>2299</v>
      </c>
      <c r="G922" s="19" t="str">
        <f t="shared" si="88"/>
        <v>55123.940</v>
      </c>
      <c r="H922" s="17">
        <f t="shared" si="89"/>
        <v>9870</v>
      </c>
      <c r="I922" s="51" t="s">
        <v>1963</v>
      </c>
      <c r="J922" s="52" t="s">
        <v>1964</v>
      </c>
      <c r="K922" s="51" t="s">
        <v>1965</v>
      </c>
      <c r="L922" s="51" t="s">
        <v>2658</v>
      </c>
      <c r="M922" s="52" t="s">
        <v>2388</v>
      </c>
      <c r="N922" s="52"/>
      <c r="O922" s="53" t="s">
        <v>1913</v>
      </c>
      <c r="P922" s="54" t="s">
        <v>1962</v>
      </c>
    </row>
    <row r="923" spans="1:16" ht="13.5" thickBot="1" x14ac:dyDescent="0.25">
      <c r="A923" s="17" t="str">
        <f t="shared" si="84"/>
        <v>VSB 51 </v>
      </c>
      <c r="B923" s="11" t="str">
        <f t="shared" si="85"/>
        <v>I</v>
      </c>
      <c r="C923" s="17">
        <f t="shared" si="86"/>
        <v>55330.135999999999</v>
      </c>
      <c r="D923" s="19" t="str">
        <f t="shared" si="87"/>
        <v>vis</v>
      </c>
      <c r="E923" s="50">
        <f>VLOOKUP(C923,Active!C$21:E$967,3,FALSE)</f>
        <v>10042.010666203096</v>
      </c>
      <c r="F923" s="11" t="s">
        <v>2299</v>
      </c>
      <c r="G923" s="19" t="str">
        <f t="shared" si="88"/>
        <v>55330.136</v>
      </c>
      <c r="H923" s="17">
        <f t="shared" si="89"/>
        <v>10042</v>
      </c>
      <c r="I923" s="51" t="s">
        <v>1971</v>
      </c>
      <c r="J923" s="52" t="s">
        <v>1972</v>
      </c>
      <c r="K923" s="51" t="s">
        <v>1973</v>
      </c>
      <c r="L923" s="51" t="s">
        <v>2658</v>
      </c>
      <c r="M923" s="52" t="s">
        <v>2388</v>
      </c>
      <c r="N923" s="52"/>
      <c r="O923" s="53" t="s">
        <v>1974</v>
      </c>
      <c r="P923" s="54" t="s">
        <v>1975</v>
      </c>
    </row>
    <row r="924" spans="1:16" ht="13.5" thickBot="1" x14ac:dyDescent="0.25">
      <c r="A924" s="17" t="str">
        <f t="shared" si="84"/>
        <v>VSB 51 </v>
      </c>
      <c r="B924" s="11" t="str">
        <f t="shared" si="85"/>
        <v>I</v>
      </c>
      <c r="C924" s="17">
        <f t="shared" si="86"/>
        <v>55414.063000000002</v>
      </c>
      <c r="D924" s="19" t="str">
        <f t="shared" si="87"/>
        <v>vis</v>
      </c>
      <c r="E924" s="50">
        <f>VLOOKUP(C924,Active!C$21:E$967,3,FALSE)</f>
        <v>10112.018989425056</v>
      </c>
      <c r="F924" s="11" t="s">
        <v>2299</v>
      </c>
      <c r="G924" s="19" t="str">
        <f t="shared" si="88"/>
        <v>55414.063</v>
      </c>
      <c r="H924" s="17">
        <f t="shared" si="89"/>
        <v>10112</v>
      </c>
      <c r="I924" s="51" t="s">
        <v>1976</v>
      </c>
      <c r="J924" s="52" t="s">
        <v>1977</v>
      </c>
      <c r="K924" s="51" t="s">
        <v>1978</v>
      </c>
      <c r="L924" s="51" t="s">
        <v>1322</v>
      </c>
      <c r="M924" s="52" t="s">
        <v>1810</v>
      </c>
      <c r="N924" s="52" t="s">
        <v>1979</v>
      </c>
      <c r="O924" s="53" t="s">
        <v>1980</v>
      </c>
      <c r="P924" s="54" t="s">
        <v>1975</v>
      </c>
    </row>
    <row r="925" spans="1:16" ht="13.5" thickBot="1" x14ac:dyDescent="0.25">
      <c r="A925" s="17" t="str">
        <f t="shared" si="84"/>
        <v>VSB 59 </v>
      </c>
      <c r="B925" s="11" t="str">
        <f t="shared" si="85"/>
        <v>I</v>
      </c>
      <c r="C925" s="17">
        <f t="shared" si="86"/>
        <v>56711.194000000003</v>
      </c>
      <c r="D925" s="19" t="str">
        <f t="shared" si="87"/>
        <v>vis</v>
      </c>
      <c r="E925" s="50">
        <f>VLOOKUP(C925,Active!C$21:E$967,3,FALSE)</f>
        <v>11194.030336300544</v>
      </c>
      <c r="F925" s="11" t="s">
        <v>2299</v>
      </c>
      <c r="G925" s="19" t="str">
        <f t="shared" si="88"/>
        <v>56711.194</v>
      </c>
      <c r="H925" s="17">
        <f t="shared" si="89"/>
        <v>11194</v>
      </c>
      <c r="I925" s="51" t="s">
        <v>1991</v>
      </c>
      <c r="J925" s="52" t="s">
        <v>1992</v>
      </c>
      <c r="K925" s="51" t="s">
        <v>1993</v>
      </c>
      <c r="L925" s="51" t="s">
        <v>1994</v>
      </c>
      <c r="M925" s="52" t="s">
        <v>2388</v>
      </c>
      <c r="N925" s="52"/>
      <c r="O925" s="53" t="s">
        <v>1913</v>
      </c>
      <c r="P925" s="54" t="s">
        <v>1995</v>
      </c>
    </row>
    <row r="926" spans="1:16" ht="13.5" thickBot="1" x14ac:dyDescent="0.25">
      <c r="A926" s="17" t="str">
        <f t="shared" si="84"/>
        <v>VSB 59 </v>
      </c>
      <c r="B926" s="11" t="str">
        <f t="shared" si="85"/>
        <v>I</v>
      </c>
      <c r="C926" s="17">
        <f t="shared" si="86"/>
        <v>56924.587</v>
      </c>
      <c r="D926" s="19" t="str">
        <f t="shared" si="87"/>
        <v>vis</v>
      </c>
      <c r="E926" s="50">
        <f>VLOOKUP(C926,Active!C$21:E$967,3,FALSE)</f>
        <v>11372.033673930899</v>
      </c>
      <c r="F926" s="11" t="s">
        <v>2299</v>
      </c>
      <c r="G926" s="19" t="str">
        <f t="shared" si="88"/>
        <v>56924.587</v>
      </c>
      <c r="H926" s="17">
        <f t="shared" si="89"/>
        <v>11372</v>
      </c>
      <c r="I926" s="51" t="s">
        <v>2010</v>
      </c>
      <c r="J926" s="52" t="s">
        <v>2011</v>
      </c>
      <c r="K926" s="51" t="s">
        <v>2012</v>
      </c>
      <c r="L926" s="51" t="s">
        <v>2013</v>
      </c>
      <c r="M926" s="52" t="s">
        <v>2388</v>
      </c>
      <c r="N926" s="52"/>
      <c r="O926" s="53" t="s">
        <v>2014</v>
      </c>
      <c r="P926" s="54" t="s">
        <v>1995</v>
      </c>
    </row>
    <row r="927" spans="1:16" x14ac:dyDescent="0.2">
      <c r="B927" s="11"/>
      <c r="F927" s="11"/>
    </row>
    <row r="928" spans="1:1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  <row r="1114" spans="2:6" x14ac:dyDescent="0.2">
      <c r="B1114" s="11"/>
      <c r="F1114" s="11"/>
    </row>
    <row r="1115" spans="2:6" x14ac:dyDescent="0.2">
      <c r="B1115" s="11"/>
      <c r="F1115" s="11"/>
    </row>
    <row r="1116" spans="2:6" x14ac:dyDescent="0.2">
      <c r="B1116" s="11"/>
      <c r="F1116" s="11"/>
    </row>
    <row r="1117" spans="2:6" x14ac:dyDescent="0.2">
      <c r="B1117" s="11"/>
      <c r="F1117" s="11"/>
    </row>
    <row r="1118" spans="2:6" x14ac:dyDescent="0.2">
      <c r="B1118" s="11"/>
      <c r="F1118" s="11"/>
    </row>
    <row r="1119" spans="2:6" x14ac:dyDescent="0.2">
      <c r="B1119" s="11"/>
      <c r="F1119" s="11"/>
    </row>
    <row r="1120" spans="2:6" x14ac:dyDescent="0.2">
      <c r="B1120" s="11"/>
      <c r="F1120" s="11"/>
    </row>
    <row r="1121" spans="2:6" x14ac:dyDescent="0.2">
      <c r="B1121" s="11"/>
      <c r="F1121" s="11"/>
    </row>
    <row r="1122" spans="2:6" x14ac:dyDescent="0.2">
      <c r="B1122" s="11"/>
      <c r="F1122" s="11"/>
    </row>
    <row r="1123" spans="2:6" x14ac:dyDescent="0.2">
      <c r="B1123" s="11"/>
      <c r="F1123" s="11"/>
    </row>
    <row r="1124" spans="2:6" x14ac:dyDescent="0.2">
      <c r="B1124" s="11"/>
      <c r="F1124" s="11"/>
    </row>
    <row r="1125" spans="2:6" x14ac:dyDescent="0.2">
      <c r="B1125" s="11"/>
      <c r="F1125" s="11"/>
    </row>
    <row r="1126" spans="2:6" x14ac:dyDescent="0.2">
      <c r="B1126" s="11"/>
      <c r="F1126" s="11"/>
    </row>
    <row r="1127" spans="2:6" x14ac:dyDescent="0.2">
      <c r="B1127" s="11"/>
      <c r="F1127" s="11"/>
    </row>
    <row r="1128" spans="2:6" x14ac:dyDescent="0.2">
      <c r="B1128" s="11"/>
      <c r="F1128" s="11"/>
    </row>
    <row r="1129" spans="2:6" x14ac:dyDescent="0.2">
      <c r="B1129" s="11"/>
      <c r="F1129" s="11"/>
    </row>
    <row r="1130" spans="2:6" x14ac:dyDescent="0.2">
      <c r="B1130" s="11"/>
      <c r="F1130" s="11"/>
    </row>
    <row r="1131" spans="2:6" x14ac:dyDescent="0.2">
      <c r="B1131" s="11"/>
      <c r="F1131" s="11"/>
    </row>
    <row r="1132" spans="2:6" x14ac:dyDescent="0.2">
      <c r="B1132" s="11"/>
      <c r="F1132" s="11"/>
    </row>
    <row r="1133" spans="2:6" x14ac:dyDescent="0.2">
      <c r="B1133" s="11"/>
      <c r="F1133" s="11"/>
    </row>
    <row r="1134" spans="2:6" x14ac:dyDescent="0.2">
      <c r="B1134" s="11"/>
      <c r="F1134" s="11"/>
    </row>
    <row r="1135" spans="2:6" x14ac:dyDescent="0.2">
      <c r="B1135" s="11"/>
      <c r="F1135" s="11"/>
    </row>
    <row r="1136" spans="2:6" x14ac:dyDescent="0.2">
      <c r="B1136" s="11"/>
      <c r="F1136" s="11"/>
    </row>
    <row r="1137" spans="2:6" x14ac:dyDescent="0.2">
      <c r="B1137" s="11"/>
      <c r="F1137" s="11"/>
    </row>
    <row r="1138" spans="2:6" x14ac:dyDescent="0.2">
      <c r="B1138" s="11"/>
      <c r="F1138" s="11"/>
    </row>
    <row r="1139" spans="2:6" x14ac:dyDescent="0.2">
      <c r="B1139" s="11"/>
      <c r="F1139" s="11"/>
    </row>
  </sheetData>
  <phoneticPr fontId="8" type="noConversion"/>
  <hyperlinks>
    <hyperlink ref="P595" r:id="rId1" display="http://www.bav-astro.de/sfs/BAVM_link.php?BAVMnr=12" xr:uid="{00000000-0004-0000-0100-000000000000}"/>
    <hyperlink ref="P596" r:id="rId2" display="http://www.bav-astro.de/sfs/BAVM_link.php?BAVMnr=12" xr:uid="{00000000-0004-0000-0100-000001000000}"/>
    <hyperlink ref="P597" r:id="rId3" display="http://www.bav-astro.de/sfs/BAVM_link.php?BAVMnr=12" xr:uid="{00000000-0004-0000-0100-000002000000}"/>
    <hyperlink ref="P598" r:id="rId4" display="http://www.bav-astro.de/sfs/BAVM_link.php?BAVMnr=12" xr:uid="{00000000-0004-0000-0100-000003000000}"/>
    <hyperlink ref="P599" r:id="rId5" display="http://www.bav-astro.de/sfs/BAVM_link.php?BAVMnr=12" xr:uid="{00000000-0004-0000-0100-000004000000}"/>
    <hyperlink ref="P600" r:id="rId6" display="http://www.bav-astro.de/sfs/BAVM_link.php?BAVMnr=12" xr:uid="{00000000-0004-0000-0100-000005000000}"/>
    <hyperlink ref="P601" r:id="rId7" display="http://www.bav-astro.de/sfs/BAVM_link.php?BAVMnr=12" xr:uid="{00000000-0004-0000-0100-000006000000}"/>
    <hyperlink ref="P602" r:id="rId8" display="http://www.bav-astro.de/sfs/BAVM_link.php?BAVMnr=12" xr:uid="{00000000-0004-0000-0100-000007000000}"/>
    <hyperlink ref="P603" r:id="rId9" display="http://www.bav-astro.de/sfs/BAVM_link.php?BAVMnr=12" xr:uid="{00000000-0004-0000-0100-000008000000}"/>
    <hyperlink ref="P605" r:id="rId10" display="http://www.bav-astro.de/sfs/BAVM_link.php?BAVMnr=12" xr:uid="{00000000-0004-0000-0100-000009000000}"/>
    <hyperlink ref="P606" r:id="rId11" display="http://www.bav-astro.de/sfs/BAVM_link.php?BAVMnr=12" xr:uid="{00000000-0004-0000-0100-00000A000000}"/>
    <hyperlink ref="P607" r:id="rId12" display="http://www.bav-astro.de/sfs/BAVM_link.php?BAVMnr=12" xr:uid="{00000000-0004-0000-0100-00000B000000}"/>
    <hyperlink ref="P610" r:id="rId13" display="http://www.bav-astro.de/sfs/BAVM_link.php?BAVMnr=12" xr:uid="{00000000-0004-0000-0100-00000C000000}"/>
    <hyperlink ref="P611" r:id="rId14" display="http://www.bav-astro.de/sfs/BAVM_link.php?BAVMnr=12" xr:uid="{00000000-0004-0000-0100-00000D000000}"/>
    <hyperlink ref="P612" r:id="rId15" display="http://www.bav-astro.de/sfs/BAVM_link.php?BAVMnr=12" xr:uid="{00000000-0004-0000-0100-00000E000000}"/>
    <hyperlink ref="P613" r:id="rId16" display="http://www.bav-astro.de/sfs/BAVM_link.php?BAVMnr=12" xr:uid="{00000000-0004-0000-0100-00000F000000}"/>
    <hyperlink ref="P614" r:id="rId17" display="http://www.bav-astro.de/sfs/BAVM_link.php?BAVMnr=12" xr:uid="{00000000-0004-0000-0100-000010000000}"/>
    <hyperlink ref="P615" r:id="rId18" display="http://www.bav-astro.de/sfs/BAVM_link.php?BAVMnr=12" xr:uid="{00000000-0004-0000-0100-000011000000}"/>
    <hyperlink ref="P616" r:id="rId19" display="http://www.bav-astro.de/sfs/BAVM_link.php?BAVMnr=12" xr:uid="{00000000-0004-0000-0100-000012000000}"/>
    <hyperlink ref="P617" r:id="rId20" display="http://www.bav-astro.de/sfs/BAVM_link.php?BAVMnr=12" xr:uid="{00000000-0004-0000-0100-000013000000}"/>
    <hyperlink ref="P618" r:id="rId21" display="http://www.bav-astro.de/sfs/BAVM_link.php?BAVMnr=12" xr:uid="{00000000-0004-0000-0100-000014000000}"/>
    <hyperlink ref="P619" r:id="rId22" display="http://www.bav-astro.de/sfs/BAVM_link.php?BAVMnr=13" xr:uid="{00000000-0004-0000-0100-000015000000}"/>
    <hyperlink ref="P620" r:id="rId23" display="http://www.bav-astro.de/sfs/BAVM_link.php?BAVMnr=13" xr:uid="{00000000-0004-0000-0100-000016000000}"/>
    <hyperlink ref="P621" r:id="rId24" display="http://www.bav-astro.de/sfs/BAVM_link.php?BAVMnr=13" xr:uid="{00000000-0004-0000-0100-000017000000}"/>
    <hyperlink ref="P622" r:id="rId25" display="http://www.bav-astro.de/sfs/BAVM_link.php?BAVMnr=13" xr:uid="{00000000-0004-0000-0100-000018000000}"/>
    <hyperlink ref="P623" r:id="rId26" display="http://www.bav-astro.de/sfs/BAVM_link.php?BAVMnr=13" xr:uid="{00000000-0004-0000-0100-000019000000}"/>
    <hyperlink ref="P624" r:id="rId27" display="http://www.bav-astro.de/sfs/BAVM_link.php?BAVMnr=13" xr:uid="{00000000-0004-0000-0100-00001A000000}"/>
    <hyperlink ref="P625" r:id="rId28" display="http://www.bav-astro.de/sfs/BAVM_link.php?BAVMnr=13" xr:uid="{00000000-0004-0000-0100-00001B000000}"/>
    <hyperlink ref="P626" r:id="rId29" display="http://www.bav-astro.de/sfs/BAVM_link.php?BAVMnr=13" xr:uid="{00000000-0004-0000-0100-00001C000000}"/>
    <hyperlink ref="P629" r:id="rId30" display="http://www.bav-astro.de/sfs/BAVM_link.php?BAVMnr=13" xr:uid="{00000000-0004-0000-0100-00001D000000}"/>
    <hyperlink ref="P630" r:id="rId31" display="http://www.bav-astro.de/sfs/BAVM_link.php?BAVMnr=13" xr:uid="{00000000-0004-0000-0100-00001E000000}"/>
    <hyperlink ref="P631" r:id="rId32" display="http://www.bav-astro.de/sfs/BAVM_link.php?BAVMnr=13" xr:uid="{00000000-0004-0000-0100-00001F000000}"/>
    <hyperlink ref="P632" r:id="rId33" display="http://www.bav-astro.de/sfs/BAVM_link.php?BAVMnr=13" xr:uid="{00000000-0004-0000-0100-000020000000}"/>
    <hyperlink ref="P633" r:id="rId34" display="http://www.bav-astro.de/sfs/BAVM_link.php?BAVMnr=13" xr:uid="{00000000-0004-0000-0100-000021000000}"/>
    <hyperlink ref="P634" r:id="rId35" display="http://www.bav-astro.de/sfs/BAVM_link.php?BAVMnr=13" xr:uid="{00000000-0004-0000-0100-000022000000}"/>
    <hyperlink ref="P635" r:id="rId36" display="http://www.bav-astro.de/sfs/BAVM_link.php?BAVMnr=13" xr:uid="{00000000-0004-0000-0100-000023000000}"/>
    <hyperlink ref="P636" r:id="rId37" display="http://www.bav-astro.de/sfs/BAVM_link.php?BAVMnr=13" xr:uid="{00000000-0004-0000-0100-000024000000}"/>
    <hyperlink ref="P637" r:id="rId38" display="http://www.bav-astro.de/sfs/BAVM_link.php?BAVMnr=13" xr:uid="{00000000-0004-0000-0100-000025000000}"/>
    <hyperlink ref="P640" r:id="rId39" display="http://www.bav-astro.de/sfs/BAVM_link.php?BAVMnr=15" xr:uid="{00000000-0004-0000-0100-000026000000}"/>
    <hyperlink ref="P641" r:id="rId40" display="http://www.bav-astro.de/sfs/BAVM_link.php?BAVMnr=15" xr:uid="{00000000-0004-0000-0100-000027000000}"/>
    <hyperlink ref="P642" r:id="rId41" display="http://www.bav-astro.de/sfs/BAVM_link.php?BAVMnr=15" xr:uid="{00000000-0004-0000-0100-000028000000}"/>
    <hyperlink ref="P643" r:id="rId42" display="http://www.bav-astro.de/sfs/BAVM_link.php?BAVMnr=15" xr:uid="{00000000-0004-0000-0100-000029000000}"/>
    <hyperlink ref="P644" r:id="rId43" display="http://www.bav-astro.de/sfs/BAVM_link.php?BAVMnr=15" xr:uid="{00000000-0004-0000-0100-00002A000000}"/>
    <hyperlink ref="P645" r:id="rId44" display="http://www.bav-astro.de/sfs/BAVM_link.php?BAVMnr=15" xr:uid="{00000000-0004-0000-0100-00002B000000}"/>
    <hyperlink ref="P652" r:id="rId45" display="http://www.bav-astro.de/sfs/BAVM_link.php?BAVMnr=15" xr:uid="{00000000-0004-0000-0100-00002C000000}"/>
    <hyperlink ref="P653" r:id="rId46" display="http://www.bav-astro.de/sfs/BAVM_link.php?BAVMnr=15" xr:uid="{00000000-0004-0000-0100-00002D000000}"/>
    <hyperlink ref="P654" r:id="rId47" display="http://www.bav-astro.de/sfs/BAVM_link.php?BAVMnr=15" xr:uid="{00000000-0004-0000-0100-00002E000000}"/>
    <hyperlink ref="P655" r:id="rId48" display="http://www.bav-astro.de/sfs/BAVM_link.php?BAVMnr=15" xr:uid="{00000000-0004-0000-0100-00002F000000}"/>
    <hyperlink ref="P656" r:id="rId49" display="http://www.bav-astro.de/sfs/BAVM_link.php?BAVMnr=15" xr:uid="{00000000-0004-0000-0100-000030000000}"/>
    <hyperlink ref="P657" r:id="rId50" display="http://www.bav-astro.de/sfs/BAVM_link.php?BAVMnr=15" xr:uid="{00000000-0004-0000-0100-000031000000}"/>
    <hyperlink ref="P658" r:id="rId51" display="http://www.bav-astro.de/sfs/BAVM_link.php?BAVMnr=15" xr:uid="{00000000-0004-0000-0100-000032000000}"/>
    <hyperlink ref="P659" r:id="rId52" display="http://www.bav-astro.de/sfs/BAVM_link.php?BAVMnr=15" xr:uid="{00000000-0004-0000-0100-000033000000}"/>
    <hyperlink ref="P660" r:id="rId53" display="http://www.bav-astro.de/sfs/BAVM_link.php?BAVMnr=15" xr:uid="{00000000-0004-0000-0100-000034000000}"/>
    <hyperlink ref="P661" r:id="rId54" display="http://www.bav-astro.de/sfs/BAVM_link.php?BAVMnr=15" xr:uid="{00000000-0004-0000-0100-000035000000}"/>
    <hyperlink ref="P662" r:id="rId55" display="http://www.bav-astro.de/sfs/BAVM_link.php?BAVMnr=15" xr:uid="{00000000-0004-0000-0100-000036000000}"/>
    <hyperlink ref="P663" r:id="rId56" display="http://www.bav-astro.de/sfs/BAVM_link.php?BAVMnr=15" xr:uid="{00000000-0004-0000-0100-000037000000}"/>
    <hyperlink ref="P666" r:id="rId57" display="http://www.bav-astro.de/sfs/BAVM_link.php?BAVMnr=15" xr:uid="{00000000-0004-0000-0100-000038000000}"/>
    <hyperlink ref="P667" r:id="rId58" display="http://www.bav-astro.de/sfs/BAVM_link.php?BAVMnr=15" xr:uid="{00000000-0004-0000-0100-000039000000}"/>
    <hyperlink ref="P668" r:id="rId59" display="http://www.bav-astro.de/sfs/BAVM_link.php?BAVMnr=15" xr:uid="{00000000-0004-0000-0100-00003A000000}"/>
    <hyperlink ref="P669" r:id="rId60" display="http://www.bav-astro.de/sfs/BAVM_link.php?BAVMnr=15" xr:uid="{00000000-0004-0000-0100-00003B000000}"/>
    <hyperlink ref="P670" r:id="rId61" display="http://www.bav-astro.de/sfs/BAVM_link.php?BAVMnr=15" xr:uid="{00000000-0004-0000-0100-00003C000000}"/>
    <hyperlink ref="P671" r:id="rId62" display="http://www.bav-astro.de/sfs/BAVM_link.php?BAVMnr=18" xr:uid="{00000000-0004-0000-0100-00003D000000}"/>
    <hyperlink ref="P673" r:id="rId63" display="http://www.bav-astro.de/sfs/BAVM_link.php?BAVMnr=18" xr:uid="{00000000-0004-0000-0100-00003E000000}"/>
    <hyperlink ref="P674" r:id="rId64" display="http://www.bav-astro.de/sfs/BAVM_link.php?BAVMnr=18" xr:uid="{00000000-0004-0000-0100-00003F000000}"/>
    <hyperlink ref="P679" r:id="rId65" display="http://www.bav-astro.de/sfs/BAVM_link.php?BAVMnr=18" xr:uid="{00000000-0004-0000-0100-000040000000}"/>
    <hyperlink ref="P682" r:id="rId66" display="http://www.bav-astro.de/sfs/BAVM_link.php?BAVMnr=18" xr:uid="{00000000-0004-0000-0100-000041000000}"/>
    <hyperlink ref="P683" r:id="rId67" display="http://www.bav-astro.de/sfs/BAVM_link.php?BAVMnr=18" xr:uid="{00000000-0004-0000-0100-000042000000}"/>
    <hyperlink ref="P684" r:id="rId68" display="http://www.bav-astro.de/sfs/BAVM_link.php?BAVMnr=18" xr:uid="{00000000-0004-0000-0100-000043000000}"/>
    <hyperlink ref="P685" r:id="rId69" display="http://www.bav-astro.de/sfs/BAVM_link.php?BAVMnr=18" xr:uid="{00000000-0004-0000-0100-000044000000}"/>
    <hyperlink ref="P687" r:id="rId70" display="http://www.bav-astro.de/sfs/BAVM_link.php?BAVMnr=18" xr:uid="{00000000-0004-0000-0100-000045000000}"/>
    <hyperlink ref="P688" r:id="rId71" display="http://www.bav-astro.de/sfs/BAVM_link.php?BAVMnr=18" xr:uid="{00000000-0004-0000-0100-000046000000}"/>
    <hyperlink ref="P689" r:id="rId72" display="http://www.bav-astro.de/sfs/BAVM_link.php?BAVMnr=18" xr:uid="{00000000-0004-0000-0100-000047000000}"/>
    <hyperlink ref="P11" r:id="rId73" display="http://www.konkoly.hu/cgi-bin/IBVS?111" xr:uid="{00000000-0004-0000-0100-000048000000}"/>
    <hyperlink ref="P12" r:id="rId74" display="http://www.konkoly.hu/cgi-bin/IBVS?111" xr:uid="{00000000-0004-0000-0100-000049000000}"/>
    <hyperlink ref="P13" r:id="rId75" display="http://www.konkoly.hu/cgi-bin/IBVS?111" xr:uid="{00000000-0004-0000-0100-00004A000000}"/>
    <hyperlink ref="P14" r:id="rId76" display="http://www.konkoly.hu/cgi-bin/IBVS?114" xr:uid="{00000000-0004-0000-0100-00004B000000}"/>
    <hyperlink ref="P15" r:id="rId77" display="http://www.konkoly.hu/cgi-bin/IBVS?114" xr:uid="{00000000-0004-0000-0100-00004C000000}"/>
    <hyperlink ref="P692" r:id="rId78" display="http://www.bav-astro.de/sfs/BAVM_link.php?BAVMnr=18" xr:uid="{00000000-0004-0000-0100-00004D000000}"/>
    <hyperlink ref="P693" r:id="rId79" display="http://www.bav-astro.de/sfs/BAVM_link.php?BAVMnr=18" xr:uid="{00000000-0004-0000-0100-00004E000000}"/>
    <hyperlink ref="P694" r:id="rId80" display="http://www.bav-astro.de/sfs/BAVM_link.php?BAVMnr=18" xr:uid="{00000000-0004-0000-0100-00004F000000}"/>
    <hyperlink ref="P696" r:id="rId81" display="http://www.bav-astro.de/sfs/BAVM_link.php?BAVMnr=18" xr:uid="{00000000-0004-0000-0100-000050000000}"/>
    <hyperlink ref="P697" r:id="rId82" display="http://www.bav-astro.de/sfs/BAVM_link.php?BAVMnr=18" xr:uid="{00000000-0004-0000-0100-000051000000}"/>
    <hyperlink ref="P22" r:id="rId83" display="http://www.konkoly.hu/cgi-bin/IBVS?154" xr:uid="{00000000-0004-0000-0100-000052000000}"/>
    <hyperlink ref="P23" r:id="rId84" display="http://www.konkoly.hu/cgi-bin/IBVS?154" xr:uid="{00000000-0004-0000-0100-000053000000}"/>
    <hyperlink ref="P26" r:id="rId85" display="http://www.konkoly.hu/cgi-bin/IBVS?154" xr:uid="{00000000-0004-0000-0100-000054000000}"/>
    <hyperlink ref="P27" r:id="rId86" display="http://www.konkoly.hu/cgi-bin/IBVS?154" xr:uid="{00000000-0004-0000-0100-000055000000}"/>
    <hyperlink ref="P28" r:id="rId87" display="http://www.konkoly.hu/cgi-bin/IBVS?154" xr:uid="{00000000-0004-0000-0100-000056000000}"/>
    <hyperlink ref="P29" r:id="rId88" display="http://www.konkoly.hu/cgi-bin/IBVS?154" xr:uid="{00000000-0004-0000-0100-000057000000}"/>
    <hyperlink ref="P30" r:id="rId89" display="http://www.konkoly.hu/cgi-bin/IBVS?154" xr:uid="{00000000-0004-0000-0100-000058000000}"/>
    <hyperlink ref="P31" r:id="rId90" display="http://www.konkoly.hu/cgi-bin/IBVS?154" xr:uid="{00000000-0004-0000-0100-000059000000}"/>
    <hyperlink ref="P32" r:id="rId91" display="http://www.konkoly.hu/cgi-bin/IBVS?180" xr:uid="{00000000-0004-0000-0100-00005A000000}"/>
    <hyperlink ref="P702" r:id="rId92" display="http://www.bav-astro.de/sfs/BAVM_link.php?BAVMnr=23" xr:uid="{00000000-0004-0000-0100-00005B000000}"/>
    <hyperlink ref="P703" r:id="rId93" display="http://www.bav-astro.de/sfs/BAVM_link.php?BAVMnr=23" xr:uid="{00000000-0004-0000-0100-00005C000000}"/>
    <hyperlink ref="P704" r:id="rId94" display="http://www.bav-astro.de/sfs/BAVM_link.php?BAVMnr=23" xr:uid="{00000000-0004-0000-0100-00005D000000}"/>
    <hyperlink ref="P705" r:id="rId95" display="http://www.bav-astro.de/sfs/BAVM_link.php?BAVMnr=23" xr:uid="{00000000-0004-0000-0100-00005E000000}"/>
    <hyperlink ref="P706" r:id="rId96" display="http://www.bav-astro.de/sfs/BAVM_link.php?BAVMnr=23" xr:uid="{00000000-0004-0000-0100-00005F000000}"/>
    <hyperlink ref="P38" r:id="rId97" display="http://www.konkoly.hu/cgi-bin/IBVS?795" xr:uid="{00000000-0004-0000-0100-000060000000}"/>
    <hyperlink ref="P711" r:id="rId98" display="http://www.bav-astro.de/sfs/BAVM_link.php?BAVMnr=23" xr:uid="{00000000-0004-0000-0100-000061000000}"/>
    <hyperlink ref="P713" r:id="rId99" display="http://www.bav-astro.de/sfs/BAVM_link.php?BAVMnr=23" xr:uid="{00000000-0004-0000-0100-000062000000}"/>
    <hyperlink ref="P55" r:id="rId100" display="http://www.konkoly.hu/cgi-bin/IBVS?322" xr:uid="{00000000-0004-0000-0100-000063000000}"/>
    <hyperlink ref="P60" r:id="rId101" display="http://www.konkoly.hu/cgi-bin/IBVS?456" xr:uid="{00000000-0004-0000-0100-000064000000}"/>
    <hyperlink ref="P62" r:id="rId102" display="http://www.konkoly.hu/cgi-bin/IBVS?456" xr:uid="{00000000-0004-0000-0100-000065000000}"/>
    <hyperlink ref="P63" r:id="rId103" display="http://www.konkoly.hu/cgi-bin/IBVS?795" xr:uid="{00000000-0004-0000-0100-000066000000}"/>
    <hyperlink ref="P64" r:id="rId104" display="http://www.konkoly.hu/cgi-bin/IBVS?795" xr:uid="{00000000-0004-0000-0100-000067000000}"/>
    <hyperlink ref="P66" r:id="rId105" display="http://www.konkoly.hu/cgi-bin/IBVS?795" xr:uid="{00000000-0004-0000-0100-000068000000}"/>
    <hyperlink ref="P67" r:id="rId106" display="http://www.konkoly.hu/cgi-bin/IBVS?795" xr:uid="{00000000-0004-0000-0100-000069000000}"/>
    <hyperlink ref="P68" r:id="rId107" display="http://www.konkoly.hu/cgi-bin/IBVS?795" xr:uid="{00000000-0004-0000-0100-00006A000000}"/>
    <hyperlink ref="P71" r:id="rId108" display="http://www.konkoly.hu/cgi-bin/IBVS?795" xr:uid="{00000000-0004-0000-0100-00006B000000}"/>
    <hyperlink ref="P72" r:id="rId109" display="http://www.konkoly.hu/cgi-bin/IBVS?795" xr:uid="{00000000-0004-0000-0100-00006C000000}"/>
    <hyperlink ref="P74" r:id="rId110" display="http://www.konkoly.hu/cgi-bin/IBVS?795" xr:uid="{00000000-0004-0000-0100-00006D000000}"/>
    <hyperlink ref="P75" r:id="rId111" display="http://www.konkoly.hu/cgi-bin/IBVS?456" xr:uid="{00000000-0004-0000-0100-00006E000000}"/>
    <hyperlink ref="P76" r:id="rId112" display="http://www.konkoly.hu/cgi-bin/IBVS?795" xr:uid="{00000000-0004-0000-0100-00006F000000}"/>
    <hyperlink ref="P77" r:id="rId113" display="http://www.konkoly.hu/cgi-bin/IBVS?795" xr:uid="{00000000-0004-0000-0100-000070000000}"/>
    <hyperlink ref="P78" r:id="rId114" display="http://www.konkoly.hu/cgi-bin/IBVS?795" xr:uid="{00000000-0004-0000-0100-000071000000}"/>
    <hyperlink ref="P79" r:id="rId115" display="http://www.konkoly.hu/cgi-bin/IBVS?795" xr:uid="{00000000-0004-0000-0100-000072000000}"/>
    <hyperlink ref="P721" r:id="rId116" display="http://www.bav-astro.de/sfs/BAVM_link.php?BAVMnr=25" xr:uid="{00000000-0004-0000-0100-000073000000}"/>
    <hyperlink ref="P723" r:id="rId117" display="http://www.bav-astro.de/sfs/BAVM_link.php?BAVMnr=25" xr:uid="{00000000-0004-0000-0100-000074000000}"/>
    <hyperlink ref="P724" r:id="rId118" display="http://www.bav-astro.de/sfs/BAVM_link.php?BAVMnr=25" xr:uid="{00000000-0004-0000-0100-000075000000}"/>
    <hyperlink ref="P91" r:id="rId119" display="http://www.konkoly.hu/cgi-bin/IBVS?530" xr:uid="{00000000-0004-0000-0100-000076000000}"/>
    <hyperlink ref="P92" r:id="rId120" display="http://www.konkoly.hu/cgi-bin/IBVS?530" xr:uid="{00000000-0004-0000-0100-000077000000}"/>
    <hyperlink ref="P725" r:id="rId121" display="http://www.bav-astro.de/sfs/BAVM_link.php?BAVMnr=25" xr:uid="{00000000-0004-0000-0100-000078000000}"/>
    <hyperlink ref="P727" r:id="rId122" display="http://www.bav-astro.de/sfs/BAVM_link.php?BAVMnr=25" xr:uid="{00000000-0004-0000-0100-000079000000}"/>
    <hyperlink ref="P728" r:id="rId123" display="http://www.bav-astro.de/sfs/BAVM_link.php?BAVMnr=25" xr:uid="{00000000-0004-0000-0100-00007A000000}"/>
    <hyperlink ref="P729" r:id="rId124" display="http://www.bav-astro.de/sfs/BAVM_link.php?BAVMnr=25" xr:uid="{00000000-0004-0000-0100-00007B000000}"/>
    <hyperlink ref="P730" r:id="rId125" display="http://www.bav-astro.de/sfs/BAVM_link.php?BAVMnr=25" xr:uid="{00000000-0004-0000-0100-00007C000000}"/>
    <hyperlink ref="P731" r:id="rId126" display="http://www.bav-astro.de/sfs/BAVM_link.php?BAVMnr=25" xr:uid="{00000000-0004-0000-0100-00007D000000}"/>
    <hyperlink ref="P96" r:id="rId127" display="http://www.konkoly.hu/cgi-bin/IBVS?647" xr:uid="{00000000-0004-0000-0100-00007E000000}"/>
    <hyperlink ref="P740" r:id="rId128" display="http://www.bav-astro.de/sfs/BAVM_link.php?BAVMnr=26" xr:uid="{00000000-0004-0000-0100-00007F000000}"/>
    <hyperlink ref="P105" r:id="rId129" display="http://www.konkoly.hu/cgi-bin/IBVS?937" xr:uid="{00000000-0004-0000-0100-000080000000}"/>
    <hyperlink ref="P108" r:id="rId130" display="http://www.konkoly.hu/cgi-bin/IBVS?937" xr:uid="{00000000-0004-0000-0100-000081000000}"/>
    <hyperlink ref="P122" r:id="rId131" display="http://www.konkoly.hu/cgi-bin/IBVS?937" xr:uid="{00000000-0004-0000-0100-000082000000}"/>
    <hyperlink ref="P124" r:id="rId132" display="http://www.konkoly.hu/cgi-bin/IBVS?937" xr:uid="{00000000-0004-0000-0100-000083000000}"/>
    <hyperlink ref="P126" r:id="rId133" display="http://www.konkoly.hu/cgi-bin/IBVS?1065" xr:uid="{00000000-0004-0000-0100-000084000000}"/>
    <hyperlink ref="P128" r:id="rId134" display="http://www.konkoly.hu/cgi-bin/IBVS?844" xr:uid="{00000000-0004-0000-0100-000085000000}"/>
    <hyperlink ref="P129" r:id="rId135" display="http://www.konkoly.hu/cgi-bin/IBVS?1379" xr:uid="{00000000-0004-0000-0100-000086000000}"/>
    <hyperlink ref="P130" r:id="rId136" display="http://www.konkoly.hu/cgi-bin/IBVS?1379" xr:uid="{00000000-0004-0000-0100-000087000000}"/>
    <hyperlink ref="P144" r:id="rId137" display="http://www.konkoly.hu/cgi-bin/IBVS?1065" xr:uid="{00000000-0004-0000-0100-000088000000}"/>
    <hyperlink ref="P147" r:id="rId138" display="http://www.konkoly.hu/cgi-bin/IBVS?954" xr:uid="{00000000-0004-0000-0100-000089000000}"/>
    <hyperlink ref="P148" r:id="rId139" display="http://www.konkoly.hu/cgi-bin/IBVS?954" xr:uid="{00000000-0004-0000-0100-00008A000000}"/>
    <hyperlink ref="P151" r:id="rId140" display="http://www.konkoly.hu/cgi-bin/IBVS?931" xr:uid="{00000000-0004-0000-0100-00008B000000}"/>
    <hyperlink ref="P153" r:id="rId141" display="http://www.konkoly.hu/cgi-bin/IBVS?1379" xr:uid="{00000000-0004-0000-0100-00008C000000}"/>
    <hyperlink ref="P154" r:id="rId142" display="http://www.konkoly.hu/cgi-bin/IBVS?954" xr:uid="{00000000-0004-0000-0100-00008D000000}"/>
    <hyperlink ref="P155" r:id="rId143" display="http://www.konkoly.hu/cgi-bin/IBVS?1379" xr:uid="{00000000-0004-0000-0100-00008E000000}"/>
    <hyperlink ref="P156" r:id="rId144" display="http://www.konkoly.hu/cgi-bin/IBVS?954" xr:uid="{00000000-0004-0000-0100-00008F000000}"/>
    <hyperlink ref="P756" r:id="rId145" display="http://www.konkoly.hu/cgi-bin/IBVS?1053" xr:uid="{00000000-0004-0000-0100-000090000000}"/>
    <hyperlink ref="P157" r:id="rId146" display="http://www.konkoly.hu/cgi-bin/IBVS?1053" xr:uid="{00000000-0004-0000-0100-000091000000}"/>
    <hyperlink ref="P158" r:id="rId147" display="http://www.konkoly.hu/cgi-bin/IBVS?954" xr:uid="{00000000-0004-0000-0100-000092000000}"/>
    <hyperlink ref="P761" r:id="rId148" display="http://www.bav-astro.de/sfs/BAVM_link.php?BAVMnr=29" xr:uid="{00000000-0004-0000-0100-000093000000}"/>
    <hyperlink ref="P765" r:id="rId149" display="http://www.konkoly.hu/cgi-bin/IBVS?1350" xr:uid="{00000000-0004-0000-0100-000094000000}"/>
    <hyperlink ref="P766" r:id="rId150" display="http://www.konkoly.hu/cgi-bin/IBVS?1249" xr:uid="{00000000-0004-0000-0100-000095000000}"/>
    <hyperlink ref="P767" r:id="rId151" display="http://www.bav-astro.de/sfs/BAVM_link.php?BAVMnr=29" xr:uid="{00000000-0004-0000-0100-000096000000}"/>
    <hyperlink ref="P167" r:id="rId152" display="http://www.bav-astro.de/sfs/BAVM_link.php?BAVMnr=29" xr:uid="{00000000-0004-0000-0100-000097000000}"/>
    <hyperlink ref="P768" r:id="rId153" display="http://www.bav-astro.de/sfs/BAVM_link.php?BAVMnr=29" xr:uid="{00000000-0004-0000-0100-000098000000}"/>
    <hyperlink ref="P771" r:id="rId154" display="http://www.konkoly.hu/cgi-bin/IBVS?1249" xr:uid="{00000000-0004-0000-0100-000099000000}"/>
    <hyperlink ref="P774" r:id="rId155" display="http://www.bav-astro.de/sfs/BAVM_link.php?BAVMnr=29" xr:uid="{00000000-0004-0000-0100-00009A000000}"/>
    <hyperlink ref="P776" r:id="rId156" display="http://www.bav-astro.de/sfs/BAVM_link.php?BAVMnr=29" xr:uid="{00000000-0004-0000-0100-00009B000000}"/>
    <hyperlink ref="P781" r:id="rId157" display="http://www.bav-astro.de/sfs/BAVM_link.php?BAVMnr=29" xr:uid="{00000000-0004-0000-0100-00009C000000}"/>
    <hyperlink ref="P174" r:id="rId158" display="http://www.konkoly.hu/cgi-bin/IBVS?1358" xr:uid="{00000000-0004-0000-0100-00009D000000}"/>
    <hyperlink ref="P782" r:id="rId159" display="http://www.bav-astro.de/sfs/BAVM_link.php?BAVMnr=29" xr:uid="{00000000-0004-0000-0100-00009E000000}"/>
    <hyperlink ref="P787" r:id="rId160" display="http://www.bav-astro.de/sfs/BAVM_link.php?BAVMnr=29" xr:uid="{00000000-0004-0000-0100-00009F000000}"/>
    <hyperlink ref="P790" r:id="rId161" display="http://www.konkoly.hu/cgi-bin/IBVS?1249" xr:uid="{00000000-0004-0000-0100-0000A0000000}"/>
    <hyperlink ref="P195" r:id="rId162" display="http://www.konkoly.hu/cgi-bin/IBVS?1449" xr:uid="{00000000-0004-0000-0100-0000A1000000}"/>
    <hyperlink ref="P199" r:id="rId163" display="http://www.konkoly.hu/cgi-bin/IBVS?1502" xr:uid="{00000000-0004-0000-0100-0000A2000000}"/>
    <hyperlink ref="P201" r:id="rId164" display="http://www.konkoly.hu/cgi-bin/IBVS?1502" xr:uid="{00000000-0004-0000-0100-0000A3000000}"/>
    <hyperlink ref="P202" r:id="rId165" display="http://www.konkoly.hu/cgi-bin/IBVS?1682" xr:uid="{00000000-0004-0000-0100-0000A4000000}"/>
    <hyperlink ref="P220" r:id="rId166" display="http://www.konkoly.hu/cgi-bin/IBVS?1449" xr:uid="{00000000-0004-0000-0100-0000A5000000}"/>
    <hyperlink ref="P244" r:id="rId167" display="http://www.konkoly.hu/cgi-bin/IBVS?1840" xr:uid="{00000000-0004-0000-0100-0000A6000000}"/>
    <hyperlink ref="P248" r:id="rId168" display="http://www.konkoly.hu/cgi-bin/IBVS?1502" xr:uid="{00000000-0004-0000-0100-0000A7000000}"/>
    <hyperlink ref="P799" r:id="rId169" display="http://www.konkoly.hu/cgi-bin/IBVS?1924" xr:uid="{00000000-0004-0000-0100-0000A8000000}"/>
    <hyperlink ref="P269" r:id="rId170" display="http://www.konkoly.hu/cgi-bin/IBVS?1751" xr:uid="{00000000-0004-0000-0100-0000A9000000}"/>
    <hyperlink ref="P274" r:id="rId171" display="http://www.konkoly.hu/cgi-bin/IBVS?1840" xr:uid="{00000000-0004-0000-0100-0000AA000000}"/>
    <hyperlink ref="P275" r:id="rId172" display="http://www.konkoly.hu/cgi-bin/IBVS?1840" xr:uid="{00000000-0004-0000-0100-0000AB000000}"/>
    <hyperlink ref="P801" r:id="rId173" display="http://www.bav-astro.de/sfs/BAVM_link.php?BAVMnr=32" xr:uid="{00000000-0004-0000-0100-0000AC000000}"/>
    <hyperlink ref="P282" r:id="rId174" display="http://www.konkoly.hu/cgi-bin/IBVS?2545" xr:uid="{00000000-0004-0000-0100-0000AD000000}"/>
    <hyperlink ref="P299" r:id="rId175" display="http://www.konkoly.hu/cgi-bin/IBVS?2545" xr:uid="{00000000-0004-0000-0100-0000AE000000}"/>
    <hyperlink ref="P319" r:id="rId176" display="http://www.konkoly.hu/cgi-bin/IBVS?2545" xr:uid="{00000000-0004-0000-0100-0000AF000000}"/>
    <hyperlink ref="P320" r:id="rId177" display="http://www.konkoly.hu/cgi-bin/IBVS?2545" xr:uid="{00000000-0004-0000-0100-0000B0000000}"/>
    <hyperlink ref="P335" r:id="rId178" display="http://www.bav-astro.de/sfs/BAVM_link.php?BAVMnr=39" xr:uid="{00000000-0004-0000-0100-0000B1000000}"/>
    <hyperlink ref="P357" r:id="rId179" display="http://www.bav-astro.de/sfs/BAVM_link.php?BAVMnr=39" xr:uid="{00000000-0004-0000-0100-0000B2000000}"/>
    <hyperlink ref="P820" r:id="rId180" display="http://www.bav-astro.de/sfs/BAVM_link.php?BAVMnr=43" xr:uid="{00000000-0004-0000-0100-0000B3000000}"/>
    <hyperlink ref="P369" r:id="rId181" display="http://www.bav-astro.de/sfs/BAVM_link.php?BAVMnr=43" xr:uid="{00000000-0004-0000-0100-0000B4000000}"/>
    <hyperlink ref="P374" r:id="rId182" display="http://www.bav-astro.de/sfs/BAVM_link.php?BAVMnr=43" xr:uid="{00000000-0004-0000-0100-0000B5000000}"/>
    <hyperlink ref="P386" r:id="rId183" display="http://www.bav-astro.de/sfs/BAVM_link.php?BAVMnr=43" xr:uid="{00000000-0004-0000-0100-0000B6000000}"/>
    <hyperlink ref="P397" r:id="rId184" display="http://www.bav-astro.de/sfs/BAVM_link.php?BAVMnr=46" xr:uid="{00000000-0004-0000-0100-0000B7000000}"/>
    <hyperlink ref="P398" r:id="rId185" display="http://www.bav-astro.de/sfs/BAVM_link.php?BAVMnr=50" xr:uid="{00000000-0004-0000-0100-0000B8000000}"/>
    <hyperlink ref="P829" r:id="rId186" display="http://vsolj.cetus-net.org/no47.pdf" xr:uid="{00000000-0004-0000-0100-0000B9000000}"/>
    <hyperlink ref="P405" r:id="rId187" display="http://www.bav-astro.de/sfs/BAVM_link.php?BAVMnr=52" xr:uid="{00000000-0004-0000-0100-0000BA000000}"/>
    <hyperlink ref="P406" r:id="rId188" display="http://www.bav-astro.de/sfs/BAVM_link.php?BAVMnr=52" xr:uid="{00000000-0004-0000-0100-0000BB000000}"/>
    <hyperlink ref="P410" r:id="rId189" display="http://www.bav-astro.de/sfs/BAVM_link.php?BAVMnr=52" xr:uid="{00000000-0004-0000-0100-0000BC000000}"/>
    <hyperlink ref="P411" r:id="rId190" display="http://www.bav-astro.de/sfs/BAVM_link.php?BAVMnr=52" xr:uid="{00000000-0004-0000-0100-0000BD000000}"/>
    <hyperlink ref="P416" r:id="rId191" display="http://www.bav-astro.de/sfs/BAVM_link.php?BAVMnr=52" xr:uid="{00000000-0004-0000-0100-0000BE000000}"/>
    <hyperlink ref="P420" r:id="rId192" display="http://www.bav-astro.de/sfs/BAVM_link.php?BAVMnr=52" xr:uid="{00000000-0004-0000-0100-0000BF000000}"/>
    <hyperlink ref="P426" r:id="rId193" display="http://www.bav-astro.de/sfs/BAVM_link.php?BAVMnr=52" xr:uid="{00000000-0004-0000-0100-0000C0000000}"/>
    <hyperlink ref="P444" r:id="rId194" display="http://www.bav-astro.de/sfs/BAVM_link.php?BAVMnr=56" xr:uid="{00000000-0004-0000-0100-0000C1000000}"/>
    <hyperlink ref="P450" r:id="rId195" display="http://www.bav-astro.de/sfs/BAVM_link.php?BAVMnr=59" xr:uid="{00000000-0004-0000-0100-0000C2000000}"/>
    <hyperlink ref="P456" r:id="rId196" display="http://www.bav-astro.de/sfs/BAVM_link.php?BAVMnr=59" xr:uid="{00000000-0004-0000-0100-0000C3000000}"/>
    <hyperlink ref="P457" r:id="rId197" display="http://www.bav-astro.de/sfs/BAVM_link.php?BAVMnr=59" xr:uid="{00000000-0004-0000-0100-0000C4000000}"/>
    <hyperlink ref="P458" r:id="rId198" display="http://www.bav-astro.de/sfs/BAVM_link.php?BAVMnr=59" xr:uid="{00000000-0004-0000-0100-0000C5000000}"/>
    <hyperlink ref="P460" r:id="rId199" display="http://www.bav-astro.de/sfs/BAVM_link.php?BAVMnr=60" xr:uid="{00000000-0004-0000-0100-0000C6000000}"/>
    <hyperlink ref="P475" r:id="rId200" display="http://www.bav-astro.de/sfs/BAVM_link.php?BAVMnr=62" xr:uid="{00000000-0004-0000-0100-0000C7000000}"/>
    <hyperlink ref="P492" r:id="rId201" display="http://www.bav-astro.de/sfs/BAVM_link.php?BAVMnr=68" xr:uid="{00000000-0004-0000-0100-0000C8000000}"/>
    <hyperlink ref="P505" r:id="rId202" display="http://www.bav-astro.de/sfs/BAVM_link.php?BAVMnr=68" xr:uid="{00000000-0004-0000-0100-0000C9000000}"/>
    <hyperlink ref="P506" r:id="rId203" display="http://www.bav-astro.de/sfs/BAVM_link.php?BAVMnr=68" xr:uid="{00000000-0004-0000-0100-0000CA000000}"/>
    <hyperlink ref="P508" r:id="rId204" display="http://www.bav-astro.de/sfs/BAVM_link.php?BAVMnr=79" xr:uid="{00000000-0004-0000-0100-0000CB000000}"/>
    <hyperlink ref="P511" r:id="rId205" display="http://www.bav-astro.de/sfs/BAVM_link.php?BAVMnr=79" xr:uid="{00000000-0004-0000-0100-0000CC000000}"/>
    <hyperlink ref="P516" r:id="rId206" display="http://www.bav-astro.de/sfs/BAVM_link.php?BAVMnr=93" xr:uid="{00000000-0004-0000-0100-0000CD000000}"/>
    <hyperlink ref="P842" r:id="rId207" display="http://vsolj.cetus-net.org/no47.pdf" xr:uid="{00000000-0004-0000-0100-0000CE000000}"/>
    <hyperlink ref="P521" r:id="rId208" display="http://www.bav-astro.de/sfs/BAVM_link.php?BAVMnr=93" xr:uid="{00000000-0004-0000-0100-0000CF000000}"/>
    <hyperlink ref="P535" r:id="rId209" display="http://www.bav-astro.de/sfs/BAVM_link.php?BAVMnr=101" xr:uid="{00000000-0004-0000-0100-0000D0000000}"/>
    <hyperlink ref="P539" r:id="rId210" display="http://www.bav-astro.de/sfs/BAVM_link.php?BAVMnr=113" xr:uid="{00000000-0004-0000-0100-0000D1000000}"/>
    <hyperlink ref="P854" r:id="rId211" display="http://www.bav-astro.de/sfs/BAVM_link.php?BAVMnr=131" xr:uid="{00000000-0004-0000-0100-0000D2000000}"/>
    <hyperlink ref="P855" r:id="rId212" display="http://www.bav-astro.de/sfs/BAVM_link.php?BAVMnr=131" xr:uid="{00000000-0004-0000-0100-0000D3000000}"/>
    <hyperlink ref="P540" r:id="rId213" display="http://www.bav-astro.de/sfs/BAVM_link.php?BAVMnr=113" xr:uid="{00000000-0004-0000-0100-0000D4000000}"/>
    <hyperlink ref="P541" r:id="rId214" display="http://www.bav-astro.de/sfs/BAVM_link.php?BAVMnr=113" xr:uid="{00000000-0004-0000-0100-0000D5000000}"/>
    <hyperlink ref="P542" r:id="rId215" display="http://www.bav-astro.de/sfs/BAVM_link.php?BAVMnr=113" xr:uid="{00000000-0004-0000-0100-0000D6000000}"/>
    <hyperlink ref="P543" r:id="rId216" display="http://www.konkoly.hu/cgi-bin/IBVS?4621" xr:uid="{00000000-0004-0000-0100-0000D7000000}"/>
    <hyperlink ref="P865" r:id="rId217" display="http://www.bav-astro.de/sfs/BAVM_link.php?BAVMnr=131" xr:uid="{00000000-0004-0000-0100-0000D8000000}"/>
    <hyperlink ref="P866" r:id="rId218" display="http://www.bav-astro.de/sfs/BAVM_link.php?BAVMnr=131" xr:uid="{00000000-0004-0000-0100-0000D9000000}"/>
    <hyperlink ref="P870" r:id="rId219" display="http://vsolj.cetus-net.org/no47.pdf" xr:uid="{00000000-0004-0000-0100-0000DA000000}"/>
    <hyperlink ref="P877" r:id="rId220" display="http://www.bav-astro.de/sfs/BAVM_link.php?BAVMnr=131" xr:uid="{00000000-0004-0000-0100-0000DB000000}"/>
    <hyperlink ref="P880" r:id="rId221" display="http://vsolj.cetus-net.org/no38.pdf" xr:uid="{00000000-0004-0000-0100-0000DC000000}"/>
    <hyperlink ref="P884" r:id="rId222" display="http://vsolj.cetus-net.org/no38.pdf" xr:uid="{00000000-0004-0000-0100-0000DD000000}"/>
    <hyperlink ref="P885" r:id="rId223" display="http://vsolj.cetus-net.org/no38.pdf" xr:uid="{00000000-0004-0000-0100-0000DE000000}"/>
    <hyperlink ref="P888" r:id="rId224" display="http://vsolj.cetus-net.org/no38.pdf" xr:uid="{00000000-0004-0000-0100-0000DF000000}"/>
    <hyperlink ref="P891" r:id="rId225" display="http://vsolj.cetus-net.org/no38.pdf" xr:uid="{00000000-0004-0000-0100-0000E0000000}"/>
    <hyperlink ref="P892" r:id="rId226" display="http://www.bav-astro.de/sfs/BAVM_link.php?BAVMnr=143" xr:uid="{00000000-0004-0000-0100-0000E1000000}"/>
    <hyperlink ref="P894" r:id="rId227" display="http://www.bav-astro.de/sfs/BAVM_link.php?BAVMnr=154" xr:uid="{00000000-0004-0000-0100-0000E2000000}"/>
    <hyperlink ref="P896" r:id="rId228" display="http://www.bav-astro.de/sfs/BAVM_link.php?BAVMnr=154" xr:uid="{00000000-0004-0000-0100-0000E3000000}"/>
    <hyperlink ref="P544" r:id="rId229" display="http://www.bav-astro.de/sfs/BAVM_link.php?BAVMnr=158" xr:uid="{00000000-0004-0000-0100-0000E4000000}"/>
    <hyperlink ref="P545" r:id="rId230" display="http://www.konkoly.hu/cgi-bin/IBVS?5364" xr:uid="{00000000-0004-0000-0100-0000E5000000}"/>
    <hyperlink ref="P900" r:id="rId231" display="http://www.konkoly.hu/cgi-bin/IBVS?5355" xr:uid="{00000000-0004-0000-0100-0000E6000000}"/>
    <hyperlink ref="P901" r:id="rId232" display="http://www.konkoly.hu/cgi-bin/IBVS?5355" xr:uid="{00000000-0004-0000-0100-0000E7000000}"/>
    <hyperlink ref="P902" r:id="rId233" display="http://www.konkoly.hu/cgi-bin/IBVS?5355" xr:uid="{00000000-0004-0000-0100-0000E8000000}"/>
    <hyperlink ref="P546" r:id="rId234" display="http://www.bav-astro.de/sfs/BAVM_link.php?BAVMnr=158" xr:uid="{00000000-0004-0000-0100-0000E9000000}"/>
    <hyperlink ref="P903" r:id="rId235" display="http://www.bav-astro.de/sfs/BAVM_link.php?BAVMnr=171" xr:uid="{00000000-0004-0000-0100-0000EA000000}"/>
    <hyperlink ref="P906" r:id="rId236" display="http://vsolj.cetus-net.org/no43.pdf" xr:uid="{00000000-0004-0000-0100-0000EB000000}"/>
    <hyperlink ref="P907" r:id="rId237" display="http://var.astro.cz/oejv/issues/oejv0074.pdf" xr:uid="{00000000-0004-0000-0100-0000EC000000}"/>
    <hyperlink ref="P548" r:id="rId238" display="http://www.bav-astro.de/sfs/BAVM_link.php?BAVMnr=174" xr:uid="{00000000-0004-0000-0100-0000ED000000}"/>
    <hyperlink ref="P549" r:id="rId239" display="http://www.bav-astro.de/sfs/BAVM_link.php?BAVMnr=174" xr:uid="{00000000-0004-0000-0100-0000EE000000}"/>
    <hyperlink ref="P550" r:id="rId240" display="http://www.bav-astro.de/sfs/BAVM_link.php?BAVMnr=174" xr:uid="{00000000-0004-0000-0100-0000EF000000}"/>
    <hyperlink ref="P551" r:id="rId241" display="http://www.bav-astro.de/sfs/BAVM_link.php?BAVMnr=174" xr:uid="{00000000-0004-0000-0100-0000F0000000}"/>
    <hyperlink ref="P910" r:id="rId242" display="http://vsolj.cetus-net.org/no44.pdf" xr:uid="{00000000-0004-0000-0100-0000F1000000}"/>
    <hyperlink ref="P552" r:id="rId243" display="http://www.bav-astro.de/sfs/BAVM_link.php?BAVMnr=174" xr:uid="{00000000-0004-0000-0100-0000F2000000}"/>
    <hyperlink ref="P911" r:id="rId244" display="http://www.bav-astro.de/sfs/BAVM_link.php?BAVMnr=179" xr:uid="{00000000-0004-0000-0100-0000F3000000}"/>
    <hyperlink ref="P912" r:id="rId245" display="http://www.bav-astro.de/sfs/BAVM_link.php?BAVMnr=179" xr:uid="{00000000-0004-0000-0100-0000F4000000}"/>
    <hyperlink ref="P913" r:id="rId246" display="http://www.bav-astro.de/sfs/BAVM_link.php?BAVMnr=179" xr:uid="{00000000-0004-0000-0100-0000F5000000}"/>
    <hyperlink ref="P914" r:id="rId247" display="http://vsolj.cetus-net.org/no44.pdf" xr:uid="{00000000-0004-0000-0100-0000F6000000}"/>
    <hyperlink ref="P915" r:id="rId248" display="http://vsolj.cetus-net.org/no45.pdf" xr:uid="{00000000-0004-0000-0100-0000F7000000}"/>
    <hyperlink ref="P916" r:id="rId249" display="http://vsolj.cetus-net.org/no45.pdf" xr:uid="{00000000-0004-0000-0100-0000F8000000}"/>
    <hyperlink ref="P920" r:id="rId250" display="http://www.bav-astro.de/sfs/BAVM_link.php?BAVMnr=203" xr:uid="{00000000-0004-0000-0100-0000F9000000}"/>
    <hyperlink ref="P553" r:id="rId251" display="http://var.astro.cz/oejv/issues/oejv0137.pdf" xr:uid="{00000000-0004-0000-0100-0000FA000000}"/>
    <hyperlink ref="P554" r:id="rId252" display="http://var.astro.cz/oejv/issues/oejv0137.pdf" xr:uid="{00000000-0004-0000-0100-0000FB000000}"/>
    <hyperlink ref="P921" r:id="rId253" display="http://vsolj.cetus-net.org/vsoljno50.pdf" xr:uid="{00000000-0004-0000-0100-0000FC000000}"/>
    <hyperlink ref="P922" r:id="rId254" display="http://vsolj.cetus-net.org/vsoljno50.pdf" xr:uid="{00000000-0004-0000-0100-0000FD000000}"/>
    <hyperlink ref="P923" r:id="rId255" display="http://vsolj.cetus-net.org/vsoljno51.pdf" xr:uid="{00000000-0004-0000-0100-0000FE000000}"/>
    <hyperlink ref="P924" r:id="rId256" display="http://vsolj.cetus-net.org/vsoljno51.pdf" xr:uid="{00000000-0004-0000-0100-0000FF000000}"/>
    <hyperlink ref="P556" r:id="rId257" display="http://www.bav-astro.de/sfs/BAVM_link.php?BAVMnr=220" xr:uid="{00000000-0004-0000-0100-000000010000}"/>
    <hyperlink ref="P925" r:id="rId258" display="http://vsolj.cetus-net.org/vsoljno59.pdf" xr:uid="{00000000-0004-0000-0100-000001010000}"/>
    <hyperlink ref="P558" r:id="rId259" display="http://www.bav-astro.de/sfs/BAVM_link.php?BAVMnr=238" xr:uid="{00000000-0004-0000-0100-000002010000}"/>
    <hyperlink ref="P559" r:id="rId260" display="http://www.bav-astro.de/sfs/BAVM_link.php?BAVMnr=238" xr:uid="{00000000-0004-0000-0100-000003010000}"/>
    <hyperlink ref="P560" r:id="rId261" display="http://www.bav-astro.de/sfs/BAVM_link.php?BAVMnr=238" xr:uid="{00000000-0004-0000-0100-000004010000}"/>
    <hyperlink ref="P926" r:id="rId262" display="http://vsolj.cetus-net.org/vsoljno59.pdf" xr:uid="{00000000-0004-0000-0100-00000501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2024-08-05T00:28:17Z</dcterms:modified>
</cp:coreProperties>
</file>