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D676DE9-C5B6-440A-9BD9-4D5BB0D407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 s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 s="1"/>
  <c r="G36" i="1" s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E56" i="1"/>
  <c r="F56" i="1" s="1"/>
  <c r="G56" i="1" s="1"/>
  <c r="K56" i="1" s="1"/>
  <c r="Q56" i="1"/>
  <c r="E57" i="1"/>
  <c r="F57" i="1"/>
  <c r="G57" i="1" s="1"/>
  <c r="K57" i="1" s="1"/>
  <c r="Q57" i="1"/>
  <c r="E58" i="1"/>
  <c r="F58" i="1" s="1"/>
  <c r="G58" i="1" s="1"/>
  <c r="K58" i="1" s="1"/>
  <c r="Q58" i="1"/>
  <c r="E59" i="1"/>
  <c r="F59" i="1" s="1"/>
  <c r="G59" i="1" s="1"/>
  <c r="K59" i="1" s="1"/>
  <c r="Q59" i="1"/>
  <c r="E60" i="1"/>
  <c r="F60" i="1" s="1"/>
  <c r="G60" i="1" s="1"/>
  <c r="K60" i="1" s="1"/>
  <c r="Q60" i="1"/>
  <c r="E61" i="1"/>
  <c r="F61" i="1"/>
  <c r="G61" i="1" s="1"/>
  <c r="K61" i="1" s="1"/>
  <c r="Q61" i="1"/>
  <c r="E62" i="1"/>
  <c r="F62" i="1" s="1"/>
  <c r="G62" i="1" s="1"/>
  <c r="K62" i="1" s="1"/>
  <c r="Q62" i="1"/>
  <c r="E63" i="1"/>
  <c r="F63" i="1" s="1"/>
  <c r="G63" i="1" s="1"/>
  <c r="K63" i="1" s="1"/>
  <c r="Q63" i="1"/>
  <c r="E64" i="1"/>
  <c r="F64" i="1" s="1"/>
  <c r="G64" i="1" s="1"/>
  <c r="K64" i="1" s="1"/>
  <c r="Q64" i="1"/>
  <c r="E65" i="1"/>
  <c r="F65" i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K68" i="1" s="1"/>
  <c r="Q68" i="1"/>
  <c r="E69" i="1"/>
  <c r="F69" i="1"/>
  <c r="G69" i="1" s="1"/>
  <c r="K69" i="1" s="1"/>
  <c r="Q69" i="1"/>
  <c r="E70" i="1"/>
  <c r="F70" i="1" s="1"/>
  <c r="G70" i="1" s="1"/>
  <c r="K70" i="1" s="1"/>
  <c r="Q70" i="1"/>
  <c r="E71" i="1"/>
  <c r="F71" i="1" s="1"/>
  <c r="G71" i="1" s="1"/>
  <c r="K71" i="1" s="1"/>
  <c r="Q71" i="1"/>
  <c r="E72" i="1"/>
  <c r="F72" i="1" s="1"/>
  <c r="G72" i="1" s="1"/>
  <c r="K72" i="1" s="1"/>
  <c r="Q72" i="1"/>
  <c r="E73" i="1"/>
  <c r="F73" i="1"/>
  <c r="G73" i="1" s="1"/>
  <c r="K73" i="1" s="1"/>
  <c r="Q73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 s="1"/>
  <c r="G76" i="1" s="1"/>
  <c r="K76" i="1" s="1"/>
  <c r="Q76" i="1"/>
  <c r="E77" i="1"/>
  <c r="F77" i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 s="1"/>
  <c r="G80" i="1" s="1"/>
  <c r="K80" i="1" s="1"/>
  <c r="Q80" i="1"/>
  <c r="E81" i="1"/>
  <c r="F81" i="1"/>
  <c r="G81" i="1" s="1"/>
  <c r="K81" i="1" s="1"/>
  <c r="Q81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 s="1"/>
  <c r="G84" i="1" s="1"/>
  <c r="K84" i="1" s="1"/>
  <c r="Q84" i="1"/>
  <c r="E85" i="1"/>
  <c r="F85" i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4" i="1" l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69" i="1"/>
  <c r="O77" i="1"/>
  <c r="O85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65" i="1"/>
  <c r="O73" i="1"/>
  <c r="O61" i="1"/>
  <c r="O89" i="1"/>
  <c r="O22" i="1"/>
  <c r="O26" i="1"/>
  <c r="O30" i="1"/>
  <c r="O34" i="1"/>
  <c r="O38" i="1"/>
  <c r="O42" i="1"/>
  <c r="O46" i="1"/>
  <c r="O50" i="1"/>
  <c r="O54" i="1"/>
  <c r="O58" i="1"/>
  <c r="O62" i="1"/>
  <c r="O66" i="1"/>
  <c r="O70" i="1"/>
  <c r="O74" i="1"/>
  <c r="O78" i="1"/>
  <c r="O82" i="1"/>
  <c r="O86" i="1"/>
  <c r="O90" i="1"/>
  <c r="O41" i="1"/>
  <c r="O25" i="1"/>
  <c r="O29" i="1"/>
  <c r="O33" i="1"/>
  <c r="O37" i="1"/>
  <c r="O45" i="1"/>
  <c r="O49" i="1"/>
  <c r="O53" i="1"/>
  <c r="O57" i="1"/>
  <c r="O81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<sst xmlns="http://schemas.openxmlformats.org/spreadsheetml/2006/main" count="191" uniqueCount="50">
  <si>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</si>
  <si>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</si>
  <si>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</si>
  <si>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</si>
  <si>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</si>
  <si>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</si>
  <si>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</si>
  <si>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</si>
  <si>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</si>
  <si>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</si>
  <si>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</si>
  <si>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</si>
  <si>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</si>
  <si>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</si>
  <si>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</si>
  <si>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</si>
  <si>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</si>
  <si>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</si>
  <si>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</si>
  <si>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</si>
  <si>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</si>
  <si>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</si>
  <si>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</si>
  <si>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</si>
  <si>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</si>
  <si>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</si>
  <si>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</si>
  <si>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</si>
  <si>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</si>
  <si>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</si>
  <si>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</si>
  <si>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</si>
  <si>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</si>
  <si>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</si>
  <si>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</si>
  <si>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</si>
  <si>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</si>
  <si>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</si>
  <si>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</si>
  <si>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</si>
  <si>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</si>
  <si>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</si>
  <si>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</si>
  <si>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</si>
  <si>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</si>
  <si>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NL+E</t>
  </si>
  <si>
    <t>VSX</t>
  </si>
  <si>
    <t>I</t>
  </si>
  <si>
    <t>JAAVSO 51, 2</t>
  </si>
  <si>
    <t>1RXS J064434.5+334451 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</si>
</sst>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righ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1RXS</a:t>
            </a:r>
            <a:r>
              <a:rPr lang="en-AU" baseline="0"/>
              <a:t> J064434.5+334451 Gem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29423558897243113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2.6050997257698327E-4</c:v>
                </c:pt>
                <c:pt idx="2">
                  <c:v>1.3398239389061928E-6</c:v>
                </c:pt>
                <c:pt idx="3">
                  <c:v>3.5217013646615669E-4</c:v>
                </c:pt>
                <c:pt idx="4">
                  <c:v>2.2901499978615902E-3</c:v>
                </c:pt>
                <c:pt idx="5">
                  <c:v>2.4488601266057231E-3</c:v>
                </c:pt>
                <c:pt idx="6">
                  <c:v>1.9039298931602389E-3</c:v>
                </c:pt>
                <c:pt idx="7">
                  <c:v>2.1652701543644071E-3</c:v>
                </c:pt>
                <c:pt idx="8">
                  <c:v>2.4360998504562303E-3</c:v>
                </c:pt>
                <c:pt idx="9">
                  <c:v>1.2282700627110898E-3</c:v>
                </c:pt>
                <c:pt idx="10">
                  <c:v>2.1491000588866882E-3</c:v>
                </c:pt>
                <c:pt idx="11">
                  <c:v>2.0189901551930234E-3</c:v>
                </c:pt>
                <c:pt idx="12">
                  <c:v>2.291939985298086E-3</c:v>
                </c:pt>
                <c:pt idx="13">
                  <c:v>1.989550088183023E-3</c:v>
                </c:pt>
                <c:pt idx="14">
                  <c:v>1.8371099431533366E-3</c:v>
                </c:pt>
                <c:pt idx="15">
                  <c:v>1.3996002307976596E-3</c:v>
                </c:pt>
                <c:pt idx="16">
                  <c:v>1.9542098089004867E-3</c:v>
                </c:pt>
                <c:pt idx="17">
                  <c:v>1.8001101925619878E-3</c:v>
                </c:pt>
                <c:pt idx="18">
                  <c:v>2.0684999617515132E-3</c:v>
                </c:pt>
                <c:pt idx="19">
                  <c:v>3.0145008349791169E-4</c:v>
                </c:pt>
                <c:pt idx="20">
                  <c:v>1.2744001214741729E-3</c:v>
                </c:pt>
                <c:pt idx="21">
                  <c:v>2.1731098313466646E-3</c:v>
                </c:pt>
                <c:pt idx="22">
                  <c:v>1.6052298160502687E-3</c:v>
                </c:pt>
                <c:pt idx="23">
                  <c:v>2.2811799790360965E-3</c:v>
                </c:pt>
                <c:pt idx="24">
                  <c:v>2.4349597952095792E-3</c:v>
                </c:pt>
                <c:pt idx="25">
                  <c:v>2.4408600002061576E-3</c:v>
                </c:pt>
                <c:pt idx="26">
                  <c:v>1.1625199767877348E-3</c:v>
                </c:pt>
                <c:pt idx="27">
                  <c:v>9.5463990146527067E-4</c:v>
                </c:pt>
                <c:pt idx="28">
                  <c:v>2.010909971431829E-3</c:v>
                </c:pt>
                <c:pt idx="29">
                  <c:v>-1.605701691005379E-4</c:v>
                </c:pt>
                <c:pt idx="30">
                  <c:v>4.7321004967670888E-4</c:v>
                </c:pt>
                <c:pt idx="31">
                  <c:v>2.1242994262138382E-4</c:v>
                </c:pt>
                <c:pt idx="32">
                  <c:v>-6.8617980286944658E-4</c:v>
                </c:pt>
                <c:pt idx="33">
                  <c:v>-5.7534992083674297E-4</c:v>
                </c:pt>
                <c:pt idx="34">
                  <c:v>-9.0110984456259757E-4</c:v>
                </c:pt>
                <c:pt idx="35">
                  <c:v>-9.9925982794957235E-4</c:v>
                </c:pt>
                <c:pt idx="36">
                  <c:v>-1.3405497811618261E-3</c:v>
                </c:pt>
                <c:pt idx="37">
                  <c:v>-8.1298987061018124E-4</c:v>
                </c:pt>
                <c:pt idx="38">
                  <c:v>3.6262977664591745E-4</c:v>
                </c:pt>
                <c:pt idx="39">
                  <c:v>5.0640998233575374E-4</c:v>
                </c:pt>
                <c:pt idx="40">
                  <c:v>7.3609007085906342E-4</c:v>
                </c:pt>
                <c:pt idx="41">
                  <c:v>1.2849000340793282E-3</c:v>
                </c:pt>
                <c:pt idx="42">
                  <c:v>1.386559808452148E-3</c:v>
                </c:pt>
                <c:pt idx="43">
                  <c:v>9.5283016707981005E-4</c:v>
                </c:pt>
                <c:pt idx="44">
                  <c:v>2.1392402122728527E-3</c:v>
                </c:pt>
                <c:pt idx="45">
                  <c:v>8.7006982357706875E-4</c:v>
                </c:pt>
                <c:pt idx="46">
                  <c:v>2.5878014275804162E-4</c:v>
                </c:pt>
                <c:pt idx="47">
                  <c:v>1.3411400068434887E-3</c:v>
                </c:pt>
                <c:pt idx="48">
                  <c:v>1.0173200280405581E-3</c:v>
                </c:pt>
                <c:pt idx="49">
                  <c:v>9.8238995269639418E-4</c:v>
                </c:pt>
                <c:pt idx="50">
                  <c:v>1.3789799122605473E-3</c:v>
                </c:pt>
                <c:pt idx="51">
                  <c:v>1.2577399102156051E-3</c:v>
                </c:pt>
                <c:pt idx="52">
                  <c:v>1.4190798756317236E-3</c:v>
                </c:pt>
                <c:pt idx="53">
                  <c:v>1.6299100461765192E-3</c:v>
                </c:pt>
                <c:pt idx="54">
                  <c:v>-4.5330023567657918E-5</c:v>
                </c:pt>
                <c:pt idx="55">
                  <c:v>-6.4859983103815466E-4</c:v>
                </c:pt>
                <c:pt idx="56">
                  <c:v>-5.0913979794131592E-4</c:v>
                </c:pt>
                <c:pt idx="57">
                  <c:v>-1.2624500886886381E-3</c:v>
                </c:pt>
                <c:pt idx="58">
                  <c:v>-1.8661800932022743E-3</c:v>
                </c:pt>
                <c:pt idx="59">
                  <c:v>-1.0711098948377185E-3</c:v>
                </c:pt>
                <c:pt idx="60">
                  <c:v>-1.018980132357683E-3</c:v>
                </c:pt>
                <c:pt idx="61">
                  <c:v>-1.5938601427478716E-3</c:v>
                </c:pt>
                <c:pt idx="62">
                  <c:v>-1.1271301918895915E-3</c:v>
                </c:pt>
                <c:pt idx="63">
                  <c:v>-1.3966600163257681E-3</c:v>
                </c:pt>
                <c:pt idx="64">
                  <c:v>-1.2428802001522854E-3</c:v>
                </c:pt>
                <c:pt idx="65">
                  <c:v>-1.3390999520197511E-3</c:v>
                </c:pt>
                <c:pt idx="66">
                  <c:v>-1.6937800610321574E-3</c:v>
                </c:pt>
                <c:pt idx="67">
                  <c:v>-1.1616600895649754E-3</c:v>
                </c:pt>
                <c:pt idx="68">
                  <c:v>-1.7408298735972494E-3</c:v>
                </c:pt>
                <c:pt idx="69">
                  <c:v>-6.5090015414170921E-4</c:v>
                </c:pt>
                <c:pt idx="70">
                  <c:v>-3.1711989868199453E-4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7.3999999999999999E-4</c:v>
                  </c:pt>
                  <c:pt idx="2">
                    <c:v>5.5999999999999995E-4</c:v>
                  </c:pt>
                  <c:pt idx="3">
                    <c:v>4.8999999999999998E-4</c:v>
                  </c:pt>
                  <c:pt idx="4">
                    <c:v>4.8000000000000001E-4</c:v>
                  </c:pt>
                  <c:pt idx="5">
                    <c:v>4.2999999999999999E-4</c:v>
                  </c:pt>
                  <c:pt idx="6">
                    <c:v>3.5E-4</c:v>
                  </c:pt>
                  <c:pt idx="7">
                    <c:v>4.4999999999999999E-4</c:v>
                  </c:pt>
                  <c:pt idx="8">
                    <c:v>2.5000000000000001E-4</c:v>
                  </c:pt>
                  <c:pt idx="9">
                    <c:v>4.2000000000000002E-4</c:v>
                  </c:pt>
                  <c:pt idx="10">
                    <c:v>5.1000000000000004E-4</c:v>
                  </c:pt>
                  <c:pt idx="11">
                    <c:v>4.4999999999999999E-4</c:v>
                  </c:pt>
                  <c:pt idx="12">
                    <c:v>2.3000000000000001E-4</c:v>
                  </c:pt>
                  <c:pt idx="13">
                    <c:v>1.4999999999999999E-4</c:v>
                  </c:pt>
                  <c:pt idx="14">
                    <c:v>6.3000000000000003E-4</c:v>
                  </c:pt>
                  <c:pt idx="15">
                    <c:v>4.2999999999999999E-4</c:v>
                  </c:pt>
                  <c:pt idx="16">
                    <c:v>4.6000000000000001E-4</c:v>
                  </c:pt>
                  <c:pt idx="17">
                    <c:v>3.2000000000000003E-4</c:v>
                  </c:pt>
                  <c:pt idx="18">
                    <c:v>2.7E-4</c:v>
                  </c:pt>
                  <c:pt idx="19">
                    <c:v>3.6999999999999999E-4</c:v>
                  </c:pt>
                  <c:pt idx="20">
                    <c:v>5.1999999999999995E-4</c:v>
                  </c:pt>
                  <c:pt idx="21">
                    <c:v>2.4000000000000001E-4</c:v>
                  </c:pt>
                  <c:pt idx="22">
                    <c:v>2.7999999999999998E-4</c:v>
                  </c:pt>
                  <c:pt idx="23">
                    <c:v>5.9999999999999995E-4</c:v>
                  </c:pt>
                  <c:pt idx="24">
                    <c:v>1.9000000000000001E-4</c:v>
                  </c:pt>
                  <c:pt idx="25">
                    <c:v>4.0000000000000002E-4</c:v>
                  </c:pt>
                  <c:pt idx="26">
                    <c:v>2.9E-4</c:v>
                  </c:pt>
                  <c:pt idx="27">
                    <c:v>1.7000000000000001E-4</c:v>
                  </c:pt>
                  <c:pt idx="28">
                    <c:v>2.4000000000000001E-4</c:v>
                  </c:pt>
                  <c:pt idx="29">
                    <c:v>3.8999999999999999E-4</c:v>
                  </c:pt>
                  <c:pt idx="30">
                    <c:v>5.9000000000000003E-4</c:v>
                  </c:pt>
                  <c:pt idx="31">
                    <c:v>1.9000000000000001E-4</c:v>
                  </c:pt>
                  <c:pt idx="32">
                    <c:v>2.7999999999999998E-4</c:v>
                  </c:pt>
                  <c:pt idx="33">
                    <c:v>2.5000000000000001E-4</c:v>
                  </c:pt>
                  <c:pt idx="34">
                    <c:v>2.4000000000000001E-4</c:v>
                  </c:pt>
                  <c:pt idx="35">
                    <c:v>2.5999999999999998E-4</c:v>
                  </c:pt>
                  <c:pt idx="36">
                    <c:v>3.6999999999999999E-4</c:v>
                  </c:pt>
                  <c:pt idx="37">
                    <c:v>2.2000000000000001E-4</c:v>
                  </c:pt>
                  <c:pt idx="38">
                    <c:v>1.4999999999999999E-4</c:v>
                  </c:pt>
                  <c:pt idx="39">
                    <c:v>1.9000000000000001E-4</c:v>
                  </c:pt>
                  <c:pt idx="40">
                    <c:v>2.5000000000000001E-4</c:v>
                  </c:pt>
                  <c:pt idx="41">
                    <c:v>3.6000000000000002E-4</c:v>
                  </c:pt>
                  <c:pt idx="42">
                    <c:v>2.9999999999999997E-4</c:v>
                  </c:pt>
                  <c:pt idx="43">
                    <c:v>2.3000000000000001E-4</c:v>
                  </c:pt>
                  <c:pt idx="44">
                    <c:v>2.1000000000000001E-4</c:v>
                  </c:pt>
                  <c:pt idx="45">
                    <c:v>2.9999999999999997E-4</c:v>
                  </c:pt>
                  <c:pt idx="46">
                    <c:v>1.4999999999999999E-4</c:v>
                  </c:pt>
                  <c:pt idx="47">
                    <c:v>2.0000000000000001E-4</c:v>
                  </c:pt>
                  <c:pt idx="48">
                    <c:v>2.7999999999999998E-4</c:v>
                  </c:pt>
                  <c:pt idx="49">
                    <c:v>2.9E-4</c:v>
                  </c:pt>
                  <c:pt idx="50">
                    <c:v>4.6999999999999999E-4</c:v>
                  </c:pt>
                  <c:pt idx="51">
                    <c:v>5.0000000000000001E-4</c:v>
                  </c:pt>
                  <c:pt idx="52">
                    <c:v>3.1E-4</c:v>
                  </c:pt>
                  <c:pt idx="53">
                    <c:v>2.2000000000000001E-4</c:v>
                  </c:pt>
                  <c:pt idx="54">
                    <c:v>1.9000000000000001E-4</c:v>
                  </c:pt>
                  <c:pt idx="55">
                    <c:v>4.6999999999999999E-4</c:v>
                  </c:pt>
                  <c:pt idx="56">
                    <c:v>2.5999999999999998E-4</c:v>
                  </c:pt>
                  <c:pt idx="57">
                    <c:v>3.5E-4</c:v>
                  </c:pt>
                  <c:pt idx="58">
                    <c:v>4.8000000000000001E-4</c:v>
                  </c:pt>
                  <c:pt idx="59">
                    <c:v>2.3000000000000001E-4</c:v>
                  </c:pt>
                  <c:pt idx="60">
                    <c:v>6.4999999999999997E-4</c:v>
                  </c:pt>
                  <c:pt idx="61">
                    <c:v>2.5999999999999998E-4</c:v>
                  </c:pt>
                  <c:pt idx="62">
                    <c:v>2.5000000000000001E-4</c:v>
                  </c:pt>
                  <c:pt idx="63">
                    <c:v>1.8000000000000001E-4</c:v>
                  </c:pt>
                  <c:pt idx="64">
                    <c:v>2.9E-4</c:v>
                  </c:pt>
                  <c:pt idx="65">
                    <c:v>3.6000000000000002E-4</c:v>
                  </c:pt>
                  <c:pt idx="66">
                    <c:v>6.4000000000000005E-4</c:v>
                  </c:pt>
                  <c:pt idx="67">
                    <c:v>2.4000000000000001E-4</c:v>
                  </c:pt>
                  <c:pt idx="68">
                    <c:v>2.2000000000000001E-4</c:v>
                  </c:pt>
                  <c:pt idx="69">
                    <c:v>1.7000000000000001E-4</c:v>
                  </c:pt>
                  <c:pt idx="70">
                    <c:v>2.7E-4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2.7249028424451717E-3</c:v>
                </c:pt>
                <c:pt idx="1">
                  <c:v>1.5599817855737096E-3</c:v>
                </c:pt>
                <c:pt idx="2">
                  <c:v>1.5581685505906069E-3</c:v>
                </c:pt>
                <c:pt idx="3">
                  <c:v>1.5563553156075043E-3</c:v>
                </c:pt>
                <c:pt idx="4">
                  <c:v>1.3641524073986285E-3</c:v>
                </c:pt>
                <c:pt idx="5">
                  <c:v>1.3629985305911997E-3</c:v>
                </c:pt>
                <c:pt idx="6">
                  <c:v>1.3598665792567497E-3</c:v>
                </c:pt>
                <c:pt idx="7">
                  <c:v>1.3470090948311132E-3</c:v>
                </c:pt>
                <c:pt idx="8">
                  <c:v>1.3451958598480105E-3</c:v>
                </c:pt>
                <c:pt idx="9">
                  <c:v>1.3305251404392713E-3</c:v>
                </c:pt>
                <c:pt idx="10">
                  <c:v>1.3287119054561686E-3</c:v>
                </c:pt>
                <c:pt idx="11">
                  <c:v>1.2276652650341782E-3</c:v>
                </c:pt>
                <c:pt idx="12">
                  <c:v>1.225192671875402E-3</c:v>
                </c:pt>
                <c:pt idx="13">
                  <c:v>1.2026096543585787E-3</c:v>
                </c:pt>
                <c:pt idx="14">
                  <c:v>1.1940379980748209E-3</c:v>
                </c:pt>
                <c:pt idx="15">
                  <c:v>1.1885982931255131E-3</c:v>
                </c:pt>
                <c:pt idx="16">
                  <c:v>1.1824992300005317E-3</c:v>
                </c:pt>
                <c:pt idx="17">
                  <c:v>1.177554043682979E-3</c:v>
                </c:pt>
                <c:pt idx="18">
                  <c:v>1.1671691524161188E-3</c:v>
                </c:pt>
                <c:pt idx="19">
                  <c:v>1.1646965592573425E-3</c:v>
                </c:pt>
                <c:pt idx="20">
                  <c:v>1.1622239660985662E-3</c:v>
                </c:pt>
                <c:pt idx="21">
                  <c:v>1.1610700892911371E-3</c:v>
                </c:pt>
                <c:pt idx="22">
                  <c:v>1.1604107311154635E-3</c:v>
                </c:pt>
                <c:pt idx="23">
                  <c:v>1.1414541835648455E-3</c:v>
                </c:pt>
                <c:pt idx="24">
                  <c:v>1.1371683554229665E-3</c:v>
                </c:pt>
                <c:pt idx="25">
                  <c:v>1.132223169105414E-3</c:v>
                </c:pt>
                <c:pt idx="26">
                  <c:v>1.1285966991392089E-3</c:v>
                </c:pt>
                <c:pt idx="27">
                  <c:v>1.127937340963535E-3</c:v>
                </c:pt>
                <c:pt idx="28">
                  <c:v>1.1182118078723485E-3</c:v>
                </c:pt>
                <c:pt idx="29">
                  <c:v>9.7249365104846671E-4</c:v>
                </c:pt>
                <c:pt idx="30">
                  <c:v>9.6820782290658772E-4</c:v>
                </c:pt>
                <c:pt idx="31">
                  <c:v>9.5600969665662482E-4</c:v>
                </c:pt>
                <c:pt idx="32">
                  <c:v>9.2914085099792269E-4</c:v>
                </c:pt>
                <c:pt idx="33">
                  <c:v>9.2732761601482003E-4</c:v>
                </c:pt>
                <c:pt idx="34">
                  <c:v>9.2600889966347271E-4</c:v>
                </c:pt>
                <c:pt idx="35">
                  <c:v>9.0210716579530205E-4</c:v>
                </c:pt>
                <c:pt idx="36">
                  <c:v>9.0095328898787304E-4</c:v>
                </c:pt>
                <c:pt idx="37">
                  <c:v>8.9238163270411548E-4</c:v>
                </c:pt>
                <c:pt idx="38">
                  <c:v>7.3512470780594426E-4</c:v>
                </c:pt>
                <c:pt idx="39">
                  <c:v>7.3083887966406526E-4</c:v>
                </c:pt>
                <c:pt idx="40">
                  <c:v>7.2160786520463404E-4</c:v>
                </c:pt>
                <c:pt idx="41">
                  <c:v>5.2759172201265582E-4</c:v>
                </c:pt>
                <c:pt idx="42">
                  <c:v>5.2396525204645049E-4</c:v>
                </c:pt>
                <c:pt idx="43">
                  <c:v>5.1423971895526392E-4</c:v>
                </c:pt>
                <c:pt idx="44">
                  <c:v>4.9825028319517737E-4</c:v>
                </c:pt>
                <c:pt idx="45">
                  <c:v>4.964370482120747E-4</c:v>
                </c:pt>
                <c:pt idx="46">
                  <c:v>4.9528317140464569E-4</c:v>
                </c:pt>
                <c:pt idx="47">
                  <c:v>4.6033718809394093E-4</c:v>
                </c:pt>
                <c:pt idx="48">
                  <c:v>2.7802465252017025E-4</c:v>
                </c:pt>
                <c:pt idx="49">
                  <c:v>2.7489270118572027E-4</c:v>
                </c:pt>
                <c:pt idx="50">
                  <c:v>2.7439818255396492E-4</c:v>
                </c:pt>
                <c:pt idx="51">
                  <c:v>9.4393400595052263E-5</c:v>
                </c:pt>
                <c:pt idx="52">
                  <c:v>8.1535916169415707E-5</c:v>
                </c:pt>
                <c:pt idx="53">
                  <c:v>7.9722681186313038E-5</c:v>
                </c:pt>
                <c:pt idx="54">
                  <c:v>-1.332500095562834E-4</c:v>
                </c:pt>
                <c:pt idx="55">
                  <c:v>-1.4000843085693873E-4</c:v>
                </c:pt>
                <c:pt idx="56">
                  <c:v>-1.864931822419323E-4</c:v>
                </c:pt>
                <c:pt idx="57">
                  <c:v>-3.7984996725823729E-4</c:v>
                </c:pt>
                <c:pt idx="58">
                  <c:v>-3.8957550034942386E-4</c:v>
                </c:pt>
                <c:pt idx="59">
                  <c:v>-3.9270745168387385E-4</c:v>
                </c:pt>
                <c:pt idx="60">
                  <c:v>-5.9397653480826275E-4</c:v>
                </c:pt>
                <c:pt idx="61">
                  <c:v>-6.1111984737577786E-4</c:v>
                </c:pt>
                <c:pt idx="62">
                  <c:v>-6.1787826867643319E-4</c:v>
                </c:pt>
                <c:pt idx="63">
                  <c:v>-8.1552088183461675E-4</c:v>
                </c:pt>
                <c:pt idx="64">
                  <c:v>-8.1980670997649574E-4</c:v>
                </c:pt>
                <c:pt idx="65">
                  <c:v>-8.2409253811837431E-4</c:v>
                </c:pt>
                <c:pt idx="66">
                  <c:v>-1.0621208395365706E-3</c:v>
                </c:pt>
                <c:pt idx="67">
                  <c:v>-1.0627801977122443E-3</c:v>
                </c:pt>
                <c:pt idx="68">
                  <c:v>-1.064593432695347E-3</c:v>
                </c:pt>
                <c:pt idx="69">
                  <c:v>-1.3087207972385241E-3</c:v>
                </c:pt>
                <c:pt idx="70">
                  <c:v>-1.3130066253804035E-3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7067</c:v>
                </c:pt>
                <c:pt idx="2">
                  <c:v>7078</c:v>
                </c:pt>
                <c:pt idx="3">
                  <c:v>7089</c:v>
                </c:pt>
                <c:pt idx="4">
                  <c:v>8255</c:v>
                </c:pt>
                <c:pt idx="5">
                  <c:v>8262</c:v>
                </c:pt>
                <c:pt idx="6">
                  <c:v>8281</c:v>
                </c:pt>
                <c:pt idx="7">
                  <c:v>8359</c:v>
                </c:pt>
                <c:pt idx="8">
                  <c:v>8370</c:v>
                </c:pt>
                <c:pt idx="9">
                  <c:v>8459</c:v>
                </c:pt>
                <c:pt idx="10">
                  <c:v>8470</c:v>
                </c:pt>
                <c:pt idx="11">
                  <c:v>9083</c:v>
                </c:pt>
                <c:pt idx="12">
                  <c:v>9098</c:v>
                </c:pt>
                <c:pt idx="13">
                  <c:v>9235</c:v>
                </c:pt>
                <c:pt idx="14">
                  <c:v>9287</c:v>
                </c:pt>
                <c:pt idx="15">
                  <c:v>9320</c:v>
                </c:pt>
                <c:pt idx="16">
                  <c:v>9357</c:v>
                </c:pt>
                <c:pt idx="17">
                  <c:v>9387</c:v>
                </c:pt>
                <c:pt idx="18">
                  <c:v>9450</c:v>
                </c:pt>
                <c:pt idx="19">
                  <c:v>9465</c:v>
                </c:pt>
                <c:pt idx="20">
                  <c:v>9480</c:v>
                </c:pt>
                <c:pt idx="21">
                  <c:v>9487</c:v>
                </c:pt>
                <c:pt idx="22">
                  <c:v>9491</c:v>
                </c:pt>
                <c:pt idx="23">
                  <c:v>9606</c:v>
                </c:pt>
                <c:pt idx="24">
                  <c:v>9632</c:v>
                </c:pt>
                <c:pt idx="25">
                  <c:v>9662</c:v>
                </c:pt>
                <c:pt idx="26">
                  <c:v>9684</c:v>
                </c:pt>
                <c:pt idx="27">
                  <c:v>9688</c:v>
                </c:pt>
                <c:pt idx="28">
                  <c:v>9747</c:v>
                </c:pt>
                <c:pt idx="29">
                  <c:v>10631</c:v>
                </c:pt>
                <c:pt idx="30">
                  <c:v>10657</c:v>
                </c:pt>
                <c:pt idx="31">
                  <c:v>10731</c:v>
                </c:pt>
                <c:pt idx="32">
                  <c:v>10894</c:v>
                </c:pt>
                <c:pt idx="33">
                  <c:v>10905</c:v>
                </c:pt>
                <c:pt idx="34">
                  <c:v>10913</c:v>
                </c:pt>
                <c:pt idx="35">
                  <c:v>11058</c:v>
                </c:pt>
                <c:pt idx="36">
                  <c:v>11065</c:v>
                </c:pt>
                <c:pt idx="37">
                  <c:v>11117</c:v>
                </c:pt>
                <c:pt idx="38">
                  <c:v>12071</c:v>
                </c:pt>
                <c:pt idx="39">
                  <c:v>12097</c:v>
                </c:pt>
                <c:pt idx="40">
                  <c:v>12153</c:v>
                </c:pt>
                <c:pt idx="41">
                  <c:v>13330</c:v>
                </c:pt>
                <c:pt idx="42">
                  <c:v>13352</c:v>
                </c:pt>
                <c:pt idx="43">
                  <c:v>13411</c:v>
                </c:pt>
                <c:pt idx="44">
                  <c:v>13508</c:v>
                </c:pt>
                <c:pt idx="45">
                  <c:v>13519</c:v>
                </c:pt>
                <c:pt idx="46">
                  <c:v>13526</c:v>
                </c:pt>
                <c:pt idx="47">
                  <c:v>13738</c:v>
                </c:pt>
                <c:pt idx="48">
                  <c:v>14844</c:v>
                </c:pt>
                <c:pt idx="49">
                  <c:v>14863</c:v>
                </c:pt>
                <c:pt idx="50">
                  <c:v>14866</c:v>
                </c:pt>
                <c:pt idx="51">
                  <c:v>15958</c:v>
                </c:pt>
                <c:pt idx="52">
                  <c:v>16036</c:v>
                </c:pt>
                <c:pt idx="53">
                  <c:v>16047</c:v>
                </c:pt>
                <c:pt idx="54">
                  <c:v>17339</c:v>
                </c:pt>
                <c:pt idx="55">
                  <c:v>17380</c:v>
                </c:pt>
                <c:pt idx="56">
                  <c:v>17662</c:v>
                </c:pt>
                <c:pt idx="57">
                  <c:v>18835</c:v>
                </c:pt>
                <c:pt idx="58">
                  <c:v>18894</c:v>
                </c:pt>
                <c:pt idx="59">
                  <c:v>18913</c:v>
                </c:pt>
                <c:pt idx="60">
                  <c:v>20134</c:v>
                </c:pt>
                <c:pt idx="61">
                  <c:v>20238</c:v>
                </c:pt>
                <c:pt idx="62">
                  <c:v>20279</c:v>
                </c:pt>
                <c:pt idx="63">
                  <c:v>21478</c:v>
                </c:pt>
                <c:pt idx="64">
                  <c:v>21504</c:v>
                </c:pt>
                <c:pt idx="65">
                  <c:v>21530</c:v>
                </c:pt>
                <c:pt idx="66">
                  <c:v>22974</c:v>
                </c:pt>
                <c:pt idx="67">
                  <c:v>22978</c:v>
                </c:pt>
                <c:pt idx="68">
                  <c:v>22989</c:v>
                </c:pt>
                <c:pt idx="69">
                  <c:v>24470</c:v>
                </c:pt>
                <c:pt idx="70">
                  <c:v>24496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72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49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3">
        <v>53403.759599999998</v>
      </c>
      <c r="D7" s="39" t="s">
        <v>46</v>
      </c>
    </row>
    <row r="8" spans="1:15" x14ac:dyDescent="0.2">
      <c r="A8" t="s">
        <v>3</v>
      </c>
      <c r="C8" s="43">
        <v>0.26937446999999998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2.7249028424451717E-3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-1.6483954391841831E-7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60002.355304113371</v>
      </c>
      <c r="E15" s="10" t="s">
        <v>30</v>
      </c>
      <c r="F15" s="25">
        <f ca="1">NOW()+15018.5+$C$5/24</f>
        <v>60351.730236342592</v>
      </c>
    </row>
    <row r="16" spans="1:15" x14ac:dyDescent="0.2">
      <c r="A16" s="12" t="s">
        <v>4</v>
      </c>
      <c r="B16" s="7"/>
      <c r="C16" s="13">
        <f ca="1">+C8+C12</f>
        <v>0.26937430516045607</v>
      </c>
      <c r="E16" s="10" t="s">
        <v>35</v>
      </c>
      <c r="F16" s="11">
        <f ca="1">ROUND(2*(F15-$C$7)/$C$8,0)/2+F14</f>
        <v>25794</v>
      </c>
    </row>
    <row r="17" spans="1:21" ht="13.5" thickBot="1" x14ac:dyDescent="0.25">
      <c r="A17" s="10" t="s">
        <v>27</v>
      </c>
      <c r="B17" s="7"/>
      <c r="C17" s="7">
        <f>COUNT(C21:C2191)</f>
        <v>71</v>
      </c>
      <c r="E17" s="10" t="s">
        <v>36</v>
      </c>
      <c r="F17" s="19">
        <f ca="1">ROUND(2*(F15-$C$15)/$C$16,0)/2+F14</f>
        <v>1298</v>
      </c>
    </row>
    <row r="18" spans="1:21" ht="14.25" thickTop="1" thickBot="1" x14ac:dyDescent="0.25">
      <c r="A18" s="12" t="s">
        <v>5</v>
      </c>
      <c r="B18" s="7"/>
      <c r="C18" s="15">
        <f ca="1">+C15</f>
        <v>60002.355304113371</v>
      </c>
      <c r="D18" s="16">
        <f ca="1">+C16</f>
        <v>0.26937430516045607</v>
      </c>
      <c r="E18" s="10" t="s">
        <v>31</v>
      </c>
      <c r="F18" s="14">
        <f ca="1">+$C$15+$C$16*F17-15018.5-$C$5/24</f>
        <v>45333.898985544976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ht="12" customHeight="1" x14ac:dyDescent="0.2">
      <c r="A21" t="str">
        <f>D7</f>
        <v>VSX</v>
      </c>
      <c r="C21" s="6">
        <f>C$7</f>
        <v>53403.759599999998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2.7249028424451717E-3</v>
      </c>
      <c r="Q21" s="1">
        <f>+C21-15018.5</f>
        <v>38385.259599999998</v>
      </c>
    </row>
    <row r="22" spans="1:21" ht="12" customHeight="1" x14ac:dyDescent="0.2">
      <c r="A22" s="41" t="s">
        <v>48</v>
      </c>
      <c r="B22" s="42" t="s">
        <v>47</v>
      </c>
      <c r="C22" s="44">
        <v>55307.429239999969</v>
      </c>
      <c r="D22" s="45">
        <v>7.3999999999999999E-4</v>
      </c>
      <c r="E22">
        <f t="shared" ref="E22:E85" si="0">+(C22-C$7)/C$8</f>
        <v>7067.0009670922827</v>
      </c>
      <c r="F22">
        <f t="shared" ref="F22:F85" si="1">ROUND(2*E22,0)/2</f>
        <v>7067</v>
      </c>
      <c r="G22">
        <f t="shared" ref="G22:G85" si="2">+C22-(C$7+F22*C$8)</f>
        <v>2.6050997257698327E-4</v>
      </c>
      <c r="K22">
        <f t="shared" ref="K22:K85" si="3">+G22</f>
        <v>2.6050997257698327E-4</v>
      </c>
      <c r="O22">
        <f t="shared" ref="O22:O85" ca="1" si="4">+C$11+C$12*$F22</f>
        <v>1.5599817855737096E-3</v>
      </c>
      <c r="Q22" s="1">
        <f t="shared" ref="Q22:Q85" si="5">+C22-15018.5</f>
        <v>40288.929239999969</v>
      </c>
    </row>
    <row r="23" spans="1:21" ht="12" customHeight="1" x14ac:dyDescent="0.2">
      <c r="A23" s="41" t="s">
        <v>48</v>
      </c>
      <c r="B23" s="42" t="s">
        <v>47</v>
      </c>
      <c r="C23" s="44">
        <v>55310.392099999823</v>
      </c>
      <c r="D23" s="45">
        <v>5.5999999999999995E-4</v>
      </c>
      <c r="E23">
        <f t="shared" si="0"/>
        <v>7078.0000049738392</v>
      </c>
      <c r="F23">
        <f t="shared" si="1"/>
        <v>7078</v>
      </c>
      <c r="G23">
        <f t="shared" si="2"/>
        <v>1.3398239389061928E-6</v>
      </c>
      <c r="K23">
        <f t="shared" si="3"/>
        <v>1.3398239389061928E-6</v>
      </c>
      <c r="O23">
        <f t="shared" ca="1" si="4"/>
        <v>1.5581685505906069E-3</v>
      </c>
      <c r="Q23" s="1">
        <f t="shared" si="5"/>
        <v>40291.892099999823</v>
      </c>
    </row>
    <row r="24" spans="1:21" ht="12" customHeight="1" x14ac:dyDescent="0.2">
      <c r="A24" s="41" t="s">
        <v>48</v>
      </c>
      <c r="B24" s="42" t="s">
        <v>47</v>
      </c>
      <c r="C24" s="44">
        <v>55313.355570000131</v>
      </c>
      <c r="D24" s="45">
        <v>4.8999999999999998E-4</v>
      </c>
      <c r="E24">
        <f t="shared" si="0"/>
        <v>7089.001307362696</v>
      </c>
      <c r="F24">
        <f t="shared" si="1"/>
        <v>7089</v>
      </c>
      <c r="G24">
        <f t="shared" si="2"/>
        <v>3.5217013646615669E-4</v>
      </c>
      <c r="K24">
        <f t="shared" si="3"/>
        <v>3.5217013646615669E-4</v>
      </c>
      <c r="O24">
        <f t="shared" ca="1" si="4"/>
        <v>1.5563553156075043E-3</v>
      </c>
      <c r="Q24" s="1">
        <f t="shared" si="5"/>
        <v>40294.855570000131</v>
      </c>
    </row>
    <row r="25" spans="1:21" ht="12" customHeight="1" x14ac:dyDescent="0.2">
      <c r="A25" s="41" t="s">
        <v>48</v>
      </c>
      <c r="B25" s="42" t="s">
        <v>47</v>
      </c>
      <c r="C25" s="44">
        <v>55627.448139999993</v>
      </c>
      <c r="D25" s="45">
        <v>4.8000000000000001E-4</v>
      </c>
      <c r="E25">
        <f t="shared" si="0"/>
        <v>8255.0085017336496</v>
      </c>
      <c r="F25">
        <f t="shared" si="1"/>
        <v>8255</v>
      </c>
      <c r="G25">
        <f t="shared" si="2"/>
        <v>2.2901499978615902E-3</v>
      </c>
      <c r="K25">
        <f t="shared" si="3"/>
        <v>2.2901499978615902E-3</v>
      </c>
      <c r="O25">
        <f t="shared" ca="1" si="4"/>
        <v>1.3641524073986285E-3</v>
      </c>
      <c r="Q25" s="1">
        <f t="shared" si="5"/>
        <v>40608.948139999993</v>
      </c>
    </row>
    <row r="26" spans="1:21" ht="12" customHeight="1" x14ac:dyDescent="0.2">
      <c r="A26" s="41" t="s">
        <v>48</v>
      </c>
      <c r="B26" s="42" t="s">
        <v>47</v>
      </c>
      <c r="C26" s="44">
        <v>55629.333920000121</v>
      </c>
      <c r="D26" s="45">
        <v>4.2999999999999999E-4</v>
      </c>
      <c r="E26">
        <f t="shared" si="0"/>
        <v>8262.0090909139362</v>
      </c>
      <c r="F26">
        <f t="shared" si="1"/>
        <v>8262</v>
      </c>
      <c r="G26">
        <f t="shared" si="2"/>
        <v>2.4488601266057231E-3</v>
      </c>
      <c r="K26">
        <f t="shared" si="3"/>
        <v>2.4488601266057231E-3</v>
      </c>
      <c r="O26">
        <f t="shared" ca="1" si="4"/>
        <v>1.3629985305911997E-3</v>
      </c>
      <c r="Q26" s="1">
        <f t="shared" si="5"/>
        <v>40610.833920000121</v>
      </c>
    </row>
    <row r="27" spans="1:21" ht="12" customHeight="1" x14ac:dyDescent="0.2">
      <c r="A27" s="41" t="s">
        <v>48</v>
      </c>
      <c r="B27" s="42" t="s">
        <v>47</v>
      </c>
      <c r="C27" s="44">
        <v>55634.45148999989</v>
      </c>
      <c r="D27" s="45">
        <v>3.5E-4</v>
      </c>
      <c r="E27">
        <f t="shared" si="0"/>
        <v>8281.0070679671044</v>
      </c>
      <c r="F27">
        <f t="shared" si="1"/>
        <v>8281</v>
      </c>
      <c r="G27">
        <f t="shared" si="2"/>
        <v>1.9039298931602389E-3</v>
      </c>
      <c r="K27">
        <f t="shared" si="3"/>
        <v>1.9039298931602389E-3</v>
      </c>
      <c r="O27">
        <f t="shared" ca="1" si="4"/>
        <v>1.3598665792567497E-3</v>
      </c>
      <c r="Q27" s="1">
        <f t="shared" si="5"/>
        <v>40615.95148999989</v>
      </c>
    </row>
    <row r="28" spans="1:21" ht="12" customHeight="1" x14ac:dyDescent="0.2">
      <c r="A28" s="41" t="s">
        <v>48</v>
      </c>
      <c r="B28" s="42" t="s">
        <v>47</v>
      </c>
      <c r="C28" s="44">
        <v>55655.46296000015</v>
      </c>
      <c r="D28" s="45">
        <v>4.4999999999999999E-4</v>
      </c>
      <c r="E28">
        <f t="shared" si="0"/>
        <v>8359.0080381416719</v>
      </c>
      <c r="F28">
        <f t="shared" si="1"/>
        <v>8359</v>
      </c>
      <c r="G28">
        <f t="shared" si="2"/>
        <v>2.1652701543644071E-3</v>
      </c>
      <c r="K28">
        <f t="shared" si="3"/>
        <v>2.1652701543644071E-3</v>
      </c>
      <c r="O28">
        <f t="shared" ca="1" si="4"/>
        <v>1.3470090948311132E-3</v>
      </c>
      <c r="Q28" s="1">
        <f t="shared" si="5"/>
        <v>40636.96296000015</v>
      </c>
    </row>
    <row r="29" spans="1:21" ht="12" customHeight="1" x14ac:dyDescent="0.2">
      <c r="A29" s="41" t="s">
        <v>48</v>
      </c>
      <c r="B29" s="42" t="s">
        <v>47</v>
      </c>
      <c r="C29" s="44">
        <v>55658.426349999849</v>
      </c>
      <c r="D29" s="45">
        <v>2.5000000000000001E-4</v>
      </c>
      <c r="E29">
        <f t="shared" si="0"/>
        <v>8370.0090435439233</v>
      </c>
      <c r="F29">
        <f t="shared" si="1"/>
        <v>8370</v>
      </c>
      <c r="G29">
        <f t="shared" si="2"/>
        <v>2.4360998504562303E-3</v>
      </c>
      <c r="K29">
        <f t="shared" si="3"/>
        <v>2.4360998504562303E-3</v>
      </c>
      <c r="O29">
        <f t="shared" ca="1" si="4"/>
        <v>1.3451958598480105E-3</v>
      </c>
      <c r="Q29" s="1">
        <f t="shared" si="5"/>
        <v>40639.926349999849</v>
      </c>
    </row>
    <row r="30" spans="1:21" ht="12" customHeight="1" x14ac:dyDescent="0.2">
      <c r="A30" s="41" t="s">
        <v>48</v>
      </c>
      <c r="B30" s="42" t="s">
        <v>47</v>
      </c>
      <c r="C30" s="44">
        <v>55682.399470000062</v>
      </c>
      <c r="D30" s="45">
        <v>4.2000000000000002E-4</v>
      </c>
      <c r="E30">
        <f t="shared" si="0"/>
        <v>8459.004559712228</v>
      </c>
      <c r="F30">
        <f t="shared" si="1"/>
        <v>8459</v>
      </c>
      <c r="G30">
        <f t="shared" si="2"/>
        <v>1.2282700627110898E-3</v>
      </c>
      <c r="K30">
        <f t="shared" si="3"/>
        <v>1.2282700627110898E-3</v>
      </c>
      <c r="O30">
        <f t="shared" ca="1" si="4"/>
        <v>1.3305251404392713E-3</v>
      </c>
      <c r="Q30" s="1">
        <f t="shared" si="5"/>
        <v>40663.899470000062</v>
      </c>
    </row>
    <row r="31" spans="1:21" ht="12" customHeight="1" x14ac:dyDescent="0.2">
      <c r="A31" s="41" t="s">
        <v>48</v>
      </c>
      <c r="B31" s="42" t="s">
        <v>47</v>
      </c>
      <c r="C31" s="44">
        <v>55685.363510000054</v>
      </c>
      <c r="D31" s="45">
        <v>5.1000000000000004E-4</v>
      </c>
      <c r="E31">
        <f t="shared" si="0"/>
        <v>8470.0079781133536</v>
      </c>
      <c r="F31">
        <f t="shared" si="1"/>
        <v>8470</v>
      </c>
      <c r="G31">
        <f t="shared" si="2"/>
        <v>2.1491000588866882E-3</v>
      </c>
      <c r="K31">
        <f t="shared" si="3"/>
        <v>2.1491000588866882E-3</v>
      </c>
      <c r="O31">
        <f t="shared" ca="1" si="4"/>
        <v>1.3287119054561686E-3</v>
      </c>
      <c r="Q31" s="1">
        <f t="shared" si="5"/>
        <v>40666.863510000054</v>
      </c>
    </row>
    <row r="32" spans="1:21" ht="12" customHeight="1" x14ac:dyDescent="0.2">
      <c r="A32" s="41" t="s">
        <v>48</v>
      </c>
      <c r="B32" s="42" t="s">
        <v>47</v>
      </c>
      <c r="C32" s="44">
        <v>55850.489930000156</v>
      </c>
      <c r="D32" s="45">
        <v>4.4999999999999999E-4</v>
      </c>
      <c r="E32">
        <f t="shared" si="0"/>
        <v>9083.0074951058232</v>
      </c>
      <c r="F32">
        <f t="shared" si="1"/>
        <v>9083</v>
      </c>
      <c r="G32">
        <f t="shared" si="2"/>
        <v>2.0189901551930234E-3</v>
      </c>
      <c r="K32">
        <f t="shared" si="3"/>
        <v>2.0189901551930234E-3</v>
      </c>
      <c r="O32">
        <f t="shared" ca="1" si="4"/>
        <v>1.2276652650341782E-3</v>
      </c>
      <c r="Q32" s="1">
        <f t="shared" si="5"/>
        <v>40831.989930000156</v>
      </c>
    </row>
    <row r="33" spans="1:17" ht="12" customHeight="1" x14ac:dyDescent="0.2">
      <c r="A33" s="41" t="s">
        <v>48</v>
      </c>
      <c r="B33" s="42" t="s">
        <v>47</v>
      </c>
      <c r="C33" s="44">
        <v>55854.530819999985</v>
      </c>
      <c r="D33" s="45">
        <v>2.3000000000000001E-4</v>
      </c>
      <c r="E33">
        <f t="shared" si="0"/>
        <v>9098.0085083786453</v>
      </c>
      <c r="F33">
        <f t="shared" si="1"/>
        <v>9098</v>
      </c>
      <c r="G33">
        <f t="shared" si="2"/>
        <v>2.291939985298086E-3</v>
      </c>
      <c r="K33">
        <f t="shared" si="3"/>
        <v>2.291939985298086E-3</v>
      </c>
      <c r="O33">
        <f t="shared" ca="1" si="4"/>
        <v>1.225192671875402E-3</v>
      </c>
      <c r="Q33" s="1">
        <f t="shared" si="5"/>
        <v>40836.030819999985</v>
      </c>
    </row>
    <row r="34" spans="1:17" ht="12" customHeight="1" x14ac:dyDescent="0.2">
      <c r="A34" s="41" t="s">
        <v>48</v>
      </c>
      <c r="B34" s="42" t="s">
        <v>47</v>
      </c>
      <c r="C34" s="44">
        <v>55891.434820000082</v>
      </c>
      <c r="D34" s="45">
        <v>1.4999999999999999E-4</v>
      </c>
      <c r="E34">
        <f t="shared" si="0"/>
        <v>9235.00738581531</v>
      </c>
      <c r="F34">
        <f t="shared" si="1"/>
        <v>9235</v>
      </c>
      <c r="G34">
        <f t="shared" si="2"/>
        <v>1.989550088183023E-3</v>
      </c>
      <c r="K34">
        <f t="shared" si="3"/>
        <v>1.989550088183023E-3</v>
      </c>
      <c r="O34">
        <f t="shared" ca="1" si="4"/>
        <v>1.2026096543585787E-3</v>
      </c>
      <c r="Q34" s="1">
        <f t="shared" si="5"/>
        <v>40872.934820000082</v>
      </c>
    </row>
    <row r="35" spans="1:17" ht="12" customHeight="1" x14ac:dyDescent="0.2">
      <c r="A35" s="41" t="s">
        <v>48</v>
      </c>
      <c r="B35" s="42" t="s">
        <v>47</v>
      </c>
      <c r="C35" s="44">
        <v>55905.442139999941</v>
      </c>
      <c r="D35" s="45">
        <v>6.3000000000000003E-4</v>
      </c>
      <c r="E35">
        <f t="shared" si="0"/>
        <v>9287.0068199111211</v>
      </c>
      <c r="F35">
        <f t="shared" si="1"/>
        <v>9287</v>
      </c>
      <c r="G35">
        <f t="shared" si="2"/>
        <v>1.8371099431533366E-3</v>
      </c>
      <c r="K35">
        <f t="shared" si="3"/>
        <v>1.8371099431533366E-3</v>
      </c>
      <c r="O35">
        <f t="shared" ca="1" si="4"/>
        <v>1.1940379980748209E-3</v>
      </c>
      <c r="Q35" s="1">
        <f t="shared" si="5"/>
        <v>40886.942139999941</v>
      </c>
    </row>
    <row r="36" spans="1:17" ht="12" customHeight="1" x14ac:dyDescent="0.2">
      <c r="A36" s="41" t="s">
        <v>48</v>
      </c>
      <c r="B36" s="42" t="s">
        <v>47</v>
      </c>
      <c r="C36" s="44">
        <v>55914.33106000023</v>
      </c>
      <c r="D36" s="45">
        <v>4.2999999999999999E-4</v>
      </c>
      <c r="E36">
        <f t="shared" si="0"/>
        <v>9320.0051957419437</v>
      </c>
      <c r="F36">
        <f t="shared" si="1"/>
        <v>9320</v>
      </c>
      <c r="G36">
        <f t="shared" si="2"/>
        <v>1.3996002307976596E-3</v>
      </c>
      <c r="K36">
        <f t="shared" si="3"/>
        <v>1.3996002307976596E-3</v>
      </c>
      <c r="O36">
        <f t="shared" ca="1" si="4"/>
        <v>1.1885982931255131E-3</v>
      </c>
      <c r="Q36" s="1">
        <f t="shared" si="5"/>
        <v>40895.83106000023</v>
      </c>
    </row>
    <row r="37" spans="1:17" ht="12" customHeight="1" x14ac:dyDescent="0.2">
      <c r="A37" s="41" t="s">
        <v>48</v>
      </c>
      <c r="B37" s="42" t="s">
        <v>47</v>
      </c>
      <c r="C37" s="44">
        <v>55924.298469999805</v>
      </c>
      <c r="D37" s="45">
        <v>4.6000000000000001E-4</v>
      </c>
      <c r="E37">
        <f t="shared" si="0"/>
        <v>9357.0072546214487</v>
      </c>
      <c r="F37">
        <f t="shared" si="1"/>
        <v>9357</v>
      </c>
      <c r="G37">
        <f t="shared" si="2"/>
        <v>1.9542098089004867E-3</v>
      </c>
      <c r="K37">
        <f t="shared" si="3"/>
        <v>1.9542098089004867E-3</v>
      </c>
      <c r="O37">
        <f t="shared" ca="1" si="4"/>
        <v>1.1824992300005317E-3</v>
      </c>
      <c r="Q37" s="1">
        <f t="shared" si="5"/>
        <v>40905.798469999805</v>
      </c>
    </row>
    <row r="38" spans="1:17" ht="12" customHeight="1" x14ac:dyDescent="0.2">
      <c r="A38" s="41" t="s">
        <v>48</v>
      </c>
      <c r="B38" s="42" t="s">
        <v>47</v>
      </c>
      <c r="C38" s="44">
        <v>55932.379550000187</v>
      </c>
      <c r="D38" s="45">
        <v>3.2000000000000003E-4</v>
      </c>
      <c r="E38">
        <f t="shared" si="0"/>
        <v>9387.0066825567756</v>
      </c>
      <c r="F38">
        <f t="shared" si="1"/>
        <v>9387</v>
      </c>
      <c r="G38">
        <f t="shared" si="2"/>
        <v>1.8001101925619878E-3</v>
      </c>
      <c r="K38">
        <f t="shared" si="3"/>
        <v>1.8001101925619878E-3</v>
      </c>
      <c r="O38">
        <f t="shared" ca="1" si="4"/>
        <v>1.177554043682979E-3</v>
      </c>
      <c r="Q38" s="1">
        <f t="shared" si="5"/>
        <v>40913.879550000187</v>
      </c>
    </row>
    <row r="39" spans="1:17" ht="12" customHeight="1" x14ac:dyDescent="0.2">
      <c r="A39" s="41" t="s">
        <v>48</v>
      </c>
      <c r="B39" s="42" t="s">
        <v>47</v>
      </c>
      <c r="C39" s="44">
        <v>55949.350409999955</v>
      </c>
      <c r="D39" s="45">
        <v>2.7E-4</v>
      </c>
      <c r="E39">
        <f t="shared" si="0"/>
        <v>9450.0076789012637</v>
      </c>
      <c r="F39">
        <f t="shared" si="1"/>
        <v>9450</v>
      </c>
      <c r="G39">
        <f t="shared" si="2"/>
        <v>2.0684999617515132E-3</v>
      </c>
      <c r="K39">
        <f t="shared" si="3"/>
        <v>2.0684999617515132E-3</v>
      </c>
      <c r="O39">
        <f t="shared" ca="1" si="4"/>
        <v>1.1671691524161188E-3</v>
      </c>
      <c r="Q39" s="1">
        <f t="shared" si="5"/>
        <v>40930.850409999955</v>
      </c>
    </row>
    <row r="40" spans="1:17" ht="12" customHeight="1" x14ac:dyDescent="0.2">
      <c r="A40" s="41" t="s">
        <v>48</v>
      </c>
      <c r="B40" s="42" t="s">
        <v>47</v>
      </c>
      <c r="C40" s="44">
        <v>55953.389260000084</v>
      </c>
      <c r="D40" s="45">
        <v>3.6999999999999999E-4</v>
      </c>
      <c r="E40">
        <f t="shared" si="0"/>
        <v>9465.0011190744481</v>
      </c>
      <c r="F40">
        <f t="shared" si="1"/>
        <v>9465</v>
      </c>
      <c r="G40">
        <f t="shared" si="2"/>
        <v>3.0145008349791169E-4</v>
      </c>
      <c r="K40">
        <f t="shared" si="3"/>
        <v>3.0145008349791169E-4</v>
      </c>
      <c r="O40">
        <f t="shared" ca="1" si="4"/>
        <v>1.1646965592573425E-3</v>
      </c>
      <c r="Q40" s="1">
        <f t="shared" si="5"/>
        <v>40934.889260000084</v>
      </c>
    </row>
    <row r="41" spans="1:17" ht="12" customHeight="1" x14ac:dyDescent="0.2">
      <c r="A41" s="41" t="s">
        <v>48</v>
      </c>
      <c r="B41" s="42" t="s">
        <v>47</v>
      </c>
      <c r="C41" s="44">
        <v>55957.430850000121</v>
      </c>
      <c r="D41" s="45">
        <v>5.1999999999999995E-4</v>
      </c>
      <c r="E41">
        <f t="shared" si="0"/>
        <v>9480.0047309610418</v>
      </c>
      <c r="F41">
        <f t="shared" si="1"/>
        <v>9480</v>
      </c>
      <c r="G41">
        <f t="shared" si="2"/>
        <v>1.2744001214741729E-3</v>
      </c>
      <c r="K41">
        <f t="shared" si="3"/>
        <v>1.2744001214741729E-3</v>
      </c>
      <c r="O41">
        <f t="shared" ca="1" si="4"/>
        <v>1.1622239660985662E-3</v>
      </c>
      <c r="Q41" s="1">
        <f t="shared" si="5"/>
        <v>40938.930850000121</v>
      </c>
    </row>
    <row r="42" spans="1:17" ht="12" customHeight="1" x14ac:dyDescent="0.2">
      <c r="A42" s="41" t="s">
        <v>48</v>
      </c>
      <c r="B42" s="42" t="s">
        <v>47</v>
      </c>
      <c r="C42" s="44">
        <v>55959.31736999983</v>
      </c>
      <c r="D42" s="45">
        <v>2.4000000000000001E-4</v>
      </c>
      <c r="E42">
        <f t="shared" si="0"/>
        <v>9487.0080672449476</v>
      </c>
      <c r="F42">
        <f t="shared" si="1"/>
        <v>9487</v>
      </c>
      <c r="G42">
        <f t="shared" si="2"/>
        <v>2.1731098313466646E-3</v>
      </c>
      <c r="K42">
        <f t="shared" si="3"/>
        <v>2.1731098313466646E-3</v>
      </c>
      <c r="O42">
        <f t="shared" ca="1" si="4"/>
        <v>1.1610700892911371E-3</v>
      </c>
      <c r="Q42" s="1">
        <f t="shared" si="5"/>
        <v>40940.81736999983</v>
      </c>
    </row>
    <row r="43" spans="1:17" ht="12" customHeight="1" x14ac:dyDescent="0.2">
      <c r="A43" s="41" t="s">
        <v>48</v>
      </c>
      <c r="B43" s="42" t="s">
        <v>47</v>
      </c>
      <c r="C43" s="44">
        <v>55960.394299999811</v>
      </c>
      <c r="D43" s="45">
        <v>2.7999999999999998E-4</v>
      </c>
      <c r="E43">
        <f t="shared" si="0"/>
        <v>9491.0059591015197</v>
      </c>
      <c r="F43">
        <f t="shared" si="1"/>
        <v>9491</v>
      </c>
      <c r="G43">
        <f t="shared" si="2"/>
        <v>1.6052298160502687E-3</v>
      </c>
      <c r="K43">
        <f t="shared" si="3"/>
        <v>1.6052298160502687E-3</v>
      </c>
      <c r="O43">
        <f t="shared" ca="1" si="4"/>
        <v>1.1604107311154635E-3</v>
      </c>
      <c r="Q43" s="1">
        <f t="shared" si="5"/>
        <v>40941.894299999811</v>
      </c>
    </row>
    <row r="44" spans="1:17" ht="12" customHeight="1" x14ac:dyDescent="0.2">
      <c r="A44" s="41" t="s">
        <v>48</v>
      </c>
      <c r="B44" s="42" t="s">
        <v>47</v>
      </c>
      <c r="C44" s="44">
        <v>55991.373039999977</v>
      </c>
      <c r="D44" s="45">
        <v>5.9999999999999995E-4</v>
      </c>
      <c r="E44">
        <f t="shared" si="0"/>
        <v>9606.0084684342182</v>
      </c>
      <c r="F44">
        <f t="shared" si="1"/>
        <v>9606</v>
      </c>
      <c r="G44">
        <f t="shared" si="2"/>
        <v>2.2811799790360965E-3</v>
      </c>
      <c r="K44">
        <f t="shared" si="3"/>
        <v>2.2811799790360965E-3</v>
      </c>
      <c r="O44">
        <f t="shared" ca="1" si="4"/>
        <v>1.1414541835648455E-3</v>
      </c>
      <c r="Q44" s="1">
        <f t="shared" si="5"/>
        <v>40972.873039999977</v>
      </c>
    </row>
    <row r="45" spans="1:17" ht="12" customHeight="1" x14ac:dyDescent="0.2">
      <c r="A45" s="41" t="s">
        <v>48</v>
      </c>
      <c r="B45" s="42" t="s">
        <v>47</v>
      </c>
      <c r="C45" s="44">
        <v>55998.376929999795</v>
      </c>
      <c r="D45" s="45">
        <v>1.9000000000000001E-4</v>
      </c>
      <c r="E45">
        <f t="shared" si="0"/>
        <v>9632.0090393116971</v>
      </c>
      <c r="F45">
        <f t="shared" si="1"/>
        <v>9632</v>
      </c>
      <c r="G45">
        <f t="shared" si="2"/>
        <v>2.4349597952095792E-3</v>
      </c>
      <c r="K45">
        <f t="shared" si="3"/>
        <v>2.4349597952095792E-3</v>
      </c>
      <c r="O45">
        <f t="shared" ca="1" si="4"/>
        <v>1.1371683554229665E-3</v>
      </c>
      <c r="Q45" s="1">
        <f t="shared" si="5"/>
        <v>40979.876929999795</v>
      </c>
    </row>
    <row r="46" spans="1:17" ht="12" customHeight="1" x14ac:dyDescent="0.2">
      <c r="A46" s="41" t="s">
        <v>48</v>
      </c>
      <c r="B46" s="42" t="s">
        <v>47</v>
      </c>
      <c r="C46" s="44">
        <v>56006.458169999998</v>
      </c>
      <c r="D46" s="45">
        <v>4.0000000000000002E-4</v>
      </c>
      <c r="E46">
        <f t="shared" si="0"/>
        <v>9662.009061215047</v>
      </c>
      <c r="F46">
        <f t="shared" si="1"/>
        <v>9662</v>
      </c>
      <c r="G46">
        <f t="shared" si="2"/>
        <v>2.4408600002061576E-3</v>
      </c>
      <c r="K46">
        <f t="shared" si="3"/>
        <v>2.4408600002061576E-3</v>
      </c>
      <c r="O46">
        <f t="shared" ca="1" si="4"/>
        <v>1.132223169105414E-3</v>
      </c>
      <c r="Q46" s="1">
        <f t="shared" si="5"/>
        <v>40987.958169999998</v>
      </c>
    </row>
    <row r="47" spans="1:17" ht="12" customHeight="1" x14ac:dyDescent="0.2">
      <c r="A47" s="41" t="s">
        <v>48</v>
      </c>
      <c r="B47" s="42" t="s">
        <v>47</v>
      </c>
      <c r="C47" s="44">
        <v>56012.383129999973</v>
      </c>
      <c r="D47" s="45">
        <v>2.9E-4</v>
      </c>
      <c r="E47">
        <f t="shared" si="0"/>
        <v>9684.0043156278898</v>
      </c>
      <c r="F47">
        <f t="shared" si="1"/>
        <v>9684</v>
      </c>
      <c r="G47">
        <f t="shared" si="2"/>
        <v>1.1625199767877348E-3</v>
      </c>
      <c r="K47">
        <f t="shared" si="3"/>
        <v>1.1625199767877348E-3</v>
      </c>
      <c r="O47">
        <f t="shared" ca="1" si="4"/>
        <v>1.1285966991392089E-3</v>
      </c>
      <c r="Q47" s="1">
        <f t="shared" si="5"/>
        <v>40993.883129999973</v>
      </c>
    </row>
    <row r="48" spans="1:17" ht="12" customHeight="1" x14ac:dyDescent="0.2">
      <c r="A48" s="41" t="s">
        <v>48</v>
      </c>
      <c r="B48" s="42" t="s">
        <v>47</v>
      </c>
      <c r="C48" s="44">
        <v>56013.460419999901</v>
      </c>
      <c r="D48" s="45">
        <v>1.7000000000000001E-4</v>
      </c>
      <c r="E48">
        <f t="shared" si="0"/>
        <v>9688.0035439138082</v>
      </c>
      <c r="F48">
        <f t="shared" si="1"/>
        <v>9688</v>
      </c>
      <c r="G48">
        <f t="shared" si="2"/>
        <v>9.5463990146527067E-4</v>
      </c>
      <c r="K48">
        <f t="shared" si="3"/>
        <v>9.5463990146527067E-4</v>
      </c>
      <c r="O48">
        <f t="shared" ca="1" si="4"/>
        <v>1.127937340963535E-3</v>
      </c>
      <c r="Q48" s="1">
        <f t="shared" si="5"/>
        <v>40994.960419999901</v>
      </c>
    </row>
    <row r="49" spans="1:17" ht="12" customHeight="1" x14ac:dyDescent="0.2">
      <c r="A49" s="41" t="s">
        <v>48</v>
      </c>
      <c r="B49" s="42" t="s">
        <v>47</v>
      </c>
      <c r="C49" s="44">
        <v>56029.354569999967</v>
      </c>
      <c r="D49" s="45">
        <v>2.4000000000000001E-4</v>
      </c>
      <c r="E49">
        <f t="shared" si="0"/>
        <v>9747.007465109702</v>
      </c>
      <c r="F49">
        <f t="shared" si="1"/>
        <v>9747</v>
      </c>
      <c r="G49">
        <f t="shared" si="2"/>
        <v>2.010909971431829E-3</v>
      </c>
      <c r="K49">
        <f t="shared" si="3"/>
        <v>2.010909971431829E-3</v>
      </c>
      <c r="O49">
        <f t="shared" ca="1" si="4"/>
        <v>1.1182118078723485E-3</v>
      </c>
      <c r="Q49" s="1">
        <f t="shared" si="5"/>
        <v>41010.854569999967</v>
      </c>
    </row>
    <row r="50" spans="1:17" ht="12" customHeight="1" x14ac:dyDescent="0.2">
      <c r="A50" s="41" t="s">
        <v>48</v>
      </c>
      <c r="B50" s="42" t="s">
        <v>47</v>
      </c>
      <c r="C50" s="44">
        <v>56267.479429999832</v>
      </c>
      <c r="D50" s="45">
        <v>3.8999999999999999E-4</v>
      </c>
      <c r="E50">
        <f t="shared" si="0"/>
        <v>10630.999403914688</v>
      </c>
      <c r="F50">
        <f t="shared" si="1"/>
        <v>10631</v>
      </c>
      <c r="G50">
        <f t="shared" si="2"/>
        <v>-1.605701691005379E-4</v>
      </c>
      <c r="K50">
        <f t="shared" si="3"/>
        <v>-1.605701691005379E-4</v>
      </c>
      <c r="O50">
        <f t="shared" ca="1" si="4"/>
        <v>9.7249365104846671E-4</v>
      </c>
      <c r="Q50" s="1">
        <f t="shared" si="5"/>
        <v>41248.979429999832</v>
      </c>
    </row>
    <row r="51" spans="1:17" ht="12" customHeight="1" x14ac:dyDescent="0.2">
      <c r="A51" s="41" t="s">
        <v>48</v>
      </c>
      <c r="B51" s="42" t="s">
        <v>47</v>
      </c>
      <c r="C51" s="44">
        <v>56274.483800000045</v>
      </c>
      <c r="D51" s="45">
        <v>5.9000000000000003E-4</v>
      </c>
      <c r="E51">
        <f t="shared" si="0"/>
        <v>10657.00175669969</v>
      </c>
      <c r="F51">
        <f t="shared" si="1"/>
        <v>10657</v>
      </c>
      <c r="G51">
        <f t="shared" si="2"/>
        <v>4.7321004967670888E-4</v>
      </c>
      <c r="K51">
        <f t="shared" si="3"/>
        <v>4.7321004967670888E-4</v>
      </c>
      <c r="O51">
        <f t="shared" ca="1" si="4"/>
        <v>9.6820782290658772E-4</v>
      </c>
      <c r="Q51" s="1">
        <f t="shared" si="5"/>
        <v>41255.983800000045</v>
      </c>
    </row>
    <row r="52" spans="1:17" ht="12" customHeight="1" x14ac:dyDescent="0.2">
      <c r="A52" s="41" t="s">
        <v>48</v>
      </c>
      <c r="B52" s="42" t="s">
        <v>47</v>
      </c>
      <c r="C52" s="44">
        <v>56294.41724999994</v>
      </c>
      <c r="D52" s="45">
        <v>1.9000000000000001E-4</v>
      </c>
      <c r="E52">
        <f t="shared" si="0"/>
        <v>10731.000788604588</v>
      </c>
      <c r="F52">
        <f t="shared" si="1"/>
        <v>10731</v>
      </c>
      <c r="G52">
        <f t="shared" si="2"/>
        <v>2.1242994262138382E-4</v>
      </c>
      <c r="K52">
        <f t="shared" si="3"/>
        <v>2.1242994262138382E-4</v>
      </c>
      <c r="O52">
        <f t="shared" ca="1" si="4"/>
        <v>9.5600969665662482E-4</v>
      </c>
      <c r="Q52" s="1">
        <f t="shared" si="5"/>
        <v>41275.91724999994</v>
      </c>
    </row>
    <row r="53" spans="1:17" ht="12" customHeight="1" x14ac:dyDescent="0.2">
      <c r="A53" s="41" t="s">
        <v>48</v>
      </c>
      <c r="B53" s="42" t="s">
        <v>47</v>
      </c>
      <c r="C53" s="44">
        <v>56338.324390000198</v>
      </c>
      <c r="D53" s="45">
        <v>2.7999999999999998E-4</v>
      </c>
      <c r="E53">
        <f t="shared" si="0"/>
        <v>10893.997452691789</v>
      </c>
      <c r="F53">
        <f t="shared" si="1"/>
        <v>10894</v>
      </c>
      <c r="G53">
        <f t="shared" si="2"/>
        <v>-6.8617980286944658E-4</v>
      </c>
      <c r="K53">
        <f t="shared" si="3"/>
        <v>-6.8617980286944658E-4</v>
      </c>
      <c r="O53">
        <f t="shared" ca="1" si="4"/>
        <v>9.2914085099792269E-4</v>
      </c>
      <c r="Q53" s="1">
        <f t="shared" si="5"/>
        <v>41319.824390000198</v>
      </c>
    </row>
    <row r="54" spans="1:17" ht="12" customHeight="1" x14ac:dyDescent="0.2">
      <c r="A54" s="41" t="s">
        <v>48</v>
      </c>
      <c r="B54" s="42" t="s">
        <v>47</v>
      </c>
      <c r="C54" s="44">
        <v>56341.287620000076</v>
      </c>
      <c r="D54" s="45">
        <v>2.5000000000000001E-4</v>
      </c>
      <c r="E54">
        <f t="shared" si="0"/>
        <v>10904.997864126019</v>
      </c>
      <c r="F54">
        <f t="shared" si="1"/>
        <v>10905</v>
      </c>
      <c r="G54">
        <f t="shared" si="2"/>
        <v>-5.7534992083674297E-4</v>
      </c>
      <c r="K54">
        <f t="shared" si="3"/>
        <v>-5.7534992083674297E-4</v>
      </c>
      <c r="O54">
        <f t="shared" ca="1" si="4"/>
        <v>9.2732761601482003E-4</v>
      </c>
      <c r="Q54" s="1">
        <f t="shared" si="5"/>
        <v>41322.787620000076</v>
      </c>
    </row>
    <row r="55" spans="1:17" ht="12" customHeight="1" x14ac:dyDescent="0.2">
      <c r="A55" s="41" t="s">
        <v>48</v>
      </c>
      <c r="B55" s="42" t="s">
        <v>47</v>
      </c>
      <c r="C55" s="44">
        <v>56343.442290000152</v>
      </c>
      <c r="D55" s="45">
        <v>2.4000000000000001E-4</v>
      </c>
      <c r="E55">
        <f t="shared" si="0"/>
        <v>10912.996654806057</v>
      </c>
      <c r="F55">
        <f t="shared" si="1"/>
        <v>10913</v>
      </c>
      <c r="G55">
        <f t="shared" si="2"/>
        <v>-9.0110984456259757E-4</v>
      </c>
      <c r="K55">
        <f t="shared" si="3"/>
        <v>-9.0110984456259757E-4</v>
      </c>
      <c r="O55">
        <f t="shared" ca="1" si="4"/>
        <v>9.2600889966347271E-4</v>
      </c>
      <c r="Q55" s="1">
        <f t="shared" si="5"/>
        <v>41324.942290000152</v>
      </c>
    </row>
    <row r="56" spans="1:17" ht="12" customHeight="1" x14ac:dyDescent="0.2">
      <c r="A56" s="41" t="s">
        <v>48</v>
      </c>
      <c r="B56" s="42" t="s">
        <v>47</v>
      </c>
      <c r="C56" s="44">
        <v>56382.50149000017</v>
      </c>
      <c r="D56" s="45">
        <v>2.5999999999999998E-4</v>
      </c>
      <c r="E56">
        <f t="shared" si="0"/>
        <v>11057.996290443458</v>
      </c>
      <c r="F56">
        <f t="shared" si="1"/>
        <v>11058</v>
      </c>
      <c r="G56">
        <f t="shared" si="2"/>
        <v>-9.9925982794957235E-4</v>
      </c>
      <c r="K56">
        <f t="shared" si="3"/>
        <v>-9.9925982794957235E-4</v>
      </c>
      <c r="O56">
        <f t="shared" ca="1" si="4"/>
        <v>9.0210716579530205E-4</v>
      </c>
      <c r="Q56" s="1">
        <f t="shared" si="5"/>
        <v>41364.00149000017</v>
      </c>
    </row>
    <row r="57" spans="1:17" ht="12" customHeight="1" x14ac:dyDescent="0.2">
      <c r="A57" s="41" t="s">
        <v>48</v>
      </c>
      <c r="B57" s="42" t="s">
        <v>47</v>
      </c>
      <c r="C57" s="44">
        <v>56384.386770000216</v>
      </c>
      <c r="D57" s="45">
        <v>3.6999999999999999E-4</v>
      </c>
      <c r="E57">
        <f t="shared" si="0"/>
        <v>11064.995023471298</v>
      </c>
      <c r="F57">
        <f t="shared" si="1"/>
        <v>11065</v>
      </c>
      <c r="G57">
        <f t="shared" si="2"/>
        <v>-1.3405497811618261E-3</v>
      </c>
      <c r="K57">
        <f t="shared" si="3"/>
        <v>-1.3405497811618261E-3</v>
      </c>
      <c r="O57">
        <f t="shared" ca="1" si="4"/>
        <v>9.0095328898787304E-4</v>
      </c>
      <c r="Q57" s="1">
        <f t="shared" si="5"/>
        <v>41365.886770000216</v>
      </c>
    </row>
    <row r="58" spans="1:17" ht="12" customHeight="1" x14ac:dyDescent="0.2">
      <c r="A58" s="41" t="s">
        <v>48</v>
      </c>
      <c r="B58" s="42" t="s">
        <v>47</v>
      </c>
      <c r="C58" s="44">
        <v>56398.39477000013</v>
      </c>
      <c r="D58" s="45">
        <v>2.2000000000000001E-4</v>
      </c>
      <c r="E58">
        <f t="shared" si="0"/>
        <v>11116.99698193423</v>
      </c>
      <c r="F58">
        <f t="shared" si="1"/>
        <v>11117</v>
      </c>
      <c r="G58">
        <f t="shared" si="2"/>
        <v>-8.1298987061018124E-4</v>
      </c>
      <c r="K58">
        <f t="shared" si="3"/>
        <v>-8.1298987061018124E-4</v>
      </c>
      <c r="O58">
        <f t="shared" ca="1" si="4"/>
        <v>8.9238163270411548E-4</v>
      </c>
      <c r="Q58" s="1">
        <f t="shared" si="5"/>
        <v>41379.89477000013</v>
      </c>
    </row>
    <row r="59" spans="1:17" ht="12" customHeight="1" x14ac:dyDescent="0.2">
      <c r="A59" s="41" t="s">
        <v>48</v>
      </c>
      <c r="B59" s="42" t="s">
        <v>47</v>
      </c>
      <c r="C59" s="44">
        <v>56655.379189999774</v>
      </c>
      <c r="D59" s="45">
        <v>1.4999999999999999E-4</v>
      </c>
      <c r="E59">
        <f t="shared" si="0"/>
        <v>12071.001346192075</v>
      </c>
      <c r="F59">
        <f t="shared" si="1"/>
        <v>12071</v>
      </c>
      <c r="G59">
        <f t="shared" si="2"/>
        <v>3.6262977664591745E-4</v>
      </c>
      <c r="K59">
        <f t="shared" si="3"/>
        <v>3.6262977664591745E-4</v>
      </c>
      <c r="O59">
        <f t="shared" ca="1" si="4"/>
        <v>7.3512470780594426E-4</v>
      </c>
      <c r="Q59" s="1">
        <f t="shared" si="5"/>
        <v>41636.879189999774</v>
      </c>
    </row>
    <row r="60" spans="1:17" ht="12" customHeight="1" x14ac:dyDescent="0.2">
      <c r="A60" s="41" t="s">
        <v>48</v>
      </c>
      <c r="B60" s="42" t="s">
        <v>47</v>
      </c>
      <c r="C60" s="44">
        <v>56662.383069999982</v>
      </c>
      <c r="D60" s="45">
        <v>1.9000000000000001E-4</v>
      </c>
      <c r="E60">
        <f t="shared" si="0"/>
        <v>12097.001879947957</v>
      </c>
      <c r="F60">
        <f t="shared" si="1"/>
        <v>12097</v>
      </c>
      <c r="G60">
        <f t="shared" si="2"/>
        <v>5.0640998233575374E-4</v>
      </c>
      <c r="K60">
        <f t="shared" si="3"/>
        <v>5.0640998233575374E-4</v>
      </c>
      <c r="O60">
        <f t="shared" ca="1" si="4"/>
        <v>7.3083887966406526E-4</v>
      </c>
      <c r="Q60" s="1">
        <f t="shared" si="5"/>
        <v>41643.883069999982</v>
      </c>
    </row>
    <row r="61" spans="1:17" ht="12" customHeight="1" x14ac:dyDescent="0.2">
      <c r="A61" s="41" t="s">
        <v>48</v>
      </c>
      <c r="B61" s="42" t="s">
        <v>47</v>
      </c>
      <c r="C61" s="44">
        <v>56677.46827000007</v>
      </c>
      <c r="D61" s="45">
        <v>2.5000000000000001E-4</v>
      </c>
      <c r="E61">
        <f t="shared" si="0"/>
        <v>12153.002732590334</v>
      </c>
      <c r="F61">
        <f t="shared" si="1"/>
        <v>12153</v>
      </c>
      <c r="G61">
        <f t="shared" si="2"/>
        <v>7.3609007085906342E-4</v>
      </c>
      <c r="K61">
        <f t="shared" si="3"/>
        <v>7.3609007085906342E-4</v>
      </c>
      <c r="O61">
        <f t="shared" ca="1" si="4"/>
        <v>7.2160786520463404E-4</v>
      </c>
      <c r="Q61" s="1">
        <f t="shared" si="5"/>
        <v>41658.96827000007</v>
      </c>
    </row>
    <row r="62" spans="1:17" ht="12" customHeight="1" x14ac:dyDescent="0.2">
      <c r="A62" s="41" t="s">
        <v>48</v>
      </c>
      <c r="B62" s="42" t="s">
        <v>47</v>
      </c>
      <c r="C62" s="44">
        <v>56994.52257000003</v>
      </c>
      <c r="D62" s="45">
        <v>3.6000000000000002E-4</v>
      </c>
      <c r="E62">
        <f t="shared" si="0"/>
        <v>13330.004769939902</v>
      </c>
      <c r="F62">
        <f t="shared" si="1"/>
        <v>13330</v>
      </c>
      <c r="G62">
        <f t="shared" si="2"/>
        <v>1.2849000340793282E-3</v>
      </c>
      <c r="K62">
        <f t="shared" si="3"/>
        <v>1.2849000340793282E-3</v>
      </c>
      <c r="O62">
        <f t="shared" ca="1" si="4"/>
        <v>5.2759172201265582E-4</v>
      </c>
      <c r="Q62" s="1">
        <f t="shared" si="5"/>
        <v>41976.02257000003</v>
      </c>
    </row>
    <row r="63" spans="1:17" ht="12" customHeight="1" x14ac:dyDescent="0.2">
      <c r="A63" s="41" t="s">
        <v>48</v>
      </c>
      <c r="B63" s="42" t="s">
        <v>47</v>
      </c>
      <c r="C63" s="44">
        <v>57000.448909999803</v>
      </c>
      <c r="D63" s="45">
        <v>2.9999999999999997E-4</v>
      </c>
      <c r="E63">
        <f t="shared" si="0"/>
        <v>13352.005147331911</v>
      </c>
      <c r="F63">
        <f t="shared" si="1"/>
        <v>13352</v>
      </c>
      <c r="G63">
        <f t="shared" si="2"/>
        <v>1.386559808452148E-3</v>
      </c>
      <c r="K63">
        <f t="shared" si="3"/>
        <v>1.386559808452148E-3</v>
      </c>
      <c r="O63">
        <f t="shared" ca="1" si="4"/>
        <v>5.2396525204645049E-4</v>
      </c>
      <c r="Q63" s="1">
        <f t="shared" si="5"/>
        <v>41981.948909999803</v>
      </c>
    </row>
    <row r="64" spans="1:17" ht="12" customHeight="1" x14ac:dyDescent="0.2">
      <c r="A64" s="41" t="s">
        <v>48</v>
      </c>
      <c r="B64" s="42" t="s">
        <v>47</v>
      </c>
      <c r="C64" s="44">
        <v>57016.341570000164</v>
      </c>
      <c r="D64" s="45">
        <v>2.3000000000000001E-4</v>
      </c>
      <c r="E64">
        <f t="shared" si="0"/>
        <v>13411.003537195515</v>
      </c>
      <c r="F64">
        <f t="shared" si="1"/>
        <v>13411</v>
      </c>
      <c r="G64">
        <f t="shared" si="2"/>
        <v>9.5283016707981005E-4</v>
      </c>
      <c r="K64">
        <f t="shared" si="3"/>
        <v>9.5283016707981005E-4</v>
      </c>
      <c r="O64">
        <f t="shared" ca="1" si="4"/>
        <v>5.1423971895526392E-4</v>
      </c>
      <c r="Q64" s="1">
        <f t="shared" si="5"/>
        <v>41997.841570000164</v>
      </c>
    </row>
    <row r="65" spans="1:17" ht="12" customHeight="1" x14ac:dyDescent="0.2">
      <c r="A65" s="41" t="s">
        <v>48</v>
      </c>
      <c r="B65" s="42" t="s">
        <v>47</v>
      </c>
      <c r="C65" s="44">
        <v>57042.472080000211</v>
      </c>
      <c r="D65" s="45">
        <v>2.1000000000000001E-4</v>
      </c>
      <c r="E65">
        <f t="shared" si="0"/>
        <v>13508.007941510616</v>
      </c>
      <c r="F65">
        <f t="shared" si="1"/>
        <v>13508</v>
      </c>
      <c r="G65">
        <f t="shared" si="2"/>
        <v>2.1392402122728527E-3</v>
      </c>
      <c r="K65">
        <f t="shared" si="3"/>
        <v>2.1392402122728527E-3</v>
      </c>
      <c r="O65">
        <f t="shared" ca="1" si="4"/>
        <v>4.9825028319517737E-4</v>
      </c>
      <c r="Q65" s="1">
        <f t="shared" si="5"/>
        <v>42023.972080000211</v>
      </c>
    </row>
    <row r="66" spans="1:17" ht="12" customHeight="1" x14ac:dyDescent="0.2">
      <c r="A66" s="41" t="s">
        <v>48</v>
      </c>
      <c r="B66" s="42" t="s">
        <v>47</v>
      </c>
      <c r="C66" s="44">
        <v>57045.433929999825</v>
      </c>
      <c r="D66" s="45">
        <v>2.9999999999999997E-4</v>
      </c>
      <c r="E66">
        <f t="shared" si="0"/>
        <v>13519.003229963952</v>
      </c>
      <c r="F66">
        <f t="shared" si="1"/>
        <v>13519</v>
      </c>
      <c r="G66">
        <f t="shared" si="2"/>
        <v>8.7006982357706875E-4</v>
      </c>
      <c r="K66">
        <f t="shared" si="3"/>
        <v>8.7006982357706875E-4</v>
      </c>
      <c r="O66">
        <f t="shared" ca="1" si="4"/>
        <v>4.964370482120747E-4</v>
      </c>
      <c r="Q66" s="1">
        <f t="shared" si="5"/>
        <v>42026.933929999825</v>
      </c>
    </row>
    <row r="67" spans="1:17" ht="12" customHeight="1" x14ac:dyDescent="0.2">
      <c r="A67" s="41" t="s">
        <v>48</v>
      </c>
      <c r="B67" s="42" t="s">
        <v>47</v>
      </c>
      <c r="C67" s="44">
        <v>57047.318940000143</v>
      </c>
      <c r="D67" s="45">
        <v>1.4999999999999999E-4</v>
      </c>
      <c r="E67">
        <f t="shared" si="0"/>
        <v>13526.000960670644</v>
      </c>
      <c r="F67">
        <f t="shared" si="1"/>
        <v>13526</v>
      </c>
      <c r="G67">
        <f t="shared" si="2"/>
        <v>2.5878014275804162E-4</v>
      </c>
      <c r="K67">
        <f t="shared" si="3"/>
        <v>2.5878014275804162E-4</v>
      </c>
      <c r="O67">
        <f t="shared" ca="1" si="4"/>
        <v>4.9528317140464569E-4</v>
      </c>
      <c r="Q67" s="1">
        <f t="shared" si="5"/>
        <v>42028.818940000143</v>
      </c>
    </row>
    <row r="68" spans="1:17" ht="12" customHeight="1" x14ac:dyDescent="0.2">
      <c r="A68" s="41" t="s">
        <v>48</v>
      </c>
      <c r="B68" s="42" t="s">
        <v>47</v>
      </c>
      <c r="C68" s="44">
        <v>57104.427410000004</v>
      </c>
      <c r="D68" s="45">
        <v>2.0000000000000001E-4</v>
      </c>
      <c r="E68">
        <f t="shared" si="0"/>
        <v>13738.004978719797</v>
      </c>
      <c r="F68">
        <f t="shared" si="1"/>
        <v>13738</v>
      </c>
      <c r="G68">
        <f t="shared" si="2"/>
        <v>1.3411400068434887E-3</v>
      </c>
      <c r="K68">
        <f t="shared" si="3"/>
        <v>1.3411400068434887E-3</v>
      </c>
      <c r="O68">
        <f t="shared" ca="1" si="4"/>
        <v>4.6033718809394093E-4</v>
      </c>
      <c r="Q68" s="1">
        <f t="shared" si="5"/>
        <v>42085.927410000004</v>
      </c>
    </row>
    <row r="69" spans="1:17" ht="12" customHeight="1" x14ac:dyDescent="0.2">
      <c r="A69" s="41" t="s">
        <v>48</v>
      </c>
      <c r="B69" s="42" t="s">
        <v>47</v>
      </c>
      <c r="C69" s="44">
        <v>57402.355250000022</v>
      </c>
      <c r="D69" s="45">
        <v>2.7999999999999998E-4</v>
      </c>
      <c r="E69">
        <f t="shared" si="0"/>
        <v>14844.003776601492</v>
      </c>
      <c r="F69">
        <f t="shared" si="1"/>
        <v>14844</v>
      </c>
      <c r="G69">
        <f t="shared" si="2"/>
        <v>1.0173200280405581E-3</v>
      </c>
      <c r="K69">
        <f t="shared" si="3"/>
        <v>1.0173200280405581E-3</v>
      </c>
      <c r="O69">
        <f t="shared" ca="1" si="4"/>
        <v>2.7802465252017025E-4</v>
      </c>
      <c r="Q69" s="1">
        <f t="shared" si="5"/>
        <v>42383.855250000022</v>
      </c>
    </row>
    <row r="70" spans="1:17" ht="12" customHeight="1" x14ac:dyDescent="0.2">
      <c r="A70" s="41" t="s">
        <v>48</v>
      </c>
      <c r="B70" s="42" t="s">
        <v>47</v>
      </c>
      <c r="C70" s="44">
        <v>57407.47332999995</v>
      </c>
      <c r="D70" s="45">
        <v>2.9E-4</v>
      </c>
      <c r="E70">
        <f t="shared" si="0"/>
        <v>14863.003646930432</v>
      </c>
      <c r="F70">
        <f t="shared" si="1"/>
        <v>14863</v>
      </c>
      <c r="G70">
        <f t="shared" si="2"/>
        <v>9.8238995269639418E-4</v>
      </c>
      <c r="K70">
        <f t="shared" si="3"/>
        <v>9.8238995269639418E-4</v>
      </c>
      <c r="O70">
        <f t="shared" ca="1" si="4"/>
        <v>2.7489270118572027E-4</v>
      </c>
      <c r="Q70" s="1">
        <f t="shared" si="5"/>
        <v>42388.97332999995</v>
      </c>
    </row>
    <row r="71" spans="1:17" ht="12" customHeight="1" x14ac:dyDescent="0.2">
      <c r="A71" s="41" t="s">
        <v>48</v>
      </c>
      <c r="B71" s="42" t="s">
        <v>47</v>
      </c>
      <c r="C71" s="44">
        <v>57408.281849999912</v>
      </c>
      <c r="D71" s="45">
        <v>4.6999999999999999E-4</v>
      </c>
      <c r="E71">
        <f t="shared" si="0"/>
        <v>14866.005119193051</v>
      </c>
      <c r="F71">
        <f t="shared" si="1"/>
        <v>14866</v>
      </c>
      <c r="G71">
        <f t="shared" si="2"/>
        <v>1.3789799122605473E-3</v>
      </c>
      <c r="K71">
        <f t="shared" si="3"/>
        <v>1.3789799122605473E-3</v>
      </c>
      <c r="O71">
        <f t="shared" ca="1" si="4"/>
        <v>2.7439818255396492E-4</v>
      </c>
      <c r="Q71" s="1">
        <f t="shared" si="5"/>
        <v>42389.781849999912</v>
      </c>
    </row>
    <row r="72" spans="1:17" ht="12" customHeight="1" x14ac:dyDescent="0.2">
      <c r="A72" s="41" t="s">
        <v>48</v>
      </c>
      <c r="B72" s="42" t="s">
        <v>47</v>
      </c>
      <c r="C72" s="44">
        <v>57702.438649999909</v>
      </c>
      <c r="D72" s="45">
        <v>5.0000000000000001E-4</v>
      </c>
      <c r="E72">
        <f t="shared" si="0"/>
        <v>15958.004669113268</v>
      </c>
      <c r="F72">
        <f t="shared" si="1"/>
        <v>15958</v>
      </c>
      <c r="G72">
        <f t="shared" si="2"/>
        <v>1.2577399102156051E-3</v>
      </c>
      <c r="K72">
        <f t="shared" si="3"/>
        <v>1.2577399102156051E-3</v>
      </c>
      <c r="O72">
        <f t="shared" ca="1" si="4"/>
        <v>9.4393400595052263E-5</v>
      </c>
      <c r="Q72" s="1">
        <f t="shared" si="5"/>
        <v>42683.938649999909</v>
      </c>
    </row>
    <row r="73" spans="1:17" ht="12" customHeight="1" x14ac:dyDescent="0.2">
      <c r="A73" s="41" t="s">
        <v>48</v>
      </c>
      <c r="B73" s="42" t="s">
        <v>47</v>
      </c>
      <c r="C73" s="44">
        <v>57723.450019999873</v>
      </c>
      <c r="D73" s="45">
        <v>3.1E-4</v>
      </c>
      <c r="E73">
        <f t="shared" si="0"/>
        <v>16036.005268056308</v>
      </c>
      <c r="F73">
        <f t="shared" si="1"/>
        <v>16036</v>
      </c>
      <c r="G73">
        <f t="shared" si="2"/>
        <v>1.4190798756317236E-3</v>
      </c>
      <c r="K73">
        <f t="shared" si="3"/>
        <v>1.4190798756317236E-3</v>
      </c>
      <c r="O73">
        <f t="shared" ca="1" si="4"/>
        <v>8.1535916169415707E-5</v>
      </c>
      <c r="Q73" s="1">
        <f t="shared" si="5"/>
        <v>42704.950019999873</v>
      </c>
    </row>
    <row r="74" spans="1:17" ht="12" customHeight="1" x14ac:dyDescent="0.2">
      <c r="A74" s="41" t="s">
        <v>48</v>
      </c>
      <c r="B74" s="42" t="s">
        <v>47</v>
      </c>
      <c r="C74" s="44">
        <v>57726.413350000046</v>
      </c>
      <c r="D74" s="45">
        <v>2.2000000000000001E-4</v>
      </c>
      <c r="E74">
        <f t="shared" si="0"/>
        <v>16047.006050722064</v>
      </c>
      <c r="F74">
        <f t="shared" si="1"/>
        <v>16047</v>
      </c>
      <c r="G74">
        <f t="shared" si="2"/>
        <v>1.6299100461765192E-3</v>
      </c>
      <c r="K74">
        <f t="shared" si="3"/>
        <v>1.6299100461765192E-3</v>
      </c>
      <c r="O74">
        <f t="shared" ca="1" si="4"/>
        <v>7.9722681186313038E-5</v>
      </c>
      <c r="Q74" s="1">
        <f t="shared" si="5"/>
        <v>42707.913350000046</v>
      </c>
    </row>
    <row r="75" spans="1:17" ht="12" customHeight="1" x14ac:dyDescent="0.2">
      <c r="A75" s="41" t="s">
        <v>48</v>
      </c>
      <c r="B75" s="42" t="s">
        <v>47</v>
      </c>
      <c r="C75" s="44">
        <v>58074.443489999976</v>
      </c>
      <c r="D75" s="45">
        <v>1.9000000000000001E-4</v>
      </c>
      <c r="E75">
        <f t="shared" si="0"/>
        <v>17338.999831721168</v>
      </c>
      <c r="F75">
        <f t="shared" si="1"/>
        <v>17339</v>
      </c>
      <c r="G75">
        <f t="shared" si="2"/>
        <v>-4.5330023567657918E-5</v>
      </c>
      <c r="K75">
        <f t="shared" si="3"/>
        <v>-4.5330023567657918E-5</v>
      </c>
      <c r="O75">
        <f t="shared" ca="1" si="4"/>
        <v>-1.332500095562834E-4</v>
      </c>
      <c r="Q75" s="1">
        <f t="shared" si="5"/>
        <v>43055.943489999976</v>
      </c>
    </row>
    <row r="76" spans="1:17" ht="12" customHeight="1" x14ac:dyDescent="0.2">
      <c r="A76" s="41" t="s">
        <v>48</v>
      </c>
      <c r="B76" s="42" t="s">
        <v>47</v>
      </c>
      <c r="C76" s="44">
        <v>58085.487240000162</v>
      </c>
      <c r="D76" s="45">
        <v>4.6999999999999999E-4</v>
      </c>
      <c r="E76">
        <f t="shared" si="0"/>
        <v>17379.997592200052</v>
      </c>
      <c r="F76">
        <f t="shared" si="1"/>
        <v>17380</v>
      </c>
      <c r="G76">
        <f t="shared" si="2"/>
        <v>-6.4859983103815466E-4</v>
      </c>
      <c r="K76">
        <f t="shared" si="3"/>
        <v>-6.4859983103815466E-4</v>
      </c>
      <c r="O76">
        <f t="shared" ca="1" si="4"/>
        <v>-1.4000843085693873E-4</v>
      </c>
      <c r="Q76" s="1">
        <f t="shared" si="5"/>
        <v>43066.987240000162</v>
      </c>
    </row>
    <row r="77" spans="1:17" ht="12" customHeight="1" x14ac:dyDescent="0.2">
      <c r="A77" s="41" t="s">
        <v>48</v>
      </c>
      <c r="B77" s="42" t="s">
        <v>47</v>
      </c>
      <c r="C77" s="44">
        <v>58161.450980000198</v>
      </c>
      <c r="D77" s="45">
        <v>2.5999999999999998E-4</v>
      </c>
      <c r="E77">
        <f t="shared" si="0"/>
        <v>17661.998109918139</v>
      </c>
      <c r="F77">
        <f t="shared" si="1"/>
        <v>17662</v>
      </c>
      <c r="G77">
        <f t="shared" si="2"/>
        <v>-5.0913979794131592E-4</v>
      </c>
      <c r="K77">
        <f t="shared" si="3"/>
        <v>-5.0913979794131592E-4</v>
      </c>
      <c r="O77">
        <f t="shared" ca="1" si="4"/>
        <v>-1.864931822419323E-4</v>
      </c>
      <c r="Q77" s="1">
        <f t="shared" si="5"/>
        <v>43142.950980000198</v>
      </c>
    </row>
    <row r="78" spans="1:17" ht="12" customHeight="1" x14ac:dyDescent="0.2">
      <c r="A78" s="41" t="s">
        <v>48</v>
      </c>
      <c r="B78" s="42" t="s">
        <v>47</v>
      </c>
      <c r="C78" s="44">
        <v>58477.426479999907</v>
      </c>
      <c r="D78" s="45">
        <v>3.5E-4</v>
      </c>
      <c r="E78">
        <f t="shared" si="0"/>
        <v>18834.995313401119</v>
      </c>
      <c r="F78">
        <f t="shared" si="1"/>
        <v>18835</v>
      </c>
      <c r="G78">
        <f t="shared" si="2"/>
        <v>-1.2624500886886381E-3</v>
      </c>
      <c r="K78">
        <f t="shared" si="3"/>
        <v>-1.2624500886886381E-3</v>
      </c>
      <c r="O78">
        <f t="shared" ca="1" si="4"/>
        <v>-3.7984996725823729E-4</v>
      </c>
      <c r="Q78" s="1">
        <f t="shared" si="5"/>
        <v>43458.926479999907</v>
      </c>
    </row>
    <row r="79" spans="1:17" ht="12" customHeight="1" x14ac:dyDescent="0.2">
      <c r="A79" s="41" t="s">
        <v>48</v>
      </c>
      <c r="B79" s="42" t="s">
        <v>47</v>
      </c>
      <c r="C79" s="44">
        <v>58493.318969999906</v>
      </c>
      <c r="D79" s="45">
        <v>4.8000000000000001E-4</v>
      </c>
      <c r="E79">
        <f t="shared" si="0"/>
        <v>18893.993072171645</v>
      </c>
      <c r="F79">
        <f t="shared" si="1"/>
        <v>18894</v>
      </c>
      <c r="G79">
        <f t="shared" si="2"/>
        <v>-1.8661800932022743E-3</v>
      </c>
      <c r="K79">
        <f t="shared" si="3"/>
        <v>-1.8661800932022743E-3</v>
      </c>
      <c r="O79">
        <f t="shared" ca="1" si="4"/>
        <v>-3.8957550034942386E-4</v>
      </c>
      <c r="Q79" s="1">
        <f t="shared" si="5"/>
        <v>43474.818969999906</v>
      </c>
    </row>
    <row r="80" spans="1:17" ht="12" customHeight="1" x14ac:dyDescent="0.2">
      <c r="A80" s="41" t="s">
        <v>48</v>
      </c>
      <c r="B80" s="42" t="s">
        <v>47</v>
      </c>
      <c r="C80" s="44">
        <v>58498.4378800001</v>
      </c>
      <c r="D80" s="45">
        <v>2.3000000000000001E-4</v>
      </c>
      <c r="E80">
        <f t="shared" si="0"/>
        <v>18912.996023714135</v>
      </c>
      <c r="F80">
        <f t="shared" si="1"/>
        <v>18913</v>
      </c>
      <c r="G80">
        <f t="shared" si="2"/>
        <v>-1.0711098948377185E-3</v>
      </c>
      <c r="K80">
        <f t="shared" si="3"/>
        <v>-1.0711098948377185E-3</v>
      </c>
      <c r="O80">
        <f t="shared" ca="1" si="4"/>
        <v>-3.9270745168387385E-4</v>
      </c>
      <c r="Q80" s="1">
        <f t="shared" si="5"/>
        <v>43479.9378800001</v>
      </c>
    </row>
    <row r="81" spans="1:17" ht="12" customHeight="1" x14ac:dyDescent="0.2">
      <c r="A81" s="41" t="s">
        <v>48</v>
      </c>
      <c r="B81" s="42" t="s">
        <v>47</v>
      </c>
      <c r="C81" s="44">
        <v>58827.344159999862</v>
      </c>
      <c r="D81" s="45">
        <v>6.4999999999999997E-4</v>
      </c>
      <c r="E81">
        <f t="shared" si="0"/>
        <v>20133.996217235675</v>
      </c>
      <c r="F81">
        <f t="shared" si="1"/>
        <v>20134</v>
      </c>
      <c r="G81">
        <f t="shared" si="2"/>
        <v>-1.018980132357683E-3</v>
      </c>
      <c r="K81">
        <f t="shared" si="3"/>
        <v>-1.018980132357683E-3</v>
      </c>
      <c r="O81">
        <f t="shared" ca="1" si="4"/>
        <v>-5.9397653480826275E-4</v>
      </c>
      <c r="Q81" s="1">
        <f t="shared" si="5"/>
        <v>43808.844159999862</v>
      </c>
    </row>
    <row r="82" spans="1:17" ht="12" customHeight="1" x14ac:dyDescent="0.2">
      <c r="A82" s="41" t="s">
        <v>48</v>
      </c>
      <c r="B82" s="42" t="s">
        <v>47</v>
      </c>
      <c r="C82" s="44">
        <v>58855.358529999852</v>
      </c>
      <c r="D82" s="45">
        <v>2.5999999999999998E-4</v>
      </c>
      <c r="E82">
        <f t="shared" si="0"/>
        <v>20237.99408310615</v>
      </c>
      <c r="F82">
        <f t="shared" si="1"/>
        <v>20238</v>
      </c>
      <c r="G82">
        <f t="shared" si="2"/>
        <v>-1.5938601427478716E-3</v>
      </c>
      <c r="K82">
        <f t="shared" si="3"/>
        <v>-1.5938601427478716E-3</v>
      </c>
      <c r="O82">
        <f t="shared" ca="1" si="4"/>
        <v>-6.1111984737577786E-4</v>
      </c>
      <c r="Q82" s="1">
        <f t="shared" si="5"/>
        <v>43836.858529999852</v>
      </c>
    </row>
    <row r="83" spans="1:17" ht="12" customHeight="1" x14ac:dyDescent="0.2">
      <c r="A83" s="41" t="s">
        <v>48</v>
      </c>
      <c r="B83" s="42" t="s">
        <v>47</v>
      </c>
      <c r="C83" s="44">
        <v>58866.403349999804</v>
      </c>
      <c r="D83" s="45">
        <v>2.5000000000000001E-4</v>
      </c>
      <c r="E83">
        <f t="shared" si="0"/>
        <v>20278.995815749753</v>
      </c>
      <c r="F83">
        <f t="shared" si="1"/>
        <v>20279</v>
      </c>
      <c r="G83">
        <f t="shared" si="2"/>
        <v>-1.1271301918895915E-3</v>
      </c>
      <c r="K83">
        <f t="shared" si="3"/>
        <v>-1.1271301918895915E-3</v>
      </c>
      <c r="O83">
        <f t="shared" ca="1" si="4"/>
        <v>-6.1787826867643319E-4</v>
      </c>
      <c r="Q83" s="1">
        <f t="shared" si="5"/>
        <v>43847.903349999804</v>
      </c>
    </row>
    <row r="84" spans="1:17" ht="12" customHeight="1" x14ac:dyDescent="0.2">
      <c r="A84" s="41" t="s">
        <v>48</v>
      </c>
      <c r="B84" s="42" t="s">
        <v>47</v>
      </c>
      <c r="C84" s="44">
        <v>59189.383069999982</v>
      </c>
      <c r="D84" s="45">
        <v>1.8000000000000001E-4</v>
      </c>
      <c r="E84">
        <f t="shared" si="0"/>
        <v>21477.994815173035</v>
      </c>
      <c r="F84">
        <f t="shared" si="1"/>
        <v>21478</v>
      </c>
      <c r="G84">
        <f t="shared" si="2"/>
        <v>-1.3966600163257681E-3</v>
      </c>
      <c r="K84">
        <f t="shared" si="3"/>
        <v>-1.3966600163257681E-3</v>
      </c>
      <c r="O84">
        <f t="shared" ca="1" si="4"/>
        <v>-8.1552088183461675E-4</v>
      </c>
      <c r="Q84" s="1">
        <f t="shared" si="5"/>
        <v>44170.883069999982</v>
      </c>
    </row>
    <row r="85" spans="1:17" ht="12" customHeight="1" x14ac:dyDescent="0.2">
      <c r="A85" s="41" t="s">
        <v>48</v>
      </c>
      <c r="B85" s="42" t="s">
        <v>47</v>
      </c>
      <c r="C85" s="44">
        <v>59196.3869599998</v>
      </c>
      <c r="D85" s="45">
        <v>2.9E-4</v>
      </c>
      <c r="E85">
        <f t="shared" si="0"/>
        <v>21503.995386050516</v>
      </c>
      <c r="F85">
        <f t="shared" si="1"/>
        <v>21504</v>
      </c>
      <c r="G85">
        <f t="shared" si="2"/>
        <v>-1.2428802001522854E-3</v>
      </c>
      <c r="K85">
        <f t="shared" si="3"/>
        <v>-1.2428802001522854E-3</v>
      </c>
      <c r="O85">
        <f t="shared" ca="1" si="4"/>
        <v>-8.1980670997649574E-4</v>
      </c>
      <c r="Q85" s="1">
        <f t="shared" si="5"/>
        <v>44177.8869599998</v>
      </c>
    </row>
    <row r="86" spans="1:17" ht="12" customHeight="1" x14ac:dyDescent="0.2">
      <c r="A86" s="41" t="s">
        <v>48</v>
      </c>
      <c r="B86" s="42" t="s">
        <v>47</v>
      </c>
      <c r="C86" s="44">
        <v>59203.390600000042</v>
      </c>
      <c r="D86" s="45">
        <v>3.6000000000000002E-4</v>
      </c>
      <c r="E86">
        <f t="shared" ref="E86:E91" si="6">+(C86-C$7)/C$8</f>
        <v>21529.995028853496</v>
      </c>
      <c r="F86">
        <f t="shared" ref="F86:F91" si="7">ROUND(2*E86,0)/2</f>
        <v>21530</v>
      </c>
      <c r="G86">
        <f t="shared" ref="G86:G91" si="8">+C86-(C$7+F86*C$8)</f>
        <v>-1.3390999520197511E-3</v>
      </c>
      <c r="K86">
        <f t="shared" ref="K86:K91" si="9">+G86</f>
        <v>-1.3390999520197511E-3</v>
      </c>
      <c r="O86">
        <f t="shared" ref="O86:O91" ca="1" si="10">+C$11+C$12*$F86</f>
        <v>-8.2409253811837431E-4</v>
      </c>
      <c r="Q86" s="1">
        <f t="shared" ref="Q86:Q91" si="11">+C86-15018.5</f>
        <v>44184.890600000042</v>
      </c>
    </row>
    <row r="87" spans="1:17" ht="12" customHeight="1" x14ac:dyDescent="0.2">
      <c r="A87" s="41" t="s">
        <v>48</v>
      </c>
      <c r="B87" s="42" t="s">
        <v>47</v>
      </c>
      <c r="C87" s="44">
        <v>59592.366979999933</v>
      </c>
      <c r="D87" s="45">
        <v>6.4000000000000005E-4</v>
      </c>
      <c r="E87">
        <f t="shared" si="6"/>
        <v>22973.993712173007</v>
      </c>
      <c r="F87">
        <f t="shared" si="7"/>
        <v>22974</v>
      </c>
      <c r="G87">
        <f t="shared" si="8"/>
        <v>-1.6937800610321574E-3</v>
      </c>
      <c r="K87">
        <f t="shared" si="9"/>
        <v>-1.6937800610321574E-3</v>
      </c>
      <c r="O87">
        <f t="shared" ca="1" si="10"/>
        <v>-1.0621208395365706E-3</v>
      </c>
      <c r="Q87" s="1">
        <f t="shared" si="11"/>
        <v>44573.866979999933</v>
      </c>
    </row>
    <row r="88" spans="1:17" ht="12" customHeight="1" x14ac:dyDescent="0.2">
      <c r="A88" s="41" t="s">
        <v>48</v>
      </c>
      <c r="B88" s="42" t="s">
        <v>47</v>
      </c>
      <c r="C88" s="44">
        <v>59593.445009999909</v>
      </c>
      <c r="D88" s="45">
        <v>2.4000000000000001E-4</v>
      </c>
      <c r="E88">
        <f t="shared" si="6"/>
        <v>22977.995687564271</v>
      </c>
      <c r="F88">
        <f t="shared" si="7"/>
        <v>22978</v>
      </c>
      <c r="G88">
        <f t="shared" si="8"/>
        <v>-1.1616600895649754E-3</v>
      </c>
      <c r="K88">
        <f t="shared" si="9"/>
        <v>-1.1616600895649754E-3</v>
      </c>
      <c r="O88">
        <f t="shared" ca="1" si="10"/>
        <v>-1.0627801977122443E-3</v>
      </c>
      <c r="Q88" s="1">
        <f t="shared" si="11"/>
        <v>44574.945009999909</v>
      </c>
    </row>
    <row r="89" spans="1:17" ht="12" customHeight="1" x14ac:dyDescent="0.2">
      <c r="A89" s="41" t="s">
        <v>48</v>
      </c>
      <c r="B89" s="42" t="s">
        <v>47</v>
      </c>
      <c r="C89" s="44">
        <v>59596.40755000012</v>
      </c>
      <c r="D89" s="45">
        <v>2.2000000000000001E-4</v>
      </c>
      <c r="E89">
        <f t="shared" si="6"/>
        <v>22988.993537509781</v>
      </c>
      <c r="F89">
        <f t="shared" si="7"/>
        <v>22989</v>
      </c>
      <c r="G89">
        <f t="shared" si="8"/>
        <v>-1.7408298735972494E-3</v>
      </c>
      <c r="K89">
        <f t="shared" si="9"/>
        <v>-1.7408298735972494E-3</v>
      </c>
      <c r="O89">
        <f t="shared" ca="1" si="10"/>
        <v>-1.064593432695347E-3</v>
      </c>
      <c r="Q89" s="1">
        <f t="shared" si="11"/>
        <v>44577.90755000012</v>
      </c>
    </row>
    <row r="90" spans="1:17" ht="12" customHeight="1" x14ac:dyDescent="0.2">
      <c r="A90" s="41" t="s">
        <v>48</v>
      </c>
      <c r="B90" s="42" t="s">
        <v>47</v>
      </c>
      <c r="C90" s="44">
        <v>59995.352229999844</v>
      </c>
      <c r="D90" s="45">
        <v>1.7000000000000001E-4</v>
      </c>
      <c r="E90">
        <f t="shared" si="6"/>
        <v>24469.99758366057</v>
      </c>
      <c r="F90">
        <f t="shared" si="7"/>
        <v>24470</v>
      </c>
      <c r="G90">
        <f t="shared" si="8"/>
        <v>-6.5090015414170921E-4</v>
      </c>
      <c r="K90">
        <f t="shared" si="9"/>
        <v>-6.5090015414170921E-4</v>
      </c>
      <c r="O90">
        <f t="shared" ca="1" si="10"/>
        <v>-1.3087207972385241E-3</v>
      </c>
      <c r="Q90" s="1">
        <f t="shared" si="11"/>
        <v>44976.852229999844</v>
      </c>
    </row>
    <row r="91" spans="1:17" ht="12" customHeight="1" x14ac:dyDescent="0.2">
      <c r="A91" s="41" t="s">
        <v>48</v>
      </c>
      <c r="B91" s="42" t="s">
        <v>47</v>
      </c>
      <c r="C91" s="44">
        <v>60002.356300000101</v>
      </c>
      <c r="D91" s="45">
        <v>2.7E-4</v>
      </c>
      <c r="E91">
        <f t="shared" si="6"/>
        <v>24495.998822754453</v>
      </c>
      <c r="F91">
        <f t="shared" si="7"/>
        <v>24496</v>
      </c>
      <c r="G91">
        <f t="shared" si="8"/>
        <v>-3.1711989868199453E-4</v>
      </c>
      <c r="K91">
        <f t="shared" si="9"/>
        <v>-3.1711989868199453E-4</v>
      </c>
      <c r="O91">
        <f t="shared" ca="1" si="10"/>
        <v>-1.3130066253804035E-3</v>
      </c>
      <c r="Q91" s="1">
        <f t="shared" si="11"/>
        <v>44983.856300000101</v>
      </c>
    </row>
    <row r="92" spans="1:17" ht="12" customHeight="1" x14ac:dyDescent="0.2">
      <c r="C92" s="6"/>
      <c r="D92" s="6"/>
    </row>
    <row r="93" spans="1:17" ht="12" customHeight="1" x14ac:dyDescent="0.2">
      <c r="C93" s="6"/>
      <c r="D93" s="6"/>
    </row>
    <row r="94" spans="1:17" ht="12" customHeight="1" x14ac:dyDescent="0.2">
      <c r="C94" s="6"/>
      <c r="D94" s="6"/>
    </row>
    <row r="95" spans="1:17" ht="12" customHeight="1" x14ac:dyDescent="0.2">
      <c r="C95" s="6"/>
      <c r="D95" s="6"/>
    </row>
    <row r="96" spans="1:17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2024-02-11T04:31:32Z</dcterms:modified>
</cp:coreProperties>
</file>