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C23F22-070D-4CC0-A59D-AFE7CB5A3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5" i="1"/>
  <c r="O24" i="1"/>
  <c r="O22" i="1"/>
  <c r="O26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<sst xmlns="http://schemas.openxmlformats.org/spreadsheetml/2006/main" count="63" uniqueCount="53">
  <si>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</si>
  <si>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</si>
  <si>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</si>
  <si>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</si>
  <si>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</si>
  <si>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</si>
  <si>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</si>
  <si>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</si>
  <si>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</si>
  <si>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</si>
  <si>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</si>
  <si>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</si>
  <si>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</si>
  <si>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</si>
  <si>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</si>
  <si>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</si>
  <si>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</si>
  <si>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</si>
  <si>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</si>
  <si>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</si>
  <si>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</si>
  <si>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</si>
  <si>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</si>
  <si>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</si>
  <si>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</si>
  <si>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</si>
  <si>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</si>
  <si>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</si>
  <si>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</si>
  <si>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</si>
  <si>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</si>
  <si>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</si>
  <si>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</si>
  <si>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</si>
  <si>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</si>
  <si>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</si>
  <si>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</si>
  <si>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</si>
  <si>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</si>
  <si>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</si>
  <si>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</si>
  <si>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</si>
  <si>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</si>
  <si>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</si>
  <si>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</si>
  <si>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J172732.0+432403 Her</t>
  </si>
  <si>
    <t>EW</t>
  </si>
  <si>
    <t>VSX</t>
  </si>
  <si>
    <t>BAV</t>
  </si>
  <si>
    <t>14.15 (0.13)</t>
  </si>
  <si>
    <t xml:space="preserve">Mag CV 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</si>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</sst>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J172732.0+432403 Her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1.1600500001804903E-2</c:v>
                </c:pt>
                <c:pt idx="3">
                  <c:v>1.1524000001372769E-2</c:v>
                </c:pt>
                <c:pt idx="4">
                  <c:v>1.2182500002381857E-2</c:v>
                </c:pt>
                <c:pt idx="5">
                  <c:v>1.0967500005790498E-2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3.0724122038606186E-3</c:v>
                </c:pt>
                <c:pt idx="1">
                  <c:v>3.0724122038606186E-3</c:v>
                </c:pt>
                <c:pt idx="2">
                  <c:v>5.3271111976121999E-3</c:v>
                </c:pt>
                <c:pt idx="3">
                  <c:v>8.6658617701518819E-3</c:v>
                </c:pt>
                <c:pt idx="4">
                  <c:v>1.289195239238991E-2</c:v>
                </c:pt>
                <c:pt idx="5">
                  <c:v>1.3244750243474795E-2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1054.5</c:v>
                      </c:pt>
                      <c:pt idx="3">
                        <c:v>2616</c:v>
                      </c:pt>
                      <c:pt idx="4">
                        <c:v>4592.5</c:v>
                      </c:pt>
                      <c:pt idx="5">
                        <c:v>4757.5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J172732.0+432403 Her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1.1600500001804903E-2</c:v>
                </c:pt>
                <c:pt idx="3">
                  <c:v>1.1524000001372769E-2</c:v>
                </c:pt>
                <c:pt idx="4">
                  <c:v>1.2182500002381857E-2</c:v>
                </c:pt>
                <c:pt idx="5">
                  <c:v>1.0967500005790498E-2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3.0724122038606186E-3</c:v>
                </c:pt>
                <c:pt idx="1">
                  <c:v>3.0724122038606186E-3</c:v>
                </c:pt>
                <c:pt idx="2">
                  <c:v>5.3271111976121999E-3</c:v>
                </c:pt>
                <c:pt idx="3">
                  <c:v>8.6658617701518819E-3</c:v>
                </c:pt>
                <c:pt idx="4">
                  <c:v>1.289195239238991E-2</c:v>
                </c:pt>
                <c:pt idx="5">
                  <c:v>1.3244750243474795E-2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1054.5</c:v>
                </c:pt>
                <c:pt idx="3">
                  <c:v>2616</c:v>
                </c:pt>
                <c:pt idx="4">
                  <c:v>4592.5</c:v>
                </c:pt>
                <c:pt idx="5">
                  <c:v>4757.5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6.140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57891.548199999997</v>
      </c>
      <c r="D7" s="13" t="s">
        <v>48</v>
      </c>
    </row>
    <row r="8" spans="1:15" ht="12.95" customHeight="1" x14ac:dyDescent="0.2">
      <c r="A8" s="20" t="s">
        <v>3</v>
      </c>
      <c r="C8" s="28">
        <v>0.39261099999999999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3.0724122038606186E-3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2.1381687944538468E-6</v>
      </c>
      <c r="D12" s="21"/>
      <c r="E12" s="35" t="s">
        <v>50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60546.764830555556</v>
      </c>
    </row>
    <row r="15" spans="1:15" ht="12.95" customHeight="1" x14ac:dyDescent="0.2">
      <c r="A15" s="17" t="s">
        <v>17</v>
      </c>
      <c r="C15" s="18">
        <f ca="1">(C7+C11)+(C8+C12)*INT(MAX(F21:F3533))</f>
        <v>59759.211970681157</v>
      </c>
      <c r="E15" s="37" t="s">
        <v>33</v>
      </c>
      <c r="F15" s="39">
        <f ca="1">ROUND(2*(F14-$C$7)/$C$8,0)/2+F13</f>
        <v>6764</v>
      </c>
    </row>
    <row r="16" spans="1:15" ht="12.95" customHeight="1" x14ac:dyDescent="0.2">
      <c r="A16" s="17" t="s">
        <v>4</v>
      </c>
      <c r="C16" s="18">
        <f ca="1">+C8+C12</f>
        <v>0.39261313816879445</v>
      </c>
      <c r="E16" s="37" t="s">
        <v>34</v>
      </c>
      <c r="F16" s="39">
        <f ca="1">ROUND(2*(F14-$C$15)/$C$16,0)/2+F13</f>
        <v>2007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45529.082372319266</v>
      </c>
    </row>
    <row r="18" spans="1:21" ht="12.95" customHeight="1" thickTop="1" thickBot="1" x14ac:dyDescent="0.25">
      <c r="A18" s="17" t="s">
        <v>5</v>
      </c>
      <c r="C18" s="24">
        <f ca="1">+C15</f>
        <v>59759.211970681157</v>
      </c>
      <c r="D18" s="25">
        <f ca="1">+C16</f>
        <v>0.39261313816879445</v>
      </c>
      <c r="E18" s="42" t="s">
        <v>44</v>
      </c>
      <c r="F18" s="41">
        <f ca="1">+($C$15+$C$16*$F$16)-($C$16/2)-15018.5-$C$5/24</f>
        <v>45528.886065750179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57891.548199999997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3.0724122038606186E-3</v>
      </c>
      <c r="Q21" s="26">
        <f>+C21-15018.5</f>
        <v>42873.048199999997</v>
      </c>
    </row>
    <row r="22" spans="1:21" ht="12.95" customHeight="1" x14ac:dyDescent="0.2">
      <c r="A22" s="43" t="s">
        <v>51</v>
      </c>
      <c r="B22" s="44" t="s">
        <v>52</v>
      </c>
      <c r="C22" s="43">
        <v>57891.548199999997</v>
      </c>
      <c r="D22" s="43">
        <v>4.1999999999999997E-3</v>
      </c>
      <c r="E22" s="20">
        <f t="shared" ref="E22:E26" si="0">+(C22-C$7)/C$8</f>
        <v>0</v>
      </c>
      <c r="F22" s="20">
        <f t="shared" ref="F22:F26" si="1">ROUND(2*E22,0)/2</f>
        <v>0</v>
      </c>
      <c r="G22" s="20">
        <f t="shared" ref="G22:G26" si="2">+C22-(C$7+F22*C$8)</f>
        <v>0</v>
      </c>
      <c r="K22" s="20">
        <f t="shared" ref="K22:K26" si="3">+G22</f>
        <v>0</v>
      </c>
      <c r="O22" s="20">
        <f t="shared" ref="O22:O26" ca="1" si="4">+C$11+C$12*$F22</f>
        <v>3.0724122038606186E-3</v>
      </c>
      <c r="Q22" s="26">
        <f t="shared" ref="Q22:Q26" si="5">+C22-15018.5</f>
        <v>42873.048199999997</v>
      </c>
    </row>
    <row r="23" spans="1:21" ht="12.95" customHeight="1" x14ac:dyDescent="0.2">
      <c r="A23" s="43" t="s">
        <v>51</v>
      </c>
      <c r="B23" s="44" t="s">
        <v>52</v>
      </c>
      <c r="C23" s="43">
        <v>58305.568099999997</v>
      </c>
      <c r="D23" s="43">
        <v>4.1999999999999997E-3</v>
      </c>
      <c r="E23" s="20">
        <f t="shared" si="0"/>
        <v>1054.5295470580277</v>
      </c>
      <c r="F23" s="20">
        <f t="shared" si="1"/>
        <v>1054.5</v>
      </c>
      <c r="G23" s="20">
        <f t="shared" si="2"/>
        <v>1.1600500001804903E-2</v>
      </c>
      <c r="K23" s="20">
        <f t="shared" si="3"/>
        <v>1.1600500001804903E-2</v>
      </c>
      <c r="O23" s="20">
        <f t="shared" ca="1" si="4"/>
        <v>5.3271111976121999E-3</v>
      </c>
      <c r="Q23" s="26">
        <f t="shared" si="5"/>
        <v>43287.068099999997</v>
      </c>
    </row>
    <row r="24" spans="1:21" ht="12.95" customHeight="1" x14ac:dyDescent="0.2">
      <c r="A24" s="43" t="s">
        <v>51</v>
      </c>
      <c r="B24" s="44" t="s">
        <v>52</v>
      </c>
      <c r="C24" s="43">
        <v>58918.630100000002</v>
      </c>
      <c r="D24" s="43">
        <v>4.1999999999999997E-3</v>
      </c>
      <c r="E24" s="20">
        <f t="shared" si="0"/>
        <v>2616.0293522086868</v>
      </c>
      <c r="F24" s="20">
        <f t="shared" si="1"/>
        <v>2616</v>
      </c>
      <c r="G24" s="20">
        <f t="shared" si="2"/>
        <v>1.1524000001372769E-2</v>
      </c>
      <c r="K24" s="20">
        <f t="shared" si="3"/>
        <v>1.1524000001372769E-2</v>
      </c>
      <c r="O24" s="20">
        <f t="shared" ca="1" si="4"/>
        <v>8.6658617701518819E-3</v>
      </c>
      <c r="Q24" s="26">
        <f t="shared" si="5"/>
        <v>43900.130100000002</v>
      </c>
    </row>
    <row r="25" spans="1:21" ht="12.95" customHeight="1" x14ac:dyDescent="0.2">
      <c r="A25" s="43" t="s">
        <v>51</v>
      </c>
      <c r="B25" s="44" t="s">
        <v>52</v>
      </c>
      <c r="C25" s="43">
        <v>59694.626400000001</v>
      </c>
      <c r="D25" s="43">
        <v>4.1999999999999997E-3</v>
      </c>
      <c r="E25" s="20">
        <f t="shared" si="0"/>
        <v>4592.5310294413648</v>
      </c>
      <c r="F25" s="20">
        <f t="shared" si="1"/>
        <v>4592.5</v>
      </c>
      <c r="G25" s="20">
        <f t="shared" si="2"/>
        <v>1.2182500002381857E-2</v>
      </c>
      <c r="K25" s="20">
        <f t="shared" si="3"/>
        <v>1.2182500002381857E-2</v>
      </c>
      <c r="O25" s="20">
        <f t="shared" ca="1" si="4"/>
        <v>1.289195239238991E-2</v>
      </c>
      <c r="Q25" s="26">
        <f t="shared" si="5"/>
        <v>44676.126400000001</v>
      </c>
    </row>
    <row r="26" spans="1:21" ht="12.95" customHeight="1" x14ac:dyDescent="0.2">
      <c r="A26" s="43" t="s">
        <v>51</v>
      </c>
      <c r="B26" s="44" t="s">
        <v>52</v>
      </c>
      <c r="C26" s="43">
        <v>59759.406000000003</v>
      </c>
      <c r="D26" s="43">
        <v>4.1999999999999997E-3</v>
      </c>
      <c r="E26" s="20">
        <f t="shared" si="0"/>
        <v>4757.5279347751475</v>
      </c>
      <c r="F26" s="20">
        <f t="shared" si="1"/>
        <v>4757.5</v>
      </c>
      <c r="G26" s="20">
        <f t="shared" si="2"/>
        <v>1.0967500005790498E-2</v>
      </c>
      <c r="K26" s="20">
        <f t="shared" si="3"/>
        <v>1.0967500005790498E-2</v>
      </c>
      <c r="O26" s="20">
        <f t="shared" ca="1" si="4"/>
        <v>1.3244750243474795E-2</v>
      </c>
      <c r="Q26" s="26">
        <f t="shared" si="5"/>
        <v>44740.906000000003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2024-08-24T06:21:21Z</dcterms:modified>
</cp:coreProperties>
</file>