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7A51037-9BE9-4CEB-B85C-85EBAC2B0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/>
  <c r="K25" i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E32" i="1"/>
  <c r="F32" i="1" s="1"/>
  <c r="G32" i="1" s="1"/>
  <c r="K32" i="1" s="1"/>
  <c r="Q32" i="1"/>
  <c r="E33" i="1"/>
  <c r="F33" i="1"/>
  <c r="G33" i="1"/>
  <c r="K33" i="1"/>
  <c r="Q33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32" i="1"/>
  <c r="O29" i="1"/>
  <c r="O33" i="1"/>
  <c r="O23" i="1"/>
  <c r="O27" i="1"/>
  <c r="O31" i="1"/>
  <c r="O26" i="1"/>
  <c r="O30" i="1"/>
  <c r="O25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<sst xmlns="http://schemas.openxmlformats.org/spreadsheetml/2006/main" count="77" uniqueCount="53">
  <si>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</si>
  <si>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</si>
  <si>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</si>
  <si>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</si>
  <si>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</si>
  <si>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</si>
  <si>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</si>
  <si>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</si>
  <si>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</si>
  <si>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</si>
  <si>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</si>
  <si>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</si>
  <si>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</si>
  <si>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</si>
  <si>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</si>
  <si>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</si>
  <si>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</si>
  <si>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</si>
  <si>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</si>
  <si>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</si>
  <si>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</si>
  <si>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</si>
  <si>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</si>
  <si>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</si>
  <si>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</si>
  <si>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</si>
  <si>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</si>
  <si>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</si>
  <si>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</si>
  <si>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</si>
  <si>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</si>
  <si>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</si>
  <si>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</si>
  <si>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</si>
  <si>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</si>
  <si>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</si>
  <si>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</si>
  <si>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</si>
  <si>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</si>
  <si>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</si>
  <si>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</si>
  <si>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</si>
  <si>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</si>
  <si>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</si>
  <si>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</si>
  <si>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 J173113.1+430343 Her</t>
  </si>
  <si>
    <t>BAV 91 Feb 2024</t>
  </si>
  <si>
    <t>I</t>
  </si>
  <si>
    <t>EW</t>
  </si>
  <si>
    <t>BAV</t>
  </si>
  <si>
    <t>VSX</t>
  </si>
  <si>
    <t>13.98 (0.45)</t>
  </si>
  <si>
    <t xml:space="preserve">Mag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</si>
</sst>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J173113.1+430343 Her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-5.9199999959673733E-3</c:v>
                </c:pt>
                <c:pt idx="3">
                  <c:v>-9.1739999988931231E-3</c:v>
                </c:pt>
                <c:pt idx="4">
                  <c:v>-6.5739999990910292E-3</c:v>
                </c:pt>
                <c:pt idx="5">
                  <c:v>-9.7719999976106919E-3</c:v>
                </c:pt>
                <c:pt idx="6">
                  <c:v>-1.3372000001254492E-2</c:v>
                </c:pt>
                <c:pt idx="7">
                  <c:v>-1.8164000000979286E-2</c:v>
                </c:pt>
                <c:pt idx="8">
                  <c:v>-2.2495999997772742E-2</c:v>
                </c:pt>
                <c:pt idx="9">
                  <c:v>-3.3737999998265877E-2</c:v>
                </c:pt>
                <c:pt idx="10">
                  <c:v>-4.7441999995498918E-2</c:v>
                </c:pt>
                <c:pt idx="11">
                  <c:v>-4.9875999997311737E-2</c:v>
                </c:pt>
                <c:pt idx="12">
                  <c:v>-5.6402000001980923E-2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7.6130309988727343E-4</c:v>
                </c:pt>
                <c:pt idx="1">
                  <c:v>7.6130309988727343E-4</c:v>
                </c:pt>
                <c:pt idx="2">
                  <c:v>-5.4765293691995381E-3</c:v>
                </c:pt>
                <c:pt idx="3">
                  <c:v>-6.3474151583618995E-3</c:v>
                </c:pt>
                <c:pt idx="4">
                  <c:v>-6.3474151583618995E-3</c:v>
                </c:pt>
                <c:pt idx="5">
                  <c:v>-6.7783378844872202E-3</c:v>
                </c:pt>
                <c:pt idx="6">
                  <c:v>-1.5366657950621237E-2</c:v>
                </c:pt>
                <c:pt idx="7">
                  <c:v>-2.2665223284016531E-2</c:v>
                </c:pt>
                <c:pt idx="8">
                  <c:v>-2.8728275906143422E-2</c:v>
                </c:pt>
                <c:pt idx="9">
                  <c:v>-3.6855538789779721E-2</c:v>
                </c:pt>
                <c:pt idx="10">
                  <c:v>-4.5636719376697096E-2</c:v>
                </c:pt>
                <c:pt idx="11">
                  <c:v>-4.705002538056266E-2</c:v>
                </c:pt>
                <c:pt idx="12">
                  <c:v>-5.3200467926169503E-2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1035</c:v>
                      </c:pt>
                      <c:pt idx="3">
                        <c:v>1179.5</c:v>
                      </c:pt>
                      <c:pt idx="4">
                        <c:v>1179.5</c:v>
                      </c:pt>
                      <c:pt idx="5">
                        <c:v>1251</c:v>
                      </c:pt>
                      <c:pt idx="6">
                        <c:v>2676</c:v>
                      </c:pt>
                      <c:pt idx="7">
                        <c:v>3887</c:v>
                      </c:pt>
                      <c:pt idx="8">
                        <c:v>4893</c:v>
                      </c:pt>
                      <c:pt idx="9">
                        <c:v>6241.5</c:v>
                      </c:pt>
                      <c:pt idx="10">
                        <c:v>7698.5</c:v>
                      </c:pt>
                      <c:pt idx="11">
                        <c:v>7933</c:v>
                      </c:pt>
                      <c:pt idx="12">
                        <c:v>8953.5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J173113.1+430343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-5.9199999959673733E-3</c:v>
                </c:pt>
                <c:pt idx="3">
                  <c:v>-9.1739999988931231E-3</c:v>
                </c:pt>
                <c:pt idx="4">
                  <c:v>-6.5739999990910292E-3</c:v>
                </c:pt>
                <c:pt idx="5">
                  <c:v>-9.7719999976106919E-3</c:v>
                </c:pt>
                <c:pt idx="6">
                  <c:v>-1.3372000001254492E-2</c:v>
                </c:pt>
                <c:pt idx="7">
                  <c:v>-1.8164000000979286E-2</c:v>
                </c:pt>
                <c:pt idx="8">
                  <c:v>-2.2495999997772742E-2</c:v>
                </c:pt>
                <c:pt idx="9">
                  <c:v>-3.3737999998265877E-2</c:v>
                </c:pt>
                <c:pt idx="10">
                  <c:v>-4.7441999995498918E-2</c:v>
                </c:pt>
                <c:pt idx="11">
                  <c:v>-4.9875999997311737E-2</c:v>
                </c:pt>
                <c:pt idx="12">
                  <c:v>-5.6402000001980923E-2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7.6130309988727343E-4</c:v>
                </c:pt>
                <c:pt idx="1">
                  <c:v>7.6130309988727343E-4</c:v>
                </c:pt>
                <c:pt idx="2">
                  <c:v>-5.4765293691995381E-3</c:v>
                </c:pt>
                <c:pt idx="3">
                  <c:v>-6.3474151583618995E-3</c:v>
                </c:pt>
                <c:pt idx="4">
                  <c:v>-6.3474151583618995E-3</c:v>
                </c:pt>
                <c:pt idx="5">
                  <c:v>-6.7783378844872202E-3</c:v>
                </c:pt>
                <c:pt idx="6">
                  <c:v>-1.5366657950621237E-2</c:v>
                </c:pt>
                <c:pt idx="7">
                  <c:v>-2.2665223284016531E-2</c:v>
                </c:pt>
                <c:pt idx="8">
                  <c:v>-2.8728275906143422E-2</c:v>
                </c:pt>
                <c:pt idx="9">
                  <c:v>-3.6855538789779721E-2</c:v>
                </c:pt>
                <c:pt idx="10">
                  <c:v>-4.5636719376697096E-2</c:v>
                </c:pt>
                <c:pt idx="11">
                  <c:v>-4.705002538056266E-2</c:v>
                </c:pt>
                <c:pt idx="12">
                  <c:v>-5.3200467926169503E-2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1035</c:v>
                </c:pt>
                <c:pt idx="3">
                  <c:v>1179.5</c:v>
                </c:pt>
                <c:pt idx="4">
                  <c:v>1179.5</c:v>
                </c:pt>
                <c:pt idx="5">
                  <c:v>1251</c:v>
                </c:pt>
                <c:pt idx="6">
                  <c:v>2676</c:v>
                </c:pt>
                <c:pt idx="7">
                  <c:v>3887</c:v>
                </c:pt>
                <c:pt idx="8">
                  <c:v>4893</c:v>
                </c:pt>
                <c:pt idx="9">
                  <c:v>6241.5</c:v>
                </c:pt>
                <c:pt idx="10">
                  <c:v>7698.5</c:v>
                </c:pt>
                <c:pt idx="11">
                  <c:v>7933</c:v>
                </c:pt>
                <c:pt idx="12">
                  <c:v>8953.5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57565.408499999998</v>
      </c>
      <c r="D7" s="13" t="s">
        <v>49</v>
      </c>
    </row>
    <row r="8" spans="1:15" ht="12.95" customHeight="1" x14ac:dyDescent="0.2">
      <c r="A8" s="20" t="s">
        <v>3</v>
      </c>
      <c r="C8" s="28">
        <v>0.27657199999999998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7.6130309988727343E-4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-6.0268912744800112E-6</v>
      </c>
      <c r="D12" s="21"/>
      <c r="E12" s="31" t="s">
        <v>52</v>
      </c>
      <c r="F12" s="32" t="s">
        <v>51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60546.771055324069</v>
      </c>
    </row>
    <row r="15" spans="1:15" ht="12.95" customHeight="1" x14ac:dyDescent="0.2">
      <c r="A15" s="17" t="s">
        <v>17</v>
      </c>
      <c r="C15" s="18">
        <f ca="1">(C7+C11)+(C8+C12)*INT(MAX(F21:F3533))</f>
        <v>60041.504418545512</v>
      </c>
      <c r="E15" s="33" t="s">
        <v>33</v>
      </c>
      <c r="F15" s="35">
        <f ca="1">ROUND(2*(F14-$C$7)/$C$8,0)/2+F13</f>
        <v>10780.5</v>
      </c>
    </row>
    <row r="16" spans="1:15" ht="12.95" customHeight="1" x14ac:dyDescent="0.2">
      <c r="A16" s="17" t="s">
        <v>4</v>
      </c>
      <c r="C16" s="18">
        <f ca="1">+C8+C12</f>
        <v>0.27656597310872549</v>
      </c>
      <c r="E16" s="33" t="s">
        <v>34</v>
      </c>
      <c r="F16" s="35">
        <f ca="1">ROUND(2*(F14-$C$15)/$C$16,0)/2+F13</f>
        <v>1828</v>
      </c>
    </row>
    <row r="17" spans="1:21" ht="12.95" customHeight="1" thickBot="1" x14ac:dyDescent="0.25">
      <c r="A17" s="16" t="s">
        <v>27</v>
      </c>
      <c r="C17" s="20">
        <f>COUNT(C21:C2191)</f>
        <v>13</v>
      </c>
      <c r="E17" s="33" t="s">
        <v>43</v>
      </c>
      <c r="F17" s="36">
        <f ca="1">+$C$15+$C$16*$F$16-15018.5-$C$5/24</f>
        <v>45528.962850721597</v>
      </c>
    </row>
    <row r="18" spans="1:21" ht="12.95" customHeight="1" thickTop="1" thickBot="1" x14ac:dyDescent="0.25">
      <c r="A18" s="17" t="s">
        <v>5</v>
      </c>
      <c r="C18" s="24">
        <f ca="1">+C15</f>
        <v>60041.504418545512</v>
      </c>
      <c r="D18" s="25">
        <f ca="1">+C16</f>
        <v>0.27656597310872549</v>
      </c>
      <c r="E18" s="38" t="s">
        <v>44</v>
      </c>
      <c r="F18" s="37">
        <f ca="1">+($C$15+$C$16*$F$16)-($C$16/2)-15018.5-$C$5/24</f>
        <v>45528.824567735042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</v>
      </c>
      <c r="B21" s="21"/>
      <c r="C21" s="22">
        <f>$C$7</f>
        <v>57565.408499999998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7.6130309988727343E-4</v>
      </c>
      <c r="Q21" s="26">
        <f>+C21-15018.5</f>
        <v>42546.908499999998</v>
      </c>
    </row>
    <row r="22" spans="1:21" ht="12.95" customHeight="1" x14ac:dyDescent="0.2">
      <c r="A22" s="39" t="s">
        <v>46</v>
      </c>
      <c r="B22" s="40" t="s">
        <v>47</v>
      </c>
      <c r="C22" s="39">
        <v>57565.408499999998</v>
      </c>
      <c r="D22" s="39">
        <v>4.1999999999999997E-3</v>
      </c>
      <c r="E22" s="20">
        <f t="shared" ref="E22:E33" si="0">+(C22-C$7)/C$8</f>
        <v>0</v>
      </c>
      <c r="F22" s="20">
        <f t="shared" ref="F22:F33" si="1">ROUND(2*E22,0)/2</f>
        <v>0</v>
      </c>
      <c r="G22" s="20">
        <f t="shared" ref="G22:G33" si="2">+C22-(C$7+F22*C$8)</f>
        <v>0</v>
      </c>
      <c r="K22" s="20">
        <f t="shared" ref="K22:K33" si="3">+G22</f>
        <v>0</v>
      </c>
      <c r="O22" s="20">
        <f t="shared" ref="O22:O33" ca="1" si="4">+C$11+C$12*$F22</f>
        <v>7.6130309988727343E-4</v>
      </c>
      <c r="Q22" s="26">
        <f t="shared" ref="Q22:Q33" si="5">+C22-15018.5</f>
        <v>42546.908499999998</v>
      </c>
    </row>
    <row r="23" spans="1:21" ht="12.95" customHeight="1" x14ac:dyDescent="0.2">
      <c r="A23" s="39" t="s">
        <v>46</v>
      </c>
      <c r="B23" s="40" t="s">
        <v>47</v>
      </c>
      <c r="C23" s="39">
        <v>57851.654600000002</v>
      </c>
      <c r="D23" s="39">
        <v>4.1999999999999997E-3</v>
      </c>
      <c r="E23" s="20">
        <f t="shared" si="0"/>
        <v>1034.9785950855617</v>
      </c>
      <c r="F23" s="20">
        <f t="shared" si="1"/>
        <v>1035</v>
      </c>
      <c r="G23" s="20">
        <f t="shared" si="2"/>
        <v>-5.9199999959673733E-3</v>
      </c>
      <c r="K23" s="20">
        <f t="shared" si="3"/>
        <v>-5.9199999959673733E-3</v>
      </c>
      <c r="O23" s="20">
        <f t="shared" ca="1" si="4"/>
        <v>-5.4765293691995381E-3</v>
      </c>
      <c r="Q23" s="26">
        <f t="shared" si="5"/>
        <v>42833.154600000002</v>
      </c>
    </row>
    <row r="24" spans="1:21" ht="12.95" customHeight="1" x14ac:dyDescent="0.2">
      <c r="A24" s="39" t="s">
        <v>46</v>
      </c>
      <c r="B24" s="40" t="s">
        <v>47</v>
      </c>
      <c r="C24" s="39">
        <v>57891.616000000002</v>
      </c>
      <c r="D24" s="39">
        <v>4.1999999999999997E-3</v>
      </c>
      <c r="E24" s="20">
        <f t="shared" si="0"/>
        <v>1179.4668296140032</v>
      </c>
      <c r="F24" s="20">
        <f t="shared" si="1"/>
        <v>1179.5</v>
      </c>
      <c r="G24" s="20">
        <f t="shared" si="2"/>
        <v>-9.1739999988931231E-3</v>
      </c>
      <c r="K24" s="20">
        <f t="shared" si="3"/>
        <v>-9.1739999988931231E-3</v>
      </c>
      <c r="O24" s="20">
        <f t="shared" ca="1" si="4"/>
        <v>-6.3474151583618995E-3</v>
      </c>
      <c r="Q24" s="26">
        <f t="shared" si="5"/>
        <v>42873.116000000002</v>
      </c>
    </row>
    <row r="25" spans="1:21" ht="12.95" customHeight="1" x14ac:dyDescent="0.2">
      <c r="A25" s="39" t="s">
        <v>46</v>
      </c>
      <c r="B25" s="40" t="s">
        <v>47</v>
      </c>
      <c r="C25" s="39">
        <v>57891.618600000002</v>
      </c>
      <c r="D25" s="39">
        <v>4.1999999999999997E-3</v>
      </c>
      <c r="E25" s="20">
        <f t="shared" si="0"/>
        <v>1179.4762304210255</v>
      </c>
      <c r="F25" s="20">
        <f t="shared" si="1"/>
        <v>1179.5</v>
      </c>
      <c r="G25" s="20">
        <f t="shared" si="2"/>
        <v>-6.5739999990910292E-3</v>
      </c>
      <c r="K25" s="20">
        <f t="shared" si="3"/>
        <v>-6.5739999990910292E-3</v>
      </c>
      <c r="O25" s="20">
        <f t="shared" ca="1" si="4"/>
        <v>-6.3474151583618995E-3</v>
      </c>
      <c r="Q25" s="26">
        <f t="shared" si="5"/>
        <v>42873.118600000002</v>
      </c>
    </row>
    <row r="26" spans="1:21" ht="12.95" customHeight="1" x14ac:dyDescent="0.2">
      <c r="A26" s="39" t="s">
        <v>46</v>
      </c>
      <c r="B26" s="40" t="s">
        <v>47</v>
      </c>
      <c r="C26" s="39">
        <v>57911.390299999999</v>
      </c>
      <c r="D26" s="39">
        <v>4.1999999999999997E-3</v>
      </c>
      <c r="E26" s="20">
        <f t="shared" si="0"/>
        <v>1250.9646674283781</v>
      </c>
      <c r="F26" s="20">
        <f t="shared" si="1"/>
        <v>1251</v>
      </c>
      <c r="G26" s="20">
        <f t="shared" si="2"/>
        <v>-9.7719999976106919E-3</v>
      </c>
      <c r="K26" s="20">
        <f t="shared" si="3"/>
        <v>-9.7719999976106919E-3</v>
      </c>
      <c r="O26" s="20">
        <f t="shared" ca="1" si="4"/>
        <v>-6.7783378844872202E-3</v>
      </c>
      <c r="Q26" s="26">
        <f t="shared" si="5"/>
        <v>42892.890299999999</v>
      </c>
    </row>
    <row r="27" spans="1:21" ht="12.95" customHeight="1" x14ac:dyDescent="0.2">
      <c r="A27" s="39" t="s">
        <v>46</v>
      </c>
      <c r="B27" s="40" t="s">
        <v>47</v>
      </c>
      <c r="C27" s="39">
        <v>58305.501799999998</v>
      </c>
      <c r="D27" s="39">
        <v>4.1999999999999997E-3</v>
      </c>
      <c r="E27" s="20">
        <f t="shared" si="0"/>
        <v>2675.9516509263431</v>
      </c>
      <c r="F27" s="20">
        <f t="shared" si="1"/>
        <v>2676</v>
      </c>
      <c r="G27" s="20">
        <f t="shared" si="2"/>
        <v>-1.3372000001254492E-2</v>
      </c>
      <c r="K27" s="20">
        <f t="shared" si="3"/>
        <v>-1.3372000001254492E-2</v>
      </c>
      <c r="O27" s="20">
        <f t="shared" ca="1" si="4"/>
        <v>-1.5366657950621237E-2</v>
      </c>
      <c r="Q27" s="26">
        <f t="shared" si="5"/>
        <v>43287.001799999998</v>
      </c>
    </row>
    <row r="28" spans="1:21" ht="12.95" customHeight="1" x14ac:dyDescent="0.2">
      <c r="A28" s="39" t="s">
        <v>46</v>
      </c>
      <c r="B28" s="40" t="s">
        <v>47</v>
      </c>
      <c r="C28" s="39">
        <v>58640.4257</v>
      </c>
      <c r="D28" s="39">
        <v>4.1999999999999997E-3</v>
      </c>
      <c r="E28" s="20">
        <f t="shared" si="0"/>
        <v>3886.9343245158661</v>
      </c>
      <c r="F28" s="20">
        <f t="shared" si="1"/>
        <v>3887</v>
      </c>
      <c r="G28" s="20">
        <f t="shared" si="2"/>
        <v>-1.8164000000979286E-2</v>
      </c>
      <c r="K28" s="20">
        <f t="shared" si="3"/>
        <v>-1.8164000000979286E-2</v>
      </c>
      <c r="O28" s="20">
        <f t="shared" ca="1" si="4"/>
        <v>-2.2665223284016531E-2</v>
      </c>
      <c r="Q28" s="26">
        <f t="shared" si="5"/>
        <v>43621.9257</v>
      </c>
    </row>
    <row r="29" spans="1:21" ht="12.95" customHeight="1" x14ac:dyDescent="0.2">
      <c r="A29" s="39" t="s">
        <v>46</v>
      </c>
      <c r="B29" s="40" t="s">
        <v>47</v>
      </c>
      <c r="C29" s="39">
        <v>58918.652800000003</v>
      </c>
      <c r="D29" s="39">
        <v>4.1999999999999997E-3</v>
      </c>
      <c r="E29" s="20">
        <f t="shared" si="0"/>
        <v>4892.9186613251013</v>
      </c>
      <c r="F29" s="20">
        <f t="shared" si="1"/>
        <v>4893</v>
      </c>
      <c r="G29" s="20">
        <f t="shared" si="2"/>
        <v>-2.2495999997772742E-2</v>
      </c>
      <c r="K29" s="20">
        <f t="shared" si="3"/>
        <v>-2.2495999997772742E-2</v>
      </c>
      <c r="O29" s="20">
        <f t="shared" ca="1" si="4"/>
        <v>-2.8728275906143422E-2</v>
      </c>
      <c r="Q29" s="26">
        <f t="shared" si="5"/>
        <v>43900.152800000003</v>
      </c>
    </row>
    <row r="30" spans="1:21" ht="12.95" customHeight="1" x14ac:dyDescent="0.2">
      <c r="A30" s="39" t="s">
        <v>46</v>
      </c>
      <c r="B30" s="40" t="s">
        <v>47</v>
      </c>
      <c r="C30" s="39">
        <v>59291.598899999997</v>
      </c>
      <c r="D30" s="39">
        <v>4.1999999999999997E-3</v>
      </c>
      <c r="E30" s="20">
        <f t="shared" si="0"/>
        <v>6241.3780136817886</v>
      </c>
      <c r="F30" s="20">
        <f t="shared" si="1"/>
        <v>6241.5</v>
      </c>
      <c r="G30" s="20">
        <f t="shared" si="2"/>
        <v>-3.3737999998265877E-2</v>
      </c>
      <c r="K30" s="20">
        <f t="shared" si="3"/>
        <v>-3.3737999998265877E-2</v>
      </c>
      <c r="O30" s="20">
        <f t="shared" ca="1" si="4"/>
        <v>-3.6855538789779721E-2</v>
      </c>
      <c r="Q30" s="26">
        <f t="shared" si="5"/>
        <v>44273.098899999997</v>
      </c>
    </row>
    <row r="31" spans="1:21" ht="12.95" customHeight="1" x14ac:dyDescent="0.2">
      <c r="A31" s="39" t="s">
        <v>46</v>
      </c>
      <c r="B31" s="40" t="s">
        <v>47</v>
      </c>
      <c r="C31" s="39">
        <v>59694.550600000002</v>
      </c>
      <c r="D31" s="39">
        <v>4.1999999999999997E-3</v>
      </c>
      <c r="E31" s="20">
        <f t="shared" si="0"/>
        <v>7698.3284641974051</v>
      </c>
      <c r="F31" s="20">
        <f t="shared" si="1"/>
        <v>7698.5</v>
      </c>
      <c r="G31" s="20">
        <f t="shared" si="2"/>
        <v>-4.7441999995498918E-2</v>
      </c>
      <c r="K31" s="20">
        <f t="shared" si="3"/>
        <v>-4.7441999995498918E-2</v>
      </c>
      <c r="O31" s="20">
        <f t="shared" ca="1" si="4"/>
        <v>-4.5636719376697096E-2</v>
      </c>
      <c r="Q31" s="26">
        <f t="shared" si="5"/>
        <v>44676.050600000002</v>
      </c>
    </row>
    <row r="32" spans="1:21" ht="12.95" customHeight="1" x14ac:dyDescent="0.2">
      <c r="A32" s="39" t="s">
        <v>46</v>
      </c>
      <c r="B32" s="40" t="s">
        <v>47</v>
      </c>
      <c r="C32" s="39">
        <v>59759.404300000002</v>
      </c>
      <c r="D32" s="39">
        <v>4.1999999999999997E-3</v>
      </c>
      <c r="E32" s="20">
        <f t="shared" si="0"/>
        <v>7932.819663595752</v>
      </c>
      <c r="F32" s="20">
        <f t="shared" si="1"/>
        <v>7933</v>
      </c>
      <c r="G32" s="20">
        <f t="shared" si="2"/>
        <v>-4.9875999997311737E-2</v>
      </c>
      <c r="K32" s="20">
        <f t="shared" si="3"/>
        <v>-4.9875999997311737E-2</v>
      </c>
      <c r="O32" s="20">
        <f t="shared" ca="1" si="4"/>
        <v>-4.705002538056266E-2</v>
      </c>
      <c r="Q32" s="26">
        <f t="shared" si="5"/>
        <v>44740.904300000002</v>
      </c>
    </row>
    <row r="33" spans="1:17" ht="12.95" customHeight="1" x14ac:dyDescent="0.2">
      <c r="A33" s="39" t="s">
        <v>46</v>
      </c>
      <c r="B33" s="40" t="s">
        <v>47</v>
      </c>
      <c r="C33" s="39">
        <v>60041.639499999997</v>
      </c>
      <c r="D33" s="39">
        <v>4.1999999999999997E-3</v>
      </c>
      <c r="E33" s="20">
        <f t="shared" si="0"/>
        <v>8953.2960675701088</v>
      </c>
      <c r="F33" s="20">
        <f t="shared" si="1"/>
        <v>8953.5</v>
      </c>
      <c r="G33" s="20">
        <f t="shared" si="2"/>
        <v>-5.6402000001980923E-2</v>
      </c>
      <c r="K33" s="20">
        <f t="shared" si="3"/>
        <v>-5.6402000001980923E-2</v>
      </c>
      <c r="O33" s="20">
        <f t="shared" ca="1" si="4"/>
        <v>-5.3200467926169503E-2</v>
      </c>
      <c r="Q33" s="26">
        <f t="shared" si="5"/>
        <v>45023.139499999997</v>
      </c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2024-08-24T06:30:19Z</dcterms:modified>
</cp:coreProperties>
</file>