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4E6F710-7EE3-4E55-A22C-58D459309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5" r:id="rId1"/>
    <sheet name="Graphs 1" sheetId="8" r:id="rId2"/>
    <sheet name="Q_fit" sheetId="2" r:id="rId3"/>
    <sheet name="Q_fit (2)" sheetId="6" r:id="rId4"/>
    <sheet name="A (2)" sheetId="3" r:id="rId5"/>
    <sheet name="BAV" sheetId="7" r:id="rId6"/>
  </sheets>
  <definedNames>
    <definedName name="solver_adj" localSheetId="4" hidden="1">'A (2)'!$E$11:$E$13</definedName>
    <definedName name="solver_adj" localSheetId="0" hidden="1">'Active 1'!$E$11:$E$13</definedName>
    <definedName name="solver_cvg" localSheetId="4" hidden="1">0.0001</definedName>
    <definedName name="solver_cvg" localSheetId="0" hidden="1">0.0001</definedName>
    <definedName name="solver_drv" localSheetId="4" hidden="1">1</definedName>
    <definedName name="solver_drv" localSheetId="0" hidden="1">1</definedName>
    <definedName name="solver_est" localSheetId="4" hidden="1">1</definedName>
    <definedName name="solver_est" localSheetId="0" hidden="1">1</definedName>
    <definedName name="solver_itr" localSheetId="4" hidden="1">100</definedName>
    <definedName name="solver_itr" localSheetId="0" hidden="1">100</definedName>
    <definedName name="solver_lin" localSheetId="4" hidden="1">2</definedName>
    <definedName name="solver_lin" localSheetId="0" hidden="1">2</definedName>
    <definedName name="solver_neg" localSheetId="4" hidden="1">2</definedName>
    <definedName name="solver_neg" localSheetId="0" hidden="1">2</definedName>
    <definedName name="solver_num" localSheetId="4" hidden="1">0</definedName>
    <definedName name="solver_num" localSheetId="0" hidden="1">0</definedName>
    <definedName name="solver_nwt" localSheetId="4" hidden="1">1</definedName>
    <definedName name="solver_nwt" localSheetId="0" hidden="1">1</definedName>
    <definedName name="solver_opt" localSheetId="4" hidden="1">'A (2)'!$E$14</definedName>
    <definedName name="solver_opt" localSheetId="0" hidden="1">'Active 1'!$E$14</definedName>
    <definedName name="solver_pre" localSheetId="4" hidden="1">0.000001</definedName>
    <definedName name="solver_pre" localSheetId="0" hidden="1">0.000001</definedName>
    <definedName name="solver_scl" localSheetId="4" hidden="1">2</definedName>
    <definedName name="solver_scl" localSheetId="0" hidden="1">2</definedName>
    <definedName name="solver_sho" localSheetId="4" hidden="1">2</definedName>
    <definedName name="solver_sho" localSheetId="0" hidden="1">2</definedName>
    <definedName name="solver_tim" localSheetId="4" hidden="1">100</definedName>
    <definedName name="solver_tim" localSheetId="0" hidden="1">100</definedName>
    <definedName name="solver_tol" localSheetId="4" hidden="1">0.05</definedName>
    <definedName name="solver_tol" localSheetId="0" hidden="1">0.05</definedName>
    <definedName name="solver_typ" localSheetId="4" hidden="1">2</definedName>
    <definedName name="solver_typ" localSheetId="0" hidden="1">2</definedName>
    <definedName name="solver_val" localSheetId="4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54" i="5" l="1"/>
  <c r="F54" i="5" s="1"/>
  <c r="Q54" i="5"/>
  <c r="E55" i="5"/>
  <c r="F55" i="5"/>
  <c r="G55" i="5" s="1"/>
  <c r="K55" i="5" s="1"/>
  <c r="Q55" i="5"/>
  <c r="E56" i="5"/>
  <c r="F56" i="5" s="1"/>
  <c r="Q56" i="5"/>
  <c r="D11" i="5"/>
  <c r="X16" i="5" s="1"/>
  <c r="D12" i="5"/>
  <c r="D13" i="5"/>
  <c r="F26" i="5"/>
  <c r="X20" i="5"/>
  <c r="X21" i="5"/>
  <c r="X22" i="5"/>
  <c r="X13" i="5"/>
  <c r="X10" i="5"/>
  <c r="X9" i="5"/>
  <c r="X8" i="5"/>
  <c r="X5" i="5"/>
  <c r="X2" i="5"/>
  <c r="U3" i="5"/>
  <c r="U4" i="5"/>
  <c r="U7" i="5"/>
  <c r="U10" i="5"/>
  <c r="U11" i="5"/>
  <c r="U12" i="5"/>
  <c r="U15" i="5"/>
  <c r="U2" i="5"/>
  <c r="E22" i="5"/>
  <c r="F22" i="5"/>
  <c r="G22" i="5"/>
  <c r="H22" i="5"/>
  <c r="E23" i="5"/>
  <c r="F23" i="5"/>
  <c r="E24" i="5"/>
  <c r="F24" i="5"/>
  <c r="G24" i="5"/>
  <c r="H24" i="5"/>
  <c r="E25" i="5"/>
  <c r="F25" i="5"/>
  <c r="E26" i="5"/>
  <c r="E27" i="5"/>
  <c r="F27" i="5"/>
  <c r="E28" i="5"/>
  <c r="F28" i="5"/>
  <c r="E29" i="5"/>
  <c r="F29" i="5"/>
  <c r="G29" i="5"/>
  <c r="I29" i="5"/>
  <c r="E30" i="5"/>
  <c r="F30" i="5"/>
  <c r="G30" i="5"/>
  <c r="I30" i="5"/>
  <c r="E36" i="5"/>
  <c r="F36" i="5"/>
  <c r="E37" i="5"/>
  <c r="F37" i="5"/>
  <c r="G37" i="5"/>
  <c r="E38" i="5"/>
  <c r="F38" i="5"/>
  <c r="E39" i="5"/>
  <c r="F39" i="5"/>
  <c r="E40" i="5"/>
  <c r="F40" i="5"/>
  <c r="G40" i="5"/>
  <c r="E41" i="5"/>
  <c r="F41" i="5"/>
  <c r="G41" i="5"/>
  <c r="E42" i="5"/>
  <c r="F42" i="5"/>
  <c r="P42" i="5"/>
  <c r="R42" i="5" s="1"/>
  <c r="T42" i="5" s="1"/>
  <c r="G42" i="5"/>
  <c r="E43" i="5"/>
  <c r="F43" i="5"/>
  <c r="E44" i="5"/>
  <c r="F44" i="5"/>
  <c r="E45" i="5"/>
  <c r="F45" i="5"/>
  <c r="G45" i="5"/>
  <c r="E46" i="5"/>
  <c r="F46" i="5"/>
  <c r="E47" i="5"/>
  <c r="F47" i="5"/>
  <c r="E48" i="5"/>
  <c r="F48" i="5"/>
  <c r="G48" i="5"/>
  <c r="E49" i="5"/>
  <c r="F49" i="5"/>
  <c r="G49" i="5"/>
  <c r="E50" i="5"/>
  <c r="F50" i="5"/>
  <c r="G50" i="5"/>
  <c r="E51" i="5"/>
  <c r="F51" i="5"/>
  <c r="E52" i="5"/>
  <c r="F52" i="5"/>
  <c r="E53" i="5"/>
  <c r="F53" i="5"/>
  <c r="G53" i="5"/>
  <c r="Q22" i="5"/>
  <c r="Q23" i="5"/>
  <c r="Q24" i="5"/>
  <c r="Q25" i="5"/>
  <c r="Q26" i="5"/>
  <c r="Q27" i="5"/>
  <c r="Q28" i="5"/>
  <c r="Q29" i="5"/>
  <c r="E31" i="5"/>
  <c r="F31" i="5"/>
  <c r="P31" i="5"/>
  <c r="Q30" i="5"/>
  <c r="C21" i="5"/>
  <c r="E32" i="5"/>
  <c r="E33" i="5"/>
  <c r="E34" i="5"/>
  <c r="E35" i="5"/>
  <c r="B1000" i="7"/>
  <c r="A1000" i="7"/>
  <c r="B999" i="7"/>
  <c r="A999" i="7"/>
  <c r="B998" i="7"/>
  <c r="A998" i="7"/>
  <c r="B997" i="7"/>
  <c r="A997" i="7"/>
  <c r="B996" i="7"/>
  <c r="A996" i="7"/>
  <c r="B995" i="7"/>
  <c r="A995" i="7"/>
  <c r="B994" i="7"/>
  <c r="A994" i="7"/>
  <c r="B993" i="7"/>
  <c r="A993" i="7"/>
  <c r="B992" i="7"/>
  <c r="A992" i="7"/>
  <c r="B991" i="7"/>
  <c r="A991" i="7"/>
  <c r="B990" i="7"/>
  <c r="A990" i="7"/>
  <c r="B989" i="7"/>
  <c r="A989" i="7"/>
  <c r="B988" i="7"/>
  <c r="A988" i="7"/>
  <c r="B987" i="7"/>
  <c r="A987" i="7"/>
  <c r="B986" i="7"/>
  <c r="A986" i="7"/>
  <c r="B985" i="7"/>
  <c r="A985" i="7"/>
  <c r="B984" i="7"/>
  <c r="A984" i="7"/>
  <c r="B983" i="7"/>
  <c r="A983" i="7"/>
  <c r="B982" i="7"/>
  <c r="A982" i="7"/>
  <c r="B981" i="7"/>
  <c r="A981" i="7"/>
  <c r="B980" i="7"/>
  <c r="A980" i="7"/>
  <c r="B979" i="7"/>
  <c r="A979" i="7"/>
  <c r="B978" i="7"/>
  <c r="A978" i="7"/>
  <c r="B977" i="7"/>
  <c r="A977" i="7"/>
  <c r="B976" i="7"/>
  <c r="A976" i="7"/>
  <c r="B975" i="7"/>
  <c r="A975" i="7"/>
  <c r="B974" i="7"/>
  <c r="A974" i="7"/>
  <c r="B973" i="7"/>
  <c r="A973" i="7"/>
  <c r="B972" i="7"/>
  <c r="A972" i="7"/>
  <c r="B971" i="7"/>
  <c r="A971" i="7"/>
  <c r="B970" i="7"/>
  <c r="A970" i="7"/>
  <c r="B969" i="7"/>
  <c r="A969" i="7"/>
  <c r="B968" i="7"/>
  <c r="A968" i="7"/>
  <c r="B967" i="7"/>
  <c r="A967" i="7"/>
  <c r="B966" i="7"/>
  <c r="A966" i="7"/>
  <c r="B965" i="7"/>
  <c r="A965" i="7"/>
  <c r="B964" i="7"/>
  <c r="A964" i="7"/>
  <c r="B963" i="7"/>
  <c r="A963" i="7"/>
  <c r="B962" i="7"/>
  <c r="A962" i="7"/>
  <c r="B961" i="7"/>
  <c r="A961" i="7"/>
  <c r="B960" i="7"/>
  <c r="A960" i="7"/>
  <c r="B959" i="7"/>
  <c r="A959" i="7"/>
  <c r="B958" i="7"/>
  <c r="A958" i="7"/>
  <c r="B957" i="7"/>
  <c r="A957" i="7"/>
  <c r="B956" i="7"/>
  <c r="A956" i="7"/>
  <c r="B955" i="7"/>
  <c r="A955" i="7"/>
  <c r="B954" i="7"/>
  <c r="A954" i="7"/>
  <c r="B953" i="7"/>
  <c r="A953" i="7"/>
  <c r="B952" i="7"/>
  <c r="A952" i="7"/>
  <c r="B951" i="7"/>
  <c r="A951" i="7"/>
  <c r="B950" i="7"/>
  <c r="A950" i="7"/>
  <c r="B949" i="7"/>
  <c r="A949" i="7"/>
  <c r="B948" i="7"/>
  <c r="A948" i="7"/>
  <c r="B947" i="7"/>
  <c r="A947" i="7"/>
  <c r="B946" i="7"/>
  <c r="A946" i="7"/>
  <c r="B945" i="7"/>
  <c r="A945" i="7"/>
  <c r="B944" i="7"/>
  <c r="A944" i="7"/>
  <c r="B943" i="7"/>
  <c r="A943" i="7"/>
  <c r="B942" i="7"/>
  <c r="A942" i="7"/>
  <c r="B941" i="7"/>
  <c r="A941" i="7"/>
  <c r="B940" i="7"/>
  <c r="A940" i="7"/>
  <c r="B939" i="7"/>
  <c r="A939" i="7"/>
  <c r="B938" i="7"/>
  <c r="A938" i="7"/>
  <c r="B937" i="7"/>
  <c r="A937" i="7"/>
  <c r="B936" i="7"/>
  <c r="A936" i="7"/>
  <c r="B935" i="7"/>
  <c r="A935" i="7"/>
  <c r="B934" i="7"/>
  <c r="A934" i="7"/>
  <c r="B933" i="7"/>
  <c r="A933" i="7"/>
  <c r="B932" i="7"/>
  <c r="A932" i="7"/>
  <c r="B931" i="7"/>
  <c r="A931" i="7"/>
  <c r="B930" i="7"/>
  <c r="A930" i="7"/>
  <c r="B929" i="7"/>
  <c r="A929" i="7"/>
  <c r="B928" i="7"/>
  <c r="A928" i="7"/>
  <c r="B927" i="7"/>
  <c r="A927" i="7"/>
  <c r="B926" i="7"/>
  <c r="A926" i="7"/>
  <c r="B925" i="7"/>
  <c r="A925" i="7"/>
  <c r="B924" i="7"/>
  <c r="A924" i="7"/>
  <c r="B923" i="7"/>
  <c r="A923" i="7"/>
  <c r="B922" i="7"/>
  <c r="A922" i="7"/>
  <c r="B921" i="7"/>
  <c r="A921" i="7"/>
  <c r="B920" i="7"/>
  <c r="A920" i="7"/>
  <c r="B919" i="7"/>
  <c r="A919" i="7"/>
  <c r="B918" i="7"/>
  <c r="A918" i="7"/>
  <c r="B917" i="7"/>
  <c r="A917" i="7"/>
  <c r="B916" i="7"/>
  <c r="A916" i="7"/>
  <c r="B915" i="7"/>
  <c r="A915" i="7"/>
  <c r="B914" i="7"/>
  <c r="A914" i="7"/>
  <c r="B913" i="7"/>
  <c r="A913" i="7"/>
  <c r="B912" i="7"/>
  <c r="A912" i="7"/>
  <c r="B911" i="7"/>
  <c r="A911" i="7"/>
  <c r="B910" i="7"/>
  <c r="A910" i="7"/>
  <c r="B909" i="7"/>
  <c r="A909" i="7"/>
  <c r="B908" i="7"/>
  <c r="A908" i="7"/>
  <c r="B907" i="7"/>
  <c r="A907" i="7"/>
  <c r="B906" i="7"/>
  <c r="A906" i="7"/>
  <c r="B905" i="7"/>
  <c r="A905" i="7"/>
  <c r="B904" i="7"/>
  <c r="A904" i="7"/>
  <c r="B903" i="7"/>
  <c r="A903" i="7"/>
  <c r="B902" i="7"/>
  <c r="A902" i="7"/>
  <c r="B901" i="7"/>
  <c r="A901" i="7"/>
  <c r="B900" i="7"/>
  <c r="A900" i="7"/>
  <c r="B899" i="7"/>
  <c r="A899" i="7"/>
  <c r="B898" i="7"/>
  <c r="A898" i="7"/>
  <c r="B897" i="7"/>
  <c r="A897" i="7"/>
  <c r="B896" i="7"/>
  <c r="A896" i="7"/>
  <c r="B895" i="7"/>
  <c r="A895" i="7"/>
  <c r="B894" i="7"/>
  <c r="A894" i="7"/>
  <c r="B893" i="7"/>
  <c r="A893" i="7"/>
  <c r="B892" i="7"/>
  <c r="A892" i="7"/>
  <c r="B891" i="7"/>
  <c r="A891" i="7"/>
  <c r="B890" i="7"/>
  <c r="A890" i="7"/>
  <c r="B889" i="7"/>
  <c r="A889" i="7"/>
  <c r="B888" i="7"/>
  <c r="A888" i="7"/>
  <c r="B887" i="7"/>
  <c r="A887" i="7"/>
  <c r="B886" i="7"/>
  <c r="A886" i="7"/>
  <c r="B885" i="7"/>
  <c r="A885" i="7"/>
  <c r="B884" i="7"/>
  <c r="A884" i="7"/>
  <c r="B883" i="7"/>
  <c r="A883" i="7"/>
  <c r="B882" i="7"/>
  <c r="A882" i="7"/>
  <c r="B881" i="7"/>
  <c r="A881" i="7"/>
  <c r="B880" i="7"/>
  <c r="A880" i="7"/>
  <c r="B879" i="7"/>
  <c r="A879" i="7"/>
  <c r="B878" i="7"/>
  <c r="A878" i="7"/>
  <c r="B877" i="7"/>
  <c r="A877" i="7"/>
  <c r="B876" i="7"/>
  <c r="A876" i="7"/>
  <c r="B875" i="7"/>
  <c r="A875" i="7"/>
  <c r="B874" i="7"/>
  <c r="A874" i="7"/>
  <c r="B873" i="7"/>
  <c r="A873" i="7"/>
  <c r="B872" i="7"/>
  <c r="A872" i="7"/>
  <c r="B871" i="7"/>
  <c r="A871" i="7"/>
  <c r="B870" i="7"/>
  <c r="A870" i="7"/>
  <c r="B869" i="7"/>
  <c r="A869" i="7"/>
  <c r="B868" i="7"/>
  <c r="A868" i="7"/>
  <c r="B867" i="7"/>
  <c r="A867" i="7"/>
  <c r="B866" i="7"/>
  <c r="A866" i="7"/>
  <c r="B865" i="7"/>
  <c r="A865" i="7"/>
  <c r="B864" i="7"/>
  <c r="A864" i="7"/>
  <c r="B863" i="7"/>
  <c r="A863" i="7"/>
  <c r="B862" i="7"/>
  <c r="A862" i="7"/>
  <c r="B861" i="7"/>
  <c r="A861" i="7"/>
  <c r="B860" i="7"/>
  <c r="A860" i="7"/>
  <c r="B859" i="7"/>
  <c r="A859" i="7"/>
  <c r="B858" i="7"/>
  <c r="A858" i="7"/>
  <c r="B857" i="7"/>
  <c r="A857" i="7"/>
  <c r="B856" i="7"/>
  <c r="A856" i="7"/>
  <c r="B855" i="7"/>
  <c r="A855" i="7"/>
  <c r="B854" i="7"/>
  <c r="A854" i="7"/>
  <c r="B853" i="7"/>
  <c r="A853" i="7"/>
  <c r="B852" i="7"/>
  <c r="A852" i="7"/>
  <c r="B851" i="7"/>
  <c r="A851" i="7"/>
  <c r="B850" i="7"/>
  <c r="A850" i="7"/>
  <c r="B849" i="7"/>
  <c r="A849" i="7"/>
  <c r="B848" i="7"/>
  <c r="A848" i="7"/>
  <c r="B847" i="7"/>
  <c r="A847" i="7"/>
  <c r="B846" i="7"/>
  <c r="A846" i="7"/>
  <c r="B845" i="7"/>
  <c r="A845" i="7"/>
  <c r="B844" i="7"/>
  <c r="A844" i="7"/>
  <c r="B843" i="7"/>
  <c r="A843" i="7"/>
  <c r="B842" i="7"/>
  <c r="A842" i="7"/>
  <c r="B841" i="7"/>
  <c r="A841" i="7"/>
  <c r="B840" i="7"/>
  <c r="A840" i="7"/>
  <c r="B839" i="7"/>
  <c r="A839" i="7"/>
  <c r="B838" i="7"/>
  <c r="A838" i="7"/>
  <c r="B837" i="7"/>
  <c r="A837" i="7"/>
  <c r="B836" i="7"/>
  <c r="A836" i="7"/>
  <c r="B835" i="7"/>
  <c r="A835" i="7"/>
  <c r="B834" i="7"/>
  <c r="A834" i="7"/>
  <c r="B833" i="7"/>
  <c r="A833" i="7"/>
  <c r="B832" i="7"/>
  <c r="A832" i="7"/>
  <c r="B831" i="7"/>
  <c r="A831" i="7"/>
  <c r="B830" i="7"/>
  <c r="A830" i="7"/>
  <c r="B829" i="7"/>
  <c r="A829" i="7"/>
  <c r="B828" i="7"/>
  <c r="A828" i="7"/>
  <c r="B827" i="7"/>
  <c r="A827" i="7"/>
  <c r="B826" i="7"/>
  <c r="A826" i="7"/>
  <c r="B825" i="7"/>
  <c r="A825" i="7"/>
  <c r="B824" i="7"/>
  <c r="A824" i="7"/>
  <c r="B823" i="7"/>
  <c r="A823" i="7"/>
  <c r="B822" i="7"/>
  <c r="A822" i="7"/>
  <c r="B821" i="7"/>
  <c r="A821" i="7"/>
  <c r="B820" i="7"/>
  <c r="A820" i="7"/>
  <c r="B819" i="7"/>
  <c r="A819" i="7"/>
  <c r="B818" i="7"/>
  <c r="A818" i="7"/>
  <c r="B817" i="7"/>
  <c r="A817" i="7"/>
  <c r="B816" i="7"/>
  <c r="A816" i="7"/>
  <c r="B815" i="7"/>
  <c r="A815" i="7"/>
  <c r="B814" i="7"/>
  <c r="A814" i="7"/>
  <c r="B813" i="7"/>
  <c r="A813" i="7"/>
  <c r="B812" i="7"/>
  <c r="A812" i="7"/>
  <c r="B811" i="7"/>
  <c r="A811" i="7"/>
  <c r="B810" i="7"/>
  <c r="A810" i="7"/>
  <c r="B809" i="7"/>
  <c r="A809" i="7"/>
  <c r="B808" i="7"/>
  <c r="A808" i="7"/>
  <c r="B807" i="7"/>
  <c r="A807" i="7"/>
  <c r="B806" i="7"/>
  <c r="A806" i="7"/>
  <c r="B805" i="7"/>
  <c r="A805" i="7"/>
  <c r="B804" i="7"/>
  <c r="A804" i="7"/>
  <c r="B803" i="7"/>
  <c r="A803" i="7"/>
  <c r="B802" i="7"/>
  <c r="A802" i="7"/>
  <c r="B801" i="7"/>
  <c r="A801" i="7"/>
  <c r="B800" i="7"/>
  <c r="A800" i="7"/>
  <c r="B799" i="7"/>
  <c r="A799" i="7"/>
  <c r="B798" i="7"/>
  <c r="A798" i="7"/>
  <c r="B797" i="7"/>
  <c r="A797" i="7"/>
  <c r="B796" i="7"/>
  <c r="A796" i="7"/>
  <c r="B795" i="7"/>
  <c r="A795" i="7"/>
  <c r="B794" i="7"/>
  <c r="A794" i="7"/>
  <c r="B793" i="7"/>
  <c r="A793" i="7"/>
  <c r="B792" i="7"/>
  <c r="A792" i="7"/>
  <c r="B791" i="7"/>
  <c r="A791" i="7"/>
  <c r="B790" i="7"/>
  <c r="A790" i="7"/>
  <c r="B789" i="7"/>
  <c r="A789" i="7"/>
  <c r="B788" i="7"/>
  <c r="A788" i="7"/>
  <c r="B787" i="7"/>
  <c r="A787" i="7"/>
  <c r="B786" i="7"/>
  <c r="A786" i="7"/>
  <c r="B785" i="7"/>
  <c r="A785" i="7"/>
  <c r="B784" i="7"/>
  <c r="A784" i="7"/>
  <c r="B783" i="7"/>
  <c r="A783" i="7"/>
  <c r="B782" i="7"/>
  <c r="A782" i="7"/>
  <c r="B781" i="7"/>
  <c r="A781" i="7"/>
  <c r="B780" i="7"/>
  <c r="A780" i="7"/>
  <c r="B779" i="7"/>
  <c r="A779" i="7"/>
  <c r="B778" i="7"/>
  <c r="A778" i="7"/>
  <c r="B777" i="7"/>
  <c r="A777" i="7"/>
  <c r="B776" i="7"/>
  <c r="A776" i="7"/>
  <c r="B775" i="7"/>
  <c r="A775" i="7"/>
  <c r="B774" i="7"/>
  <c r="A774" i="7"/>
  <c r="B773" i="7"/>
  <c r="A773" i="7"/>
  <c r="B772" i="7"/>
  <c r="A772" i="7"/>
  <c r="B771" i="7"/>
  <c r="A771" i="7"/>
  <c r="B770" i="7"/>
  <c r="A770" i="7"/>
  <c r="B769" i="7"/>
  <c r="A769" i="7"/>
  <c r="B768" i="7"/>
  <c r="A768" i="7"/>
  <c r="B767" i="7"/>
  <c r="A767" i="7"/>
  <c r="B766" i="7"/>
  <c r="A766" i="7"/>
  <c r="B765" i="7"/>
  <c r="A765" i="7"/>
  <c r="B764" i="7"/>
  <c r="A764" i="7"/>
  <c r="B763" i="7"/>
  <c r="A763" i="7"/>
  <c r="B762" i="7"/>
  <c r="A762" i="7"/>
  <c r="B761" i="7"/>
  <c r="A761" i="7"/>
  <c r="B760" i="7"/>
  <c r="A760" i="7"/>
  <c r="B759" i="7"/>
  <c r="A759" i="7"/>
  <c r="B758" i="7"/>
  <c r="A758" i="7"/>
  <c r="B757" i="7"/>
  <c r="A757" i="7"/>
  <c r="B756" i="7"/>
  <c r="A756" i="7"/>
  <c r="B755" i="7"/>
  <c r="A755" i="7"/>
  <c r="B754" i="7"/>
  <c r="A754" i="7"/>
  <c r="B753" i="7"/>
  <c r="A753" i="7"/>
  <c r="B752" i="7"/>
  <c r="A752" i="7"/>
  <c r="B751" i="7"/>
  <c r="A751" i="7"/>
  <c r="B750" i="7"/>
  <c r="A750" i="7"/>
  <c r="B749" i="7"/>
  <c r="A749" i="7"/>
  <c r="B748" i="7"/>
  <c r="A748" i="7"/>
  <c r="B747" i="7"/>
  <c r="A747" i="7"/>
  <c r="B746" i="7"/>
  <c r="A746" i="7"/>
  <c r="B745" i="7"/>
  <c r="A745" i="7"/>
  <c r="B744" i="7"/>
  <c r="A744" i="7"/>
  <c r="B743" i="7"/>
  <c r="A743" i="7"/>
  <c r="B742" i="7"/>
  <c r="A742" i="7"/>
  <c r="B741" i="7"/>
  <c r="A741" i="7"/>
  <c r="B740" i="7"/>
  <c r="A740" i="7"/>
  <c r="B739" i="7"/>
  <c r="A739" i="7"/>
  <c r="B738" i="7"/>
  <c r="A738" i="7"/>
  <c r="B737" i="7"/>
  <c r="A737" i="7"/>
  <c r="B736" i="7"/>
  <c r="A736" i="7"/>
  <c r="B735" i="7"/>
  <c r="A735" i="7"/>
  <c r="B734" i="7"/>
  <c r="A734" i="7"/>
  <c r="B733" i="7"/>
  <c r="A733" i="7"/>
  <c r="B732" i="7"/>
  <c r="A732" i="7"/>
  <c r="B731" i="7"/>
  <c r="A731" i="7"/>
  <c r="B730" i="7"/>
  <c r="A730" i="7"/>
  <c r="B729" i="7"/>
  <c r="A729" i="7"/>
  <c r="B728" i="7"/>
  <c r="A728" i="7"/>
  <c r="B727" i="7"/>
  <c r="A727" i="7"/>
  <c r="B726" i="7"/>
  <c r="A726" i="7"/>
  <c r="B725" i="7"/>
  <c r="A725" i="7"/>
  <c r="B724" i="7"/>
  <c r="A724" i="7"/>
  <c r="B723" i="7"/>
  <c r="A723" i="7"/>
  <c r="B722" i="7"/>
  <c r="A722" i="7"/>
  <c r="B721" i="7"/>
  <c r="A721" i="7"/>
  <c r="B720" i="7"/>
  <c r="A720" i="7"/>
  <c r="B719" i="7"/>
  <c r="A719" i="7"/>
  <c r="B718" i="7"/>
  <c r="A718" i="7"/>
  <c r="B717" i="7"/>
  <c r="A717" i="7"/>
  <c r="B716" i="7"/>
  <c r="A716" i="7"/>
  <c r="B715" i="7"/>
  <c r="A715" i="7"/>
  <c r="B714" i="7"/>
  <c r="A714" i="7"/>
  <c r="B713" i="7"/>
  <c r="A713" i="7"/>
  <c r="B712" i="7"/>
  <c r="A712" i="7"/>
  <c r="B711" i="7"/>
  <c r="A711" i="7"/>
  <c r="B710" i="7"/>
  <c r="A710" i="7"/>
  <c r="B709" i="7"/>
  <c r="A709" i="7"/>
  <c r="B708" i="7"/>
  <c r="A708" i="7"/>
  <c r="B707" i="7"/>
  <c r="A707" i="7"/>
  <c r="B706" i="7"/>
  <c r="A706" i="7"/>
  <c r="B705" i="7"/>
  <c r="A705" i="7"/>
  <c r="B704" i="7"/>
  <c r="A704" i="7"/>
  <c r="B703" i="7"/>
  <c r="A703" i="7"/>
  <c r="B702" i="7"/>
  <c r="A702" i="7"/>
  <c r="B701" i="7"/>
  <c r="A701" i="7"/>
  <c r="B700" i="7"/>
  <c r="A700" i="7"/>
  <c r="B699" i="7"/>
  <c r="A699" i="7"/>
  <c r="B698" i="7"/>
  <c r="A698" i="7"/>
  <c r="B697" i="7"/>
  <c r="A697" i="7"/>
  <c r="B696" i="7"/>
  <c r="A696" i="7"/>
  <c r="B695" i="7"/>
  <c r="A695" i="7"/>
  <c r="B694" i="7"/>
  <c r="A694" i="7"/>
  <c r="B693" i="7"/>
  <c r="A693" i="7"/>
  <c r="B692" i="7"/>
  <c r="A692" i="7"/>
  <c r="B691" i="7"/>
  <c r="A691" i="7"/>
  <c r="B690" i="7"/>
  <c r="A690" i="7"/>
  <c r="B689" i="7"/>
  <c r="A689" i="7"/>
  <c r="B688" i="7"/>
  <c r="A688" i="7"/>
  <c r="B687" i="7"/>
  <c r="A687" i="7"/>
  <c r="B686" i="7"/>
  <c r="A686" i="7"/>
  <c r="B685" i="7"/>
  <c r="A685" i="7"/>
  <c r="B684" i="7"/>
  <c r="A684" i="7"/>
  <c r="B683" i="7"/>
  <c r="A683" i="7"/>
  <c r="B682" i="7"/>
  <c r="A682" i="7"/>
  <c r="B681" i="7"/>
  <c r="A681" i="7"/>
  <c r="B680" i="7"/>
  <c r="A680" i="7"/>
  <c r="B679" i="7"/>
  <c r="A679" i="7"/>
  <c r="B678" i="7"/>
  <c r="A678" i="7"/>
  <c r="B677" i="7"/>
  <c r="A677" i="7"/>
  <c r="B676" i="7"/>
  <c r="A676" i="7"/>
  <c r="B675" i="7"/>
  <c r="A675" i="7"/>
  <c r="B674" i="7"/>
  <c r="A674" i="7"/>
  <c r="B673" i="7"/>
  <c r="A673" i="7"/>
  <c r="B672" i="7"/>
  <c r="A672" i="7"/>
  <c r="B671" i="7"/>
  <c r="A671" i="7"/>
  <c r="B670" i="7"/>
  <c r="A670" i="7"/>
  <c r="B669" i="7"/>
  <c r="A669" i="7"/>
  <c r="B668" i="7"/>
  <c r="A668" i="7"/>
  <c r="B667" i="7"/>
  <c r="A667" i="7"/>
  <c r="B666" i="7"/>
  <c r="A666" i="7"/>
  <c r="B665" i="7"/>
  <c r="A665" i="7"/>
  <c r="B664" i="7"/>
  <c r="A664" i="7"/>
  <c r="B663" i="7"/>
  <c r="A663" i="7"/>
  <c r="B662" i="7"/>
  <c r="A662" i="7"/>
  <c r="B661" i="7"/>
  <c r="A661" i="7"/>
  <c r="B660" i="7"/>
  <c r="A660" i="7"/>
  <c r="B659" i="7"/>
  <c r="A659" i="7"/>
  <c r="B658" i="7"/>
  <c r="A658" i="7"/>
  <c r="B657" i="7"/>
  <c r="A657" i="7"/>
  <c r="B656" i="7"/>
  <c r="A656" i="7"/>
  <c r="B655" i="7"/>
  <c r="A655" i="7"/>
  <c r="B654" i="7"/>
  <c r="A654" i="7"/>
  <c r="B653" i="7"/>
  <c r="A653" i="7"/>
  <c r="B652" i="7"/>
  <c r="A652" i="7"/>
  <c r="B651" i="7"/>
  <c r="A651" i="7"/>
  <c r="B650" i="7"/>
  <c r="A650" i="7"/>
  <c r="B649" i="7"/>
  <c r="A649" i="7"/>
  <c r="B648" i="7"/>
  <c r="A648" i="7"/>
  <c r="B647" i="7"/>
  <c r="A647" i="7"/>
  <c r="B646" i="7"/>
  <c r="A646" i="7"/>
  <c r="B645" i="7"/>
  <c r="A645" i="7"/>
  <c r="B644" i="7"/>
  <c r="A644" i="7"/>
  <c r="B643" i="7"/>
  <c r="A643" i="7"/>
  <c r="B642" i="7"/>
  <c r="A642" i="7"/>
  <c r="B641" i="7"/>
  <c r="A641" i="7"/>
  <c r="B640" i="7"/>
  <c r="A640" i="7"/>
  <c r="B639" i="7"/>
  <c r="A639" i="7"/>
  <c r="B638" i="7"/>
  <c r="A638" i="7"/>
  <c r="B637" i="7"/>
  <c r="A637" i="7"/>
  <c r="B636" i="7"/>
  <c r="A636" i="7"/>
  <c r="B635" i="7"/>
  <c r="A635" i="7"/>
  <c r="B634" i="7"/>
  <c r="A634" i="7"/>
  <c r="B633" i="7"/>
  <c r="A633" i="7"/>
  <c r="B632" i="7"/>
  <c r="A632" i="7"/>
  <c r="B631" i="7"/>
  <c r="A631" i="7"/>
  <c r="B630" i="7"/>
  <c r="A630" i="7"/>
  <c r="B629" i="7"/>
  <c r="A629" i="7"/>
  <c r="B628" i="7"/>
  <c r="A628" i="7"/>
  <c r="B627" i="7"/>
  <c r="A627" i="7"/>
  <c r="B626" i="7"/>
  <c r="A626" i="7"/>
  <c r="B625" i="7"/>
  <c r="A625" i="7"/>
  <c r="B624" i="7"/>
  <c r="A624" i="7"/>
  <c r="B623" i="7"/>
  <c r="A623" i="7"/>
  <c r="B622" i="7"/>
  <c r="A622" i="7"/>
  <c r="B621" i="7"/>
  <c r="A621" i="7"/>
  <c r="B620" i="7"/>
  <c r="A620" i="7"/>
  <c r="B619" i="7"/>
  <c r="A619" i="7"/>
  <c r="B618" i="7"/>
  <c r="A618" i="7"/>
  <c r="B617" i="7"/>
  <c r="A617" i="7"/>
  <c r="B616" i="7"/>
  <c r="A616" i="7"/>
  <c r="B615" i="7"/>
  <c r="A615" i="7"/>
  <c r="B614" i="7"/>
  <c r="A614" i="7"/>
  <c r="B613" i="7"/>
  <c r="A613" i="7"/>
  <c r="B612" i="7"/>
  <c r="A612" i="7"/>
  <c r="B611" i="7"/>
  <c r="A611" i="7"/>
  <c r="B610" i="7"/>
  <c r="A610" i="7"/>
  <c r="B609" i="7"/>
  <c r="A609" i="7"/>
  <c r="B608" i="7"/>
  <c r="A608" i="7"/>
  <c r="B607" i="7"/>
  <c r="A607" i="7"/>
  <c r="B606" i="7"/>
  <c r="A606" i="7"/>
  <c r="B605" i="7"/>
  <c r="A605" i="7"/>
  <c r="B604" i="7"/>
  <c r="A604" i="7"/>
  <c r="B603" i="7"/>
  <c r="A603" i="7"/>
  <c r="B602" i="7"/>
  <c r="A602" i="7"/>
  <c r="B601" i="7"/>
  <c r="A601" i="7"/>
  <c r="B600" i="7"/>
  <c r="A600" i="7"/>
  <c r="B599" i="7"/>
  <c r="A599" i="7"/>
  <c r="B598" i="7"/>
  <c r="A598" i="7"/>
  <c r="B597" i="7"/>
  <c r="A597" i="7"/>
  <c r="B596" i="7"/>
  <c r="A596" i="7"/>
  <c r="B595" i="7"/>
  <c r="A595" i="7"/>
  <c r="B594" i="7"/>
  <c r="A594" i="7"/>
  <c r="B593" i="7"/>
  <c r="A593" i="7"/>
  <c r="B592" i="7"/>
  <c r="A592" i="7"/>
  <c r="B591" i="7"/>
  <c r="A591" i="7"/>
  <c r="B590" i="7"/>
  <c r="A590" i="7"/>
  <c r="B589" i="7"/>
  <c r="A589" i="7"/>
  <c r="B588" i="7"/>
  <c r="A588" i="7"/>
  <c r="B587" i="7"/>
  <c r="A587" i="7"/>
  <c r="B586" i="7"/>
  <c r="A586" i="7"/>
  <c r="B585" i="7"/>
  <c r="A585" i="7"/>
  <c r="B584" i="7"/>
  <c r="A584" i="7"/>
  <c r="B583" i="7"/>
  <c r="A583" i="7"/>
  <c r="B582" i="7"/>
  <c r="A582" i="7"/>
  <c r="B581" i="7"/>
  <c r="A581" i="7"/>
  <c r="B580" i="7"/>
  <c r="A580" i="7"/>
  <c r="B579" i="7"/>
  <c r="A579" i="7"/>
  <c r="B578" i="7"/>
  <c r="A578" i="7"/>
  <c r="B577" i="7"/>
  <c r="A577" i="7"/>
  <c r="B576" i="7"/>
  <c r="A576" i="7"/>
  <c r="B575" i="7"/>
  <c r="A575" i="7"/>
  <c r="B574" i="7"/>
  <c r="A574" i="7"/>
  <c r="B573" i="7"/>
  <c r="A573" i="7"/>
  <c r="B572" i="7"/>
  <c r="A572" i="7"/>
  <c r="B571" i="7"/>
  <c r="A571" i="7"/>
  <c r="B570" i="7"/>
  <c r="A570" i="7"/>
  <c r="B569" i="7"/>
  <c r="A569" i="7"/>
  <c r="B568" i="7"/>
  <c r="A568" i="7"/>
  <c r="B567" i="7"/>
  <c r="A567" i="7"/>
  <c r="B566" i="7"/>
  <c r="A566" i="7"/>
  <c r="B565" i="7"/>
  <c r="A565" i="7"/>
  <c r="B564" i="7"/>
  <c r="A564" i="7"/>
  <c r="B563" i="7"/>
  <c r="A563" i="7"/>
  <c r="B562" i="7"/>
  <c r="A562" i="7"/>
  <c r="B561" i="7"/>
  <c r="A561" i="7"/>
  <c r="B560" i="7"/>
  <c r="A560" i="7"/>
  <c r="B559" i="7"/>
  <c r="A559" i="7"/>
  <c r="B558" i="7"/>
  <c r="A558" i="7"/>
  <c r="B557" i="7"/>
  <c r="A557" i="7"/>
  <c r="B556" i="7"/>
  <c r="A556" i="7"/>
  <c r="B555" i="7"/>
  <c r="A555" i="7"/>
  <c r="B554" i="7"/>
  <c r="A554" i="7"/>
  <c r="B553" i="7"/>
  <c r="A553" i="7"/>
  <c r="B552" i="7"/>
  <c r="A552" i="7"/>
  <c r="B551" i="7"/>
  <c r="A551" i="7"/>
  <c r="B550" i="7"/>
  <c r="A550" i="7"/>
  <c r="B549" i="7"/>
  <c r="A549" i="7"/>
  <c r="B548" i="7"/>
  <c r="A548" i="7"/>
  <c r="B547" i="7"/>
  <c r="A547" i="7"/>
  <c r="B546" i="7"/>
  <c r="A546" i="7"/>
  <c r="B545" i="7"/>
  <c r="A545" i="7"/>
  <c r="B544" i="7"/>
  <c r="A544" i="7"/>
  <c r="B543" i="7"/>
  <c r="A543" i="7"/>
  <c r="B542" i="7"/>
  <c r="A542" i="7"/>
  <c r="B541" i="7"/>
  <c r="A541" i="7"/>
  <c r="B540" i="7"/>
  <c r="A540" i="7"/>
  <c r="B539" i="7"/>
  <c r="A539" i="7"/>
  <c r="B538" i="7"/>
  <c r="A538" i="7"/>
  <c r="B537" i="7"/>
  <c r="A537" i="7"/>
  <c r="B536" i="7"/>
  <c r="A536" i="7"/>
  <c r="B535" i="7"/>
  <c r="A535" i="7"/>
  <c r="B534" i="7"/>
  <c r="A534" i="7"/>
  <c r="B533" i="7"/>
  <c r="A533" i="7"/>
  <c r="B532" i="7"/>
  <c r="A532" i="7"/>
  <c r="B531" i="7"/>
  <c r="A531" i="7"/>
  <c r="B530" i="7"/>
  <c r="A530" i="7"/>
  <c r="B529" i="7"/>
  <c r="A529" i="7"/>
  <c r="B528" i="7"/>
  <c r="A528" i="7"/>
  <c r="B527" i="7"/>
  <c r="A527" i="7"/>
  <c r="B526" i="7"/>
  <c r="A526" i="7"/>
  <c r="B525" i="7"/>
  <c r="A525" i="7"/>
  <c r="B524" i="7"/>
  <c r="A524" i="7"/>
  <c r="B523" i="7"/>
  <c r="A523" i="7"/>
  <c r="B522" i="7"/>
  <c r="A522" i="7"/>
  <c r="B521" i="7"/>
  <c r="A521" i="7"/>
  <c r="B520" i="7"/>
  <c r="A520" i="7"/>
  <c r="B519" i="7"/>
  <c r="A519" i="7"/>
  <c r="B518" i="7"/>
  <c r="A518" i="7"/>
  <c r="B517" i="7"/>
  <c r="A517" i="7"/>
  <c r="B516" i="7"/>
  <c r="A516" i="7"/>
  <c r="B515" i="7"/>
  <c r="A515" i="7"/>
  <c r="B514" i="7"/>
  <c r="A514" i="7"/>
  <c r="B513" i="7"/>
  <c r="A513" i="7"/>
  <c r="B512" i="7"/>
  <c r="A512" i="7"/>
  <c r="B511" i="7"/>
  <c r="A511" i="7"/>
  <c r="B510" i="7"/>
  <c r="A510" i="7"/>
  <c r="B509" i="7"/>
  <c r="A509" i="7"/>
  <c r="B508" i="7"/>
  <c r="A508" i="7"/>
  <c r="B507" i="7"/>
  <c r="A507" i="7"/>
  <c r="B506" i="7"/>
  <c r="A506" i="7"/>
  <c r="B505" i="7"/>
  <c r="A505" i="7"/>
  <c r="B504" i="7"/>
  <c r="A504" i="7"/>
  <c r="B503" i="7"/>
  <c r="A503" i="7"/>
  <c r="B502" i="7"/>
  <c r="A502" i="7"/>
  <c r="B501" i="7"/>
  <c r="A501" i="7"/>
  <c r="B500" i="7"/>
  <c r="A500" i="7"/>
  <c r="B499" i="7"/>
  <c r="A499" i="7"/>
  <c r="B498" i="7"/>
  <c r="A498" i="7"/>
  <c r="B497" i="7"/>
  <c r="A497" i="7"/>
  <c r="B496" i="7"/>
  <c r="A496" i="7"/>
  <c r="B495" i="7"/>
  <c r="A495" i="7"/>
  <c r="B494" i="7"/>
  <c r="A494" i="7"/>
  <c r="B493" i="7"/>
  <c r="A493" i="7"/>
  <c r="B492" i="7"/>
  <c r="A492" i="7"/>
  <c r="B491" i="7"/>
  <c r="A491" i="7"/>
  <c r="B490" i="7"/>
  <c r="A490" i="7"/>
  <c r="B489" i="7"/>
  <c r="A489" i="7"/>
  <c r="B488" i="7"/>
  <c r="A488" i="7"/>
  <c r="B487" i="7"/>
  <c r="A487" i="7"/>
  <c r="B486" i="7"/>
  <c r="A486" i="7"/>
  <c r="B485" i="7"/>
  <c r="A485" i="7"/>
  <c r="B484" i="7"/>
  <c r="A484" i="7"/>
  <c r="B483" i="7"/>
  <c r="A483" i="7"/>
  <c r="B482" i="7"/>
  <c r="A482" i="7"/>
  <c r="B481" i="7"/>
  <c r="A481" i="7"/>
  <c r="B480" i="7"/>
  <c r="A480" i="7"/>
  <c r="B479" i="7"/>
  <c r="A479" i="7"/>
  <c r="B478" i="7"/>
  <c r="A478" i="7"/>
  <c r="B477" i="7"/>
  <c r="A477" i="7"/>
  <c r="B476" i="7"/>
  <c r="A476" i="7"/>
  <c r="B475" i="7"/>
  <c r="A475" i="7"/>
  <c r="B474" i="7"/>
  <c r="A474" i="7"/>
  <c r="B473" i="7"/>
  <c r="A473" i="7"/>
  <c r="B472" i="7"/>
  <c r="A472" i="7"/>
  <c r="B471" i="7"/>
  <c r="A471" i="7"/>
  <c r="B470" i="7"/>
  <c r="A470" i="7"/>
  <c r="B469" i="7"/>
  <c r="A469" i="7"/>
  <c r="B468" i="7"/>
  <c r="A468" i="7"/>
  <c r="B467" i="7"/>
  <c r="A467" i="7"/>
  <c r="B466" i="7"/>
  <c r="A466" i="7"/>
  <c r="B465" i="7"/>
  <c r="A465" i="7"/>
  <c r="B464" i="7"/>
  <c r="A464" i="7"/>
  <c r="B463" i="7"/>
  <c r="A463" i="7"/>
  <c r="B462" i="7"/>
  <c r="A462" i="7"/>
  <c r="B461" i="7"/>
  <c r="A461" i="7"/>
  <c r="B460" i="7"/>
  <c r="A460" i="7"/>
  <c r="B459" i="7"/>
  <c r="A459" i="7"/>
  <c r="B458" i="7"/>
  <c r="A458" i="7"/>
  <c r="B457" i="7"/>
  <c r="A457" i="7"/>
  <c r="B456" i="7"/>
  <c r="A456" i="7"/>
  <c r="B455" i="7"/>
  <c r="A455" i="7"/>
  <c r="B454" i="7"/>
  <c r="A454" i="7"/>
  <c r="B453" i="7"/>
  <c r="A453" i="7"/>
  <c r="B452" i="7"/>
  <c r="A452" i="7"/>
  <c r="B451" i="7"/>
  <c r="A451" i="7"/>
  <c r="B450" i="7"/>
  <c r="A450" i="7"/>
  <c r="B449" i="7"/>
  <c r="A449" i="7"/>
  <c r="B448" i="7"/>
  <c r="A448" i="7"/>
  <c r="B447" i="7"/>
  <c r="A447" i="7"/>
  <c r="B446" i="7"/>
  <c r="A446" i="7"/>
  <c r="B445" i="7"/>
  <c r="A445" i="7"/>
  <c r="B444" i="7"/>
  <c r="A444" i="7"/>
  <c r="B443" i="7"/>
  <c r="A443" i="7"/>
  <c r="B442" i="7"/>
  <c r="A442" i="7"/>
  <c r="B441" i="7"/>
  <c r="A441" i="7"/>
  <c r="B440" i="7"/>
  <c r="A440" i="7"/>
  <c r="B439" i="7"/>
  <c r="A439" i="7"/>
  <c r="B438" i="7"/>
  <c r="A438" i="7"/>
  <c r="B437" i="7"/>
  <c r="A437" i="7"/>
  <c r="B436" i="7"/>
  <c r="A436" i="7"/>
  <c r="B435" i="7"/>
  <c r="A435" i="7"/>
  <c r="B434" i="7"/>
  <c r="A434" i="7"/>
  <c r="B433" i="7"/>
  <c r="A433" i="7"/>
  <c r="B432" i="7"/>
  <c r="A432" i="7"/>
  <c r="B431" i="7"/>
  <c r="A431" i="7"/>
  <c r="B430" i="7"/>
  <c r="A430" i="7"/>
  <c r="B429" i="7"/>
  <c r="A429" i="7"/>
  <c r="B428" i="7"/>
  <c r="A428" i="7"/>
  <c r="B427" i="7"/>
  <c r="A427" i="7"/>
  <c r="B426" i="7"/>
  <c r="A426" i="7"/>
  <c r="B425" i="7"/>
  <c r="A425" i="7"/>
  <c r="B424" i="7"/>
  <c r="A424" i="7"/>
  <c r="B423" i="7"/>
  <c r="A423" i="7"/>
  <c r="B422" i="7"/>
  <c r="A422" i="7"/>
  <c r="B421" i="7"/>
  <c r="A421" i="7"/>
  <c r="B420" i="7"/>
  <c r="A420" i="7"/>
  <c r="B419" i="7"/>
  <c r="A419" i="7"/>
  <c r="B418" i="7"/>
  <c r="A418" i="7"/>
  <c r="B417" i="7"/>
  <c r="A417" i="7"/>
  <c r="B416" i="7"/>
  <c r="A416" i="7"/>
  <c r="B415" i="7"/>
  <c r="A415" i="7"/>
  <c r="B414" i="7"/>
  <c r="A414" i="7"/>
  <c r="B413" i="7"/>
  <c r="A413" i="7"/>
  <c r="B412" i="7"/>
  <c r="A412" i="7"/>
  <c r="B411" i="7"/>
  <c r="A411" i="7"/>
  <c r="B410" i="7"/>
  <c r="A410" i="7"/>
  <c r="B409" i="7"/>
  <c r="A409" i="7"/>
  <c r="B408" i="7"/>
  <c r="A408" i="7"/>
  <c r="B407" i="7"/>
  <c r="A407" i="7"/>
  <c r="B406" i="7"/>
  <c r="A406" i="7"/>
  <c r="B405" i="7"/>
  <c r="A405" i="7"/>
  <c r="B404" i="7"/>
  <c r="A404" i="7"/>
  <c r="B403" i="7"/>
  <c r="A403" i="7"/>
  <c r="B402" i="7"/>
  <c r="A402" i="7"/>
  <c r="B401" i="7"/>
  <c r="A401" i="7"/>
  <c r="B400" i="7"/>
  <c r="A400" i="7"/>
  <c r="B399" i="7"/>
  <c r="A399" i="7"/>
  <c r="B398" i="7"/>
  <c r="A398" i="7"/>
  <c r="B397" i="7"/>
  <c r="A397" i="7"/>
  <c r="B396" i="7"/>
  <c r="A396" i="7"/>
  <c r="B395" i="7"/>
  <c r="A395" i="7"/>
  <c r="B394" i="7"/>
  <c r="A394" i="7"/>
  <c r="B393" i="7"/>
  <c r="A393" i="7"/>
  <c r="B392" i="7"/>
  <c r="A392" i="7"/>
  <c r="B391" i="7"/>
  <c r="A391" i="7"/>
  <c r="B390" i="7"/>
  <c r="A390" i="7"/>
  <c r="B389" i="7"/>
  <c r="A389" i="7"/>
  <c r="B388" i="7"/>
  <c r="A388" i="7"/>
  <c r="B387" i="7"/>
  <c r="A387" i="7"/>
  <c r="B386" i="7"/>
  <c r="A386" i="7"/>
  <c r="B385" i="7"/>
  <c r="A385" i="7"/>
  <c r="B384" i="7"/>
  <c r="A384" i="7"/>
  <c r="B383" i="7"/>
  <c r="A383" i="7"/>
  <c r="B382" i="7"/>
  <c r="A382" i="7"/>
  <c r="B381" i="7"/>
  <c r="A381" i="7"/>
  <c r="B380" i="7"/>
  <c r="A380" i="7"/>
  <c r="B379" i="7"/>
  <c r="A379" i="7"/>
  <c r="B378" i="7"/>
  <c r="A378" i="7"/>
  <c r="B377" i="7"/>
  <c r="A377" i="7"/>
  <c r="B376" i="7"/>
  <c r="A376" i="7"/>
  <c r="B375" i="7"/>
  <c r="A375" i="7"/>
  <c r="B374" i="7"/>
  <c r="A374" i="7"/>
  <c r="B373" i="7"/>
  <c r="A373" i="7"/>
  <c r="B372" i="7"/>
  <c r="A372" i="7"/>
  <c r="B371" i="7"/>
  <c r="A371" i="7"/>
  <c r="B370" i="7"/>
  <c r="A370" i="7"/>
  <c r="B369" i="7"/>
  <c r="A369" i="7"/>
  <c r="B368" i="7"/>
  <c r="A368" i="7"/>
  <c r="B367" i="7"/>
  <c r="A367" i="7"/>
  <c r="B366" i="7"/>
  <c r="A366" i="7"/>
  <c r="B365" i="7"/>
  <c r="A365" i="7"/>
  <c r="B364" i="7"/>
  <c r="A364" i="7"/>
  <c r="B363" i="7"/>
  <c r="A363" i="7"/>
  <c r="B362" i="7"/>
  <c r="A362" i="7"/>
  <c r="B361" i="7"/>
  <c r="A361" i="7"/>
  <c r="B360" i="7"/>
  <c r="A360" i="7"/>
  <c r="B359" i="7"/>
  <c r="A359" i="7"/>
  <c r="B358" i="7"/>
  <c r="A358" i="7"/>
  <c r="B357" i="7"/>
  <c r="A357" i="7"/>
  <c r="B356" i="7"/>
  <c r="A356" i="7"/>
  <c r="B355" i="7"/>
  <c r="A355" i="7"/>
  <c r="B354" i="7"/>
  <c r="A354" i="7"/>
  <c r="B353" i="7"/>
  <c r="A353" i="7"/>
  <c r="B352" i="7"/>
  <c r="A352" i="7"/>
  <c r="B351" i="7"/>
  <c r="A351" i="7"/>
  <c r="B350" i="7"/>
  <c r="A350" i="7"/>
  <c r="B349" i="7"/>
  <c r="A349" i="7"/>
  <c r="B348" i="7"/>
  <c r="A348" i="7"/>
  <c r="B347" i="7"/>
  <c r="A347" i="7"/>
  <c r="B346" i="7"/>
  <c r="A346" i="7"/>
  <c r="B345" i="7"/>
  <c r="A345" i="7"/>
  <c r="B344" i="7"/>
  <c r="A344" i="7"/>
  <c r="B343" i="7"/>
  <c r="A343" i="7"/>
  <c r="B342" i="7"/>
  <c r="A342" i="7"/>
  <c r="B341" i="7"/>
  <c r="A341" i="7"/>
  <c r="B340" i="7"/>
  <c r="A340" i="7"/>
  <c r="B339" i="7"/>
  <c r="A339" i="7"/>
  <c r="B338" i="7"/>
  <c r="A338" i="7"/>
  <c r="B337" i="7"/>
  <c r="A337" i="7"/>
  <c r="B336" i="7"/>
  <c r="A336" i="7"/>
  <c r="B335" i="7"/>
  <c r="A335" i="7"/>
  <c r="B334" i="7"/>
  <c r="A334" i="7"/>
  <c r="B333" i="7"/>
  <c r="A333" i="7"/>
  <c r="B332" i="7"/>
  <c r="A332" i="7"/>
  <c r="B331" i="7"/>
  <c r="A331" i="7"/>
  <c r="B330" i="7"/>
  <c r="A330" i="7"/>
  <c r="B329" i="7"/>
  <c r="A329" i="7"/>
  <c r="B328" i="7"/>
  <c r="A328" i="7"/>
  <c r="B327" i="7"/>
  <c r="A327" i="7"/>
  <c r="B326" i="7"/>
  <c r="A326" i="7"/>
  <c r="B325" i="7"/>
  <c r="A325" i="7"/>
  <c r="B324" i="7"/>
  <c r="A324" i="7"/>
  <c r="B323" i="7"/>
  <c r="A323" i="7"/>
  <c r="B322" i="7"/>
  <c r="A322" i="7"/>
  <c r="B321" i="7"/>
  <c r="A321" i="7"/>
  <c r="B320" i="7"/>
  <c r="A320" i="7"/>
  <c r="B319" i="7"/>
  <c r="A319" i="7"/>
  <c r="B318" i="7"/>
  <c r="A318" i="7"/>
  <c r="B317" i="7"/>
  <c r="A317" i="7"/>
  <c r="B316" i="7"/>
  <c r="A316" i="7"/>
  <c r="B315" i="7"/>
  <c r="A315" i="7"/>
  <c r="B314" i="7"/>
  <c r="A314" i="7"/>
  <c r="B313" i="7"/>
  <c r="A313" i="7"/>
  <c r="B312" i="7"/>
  <c r="A312" i="7"/>
  <c r="B311" i="7"/>
  <c r="A311" i="7"/>
  <c r="B310" i="7"/>
  <c r="A310" i="7"/>
  <c r="B309" i="7"/>
  <c r="A309" i="7"/>
  <c r="B308" i="7"/>
  <c r="A308" i="7"/>
  <c r="B307" i="7"/>
  <c r="A307" i="7"/>
  <c r="B306" i="7"/>
  <c r="A306" i="7"/>
  <c r="B305" i="7"/>
  <c r="A305" i="7"/>
  <c r="B304" i="7"/>
  <c r="A304" i="7"/>
  <c r="B303" i="7"/>
  <c r="A303" i="7"/>
  <c r="B302" i="7"/>
  <c r="A302" i="7"/>
  <c r="B301" i="7"/>
  <c r="A301" i="7"/>
  <c r="B300" i="7"/>
  <c r="A300" i="7"/>
  <c r="B299" i="7"/>
  <c r="A299" i="7"/>
  <c r="B298" i="7"/>
  <c r="A298" i="7"/>
  <c r="B297" i="7"/>
  <c r="A297" i="7"/>
  <c r="B296" i="7"/>
  <c r="A296" i="7"/>
  <c r="B295" i="7"/>
  <c r="A295" i="7"/>
  <c r="B294" i="7"/>
  <c r="A294" i="7"/>
  <c r="B293" i="7"/>
  <c r="A293" i="7"/>
  <c r="B292" i="7"/>
  <c r="A292" i="7"/>
  <c r="B291" i="7"/>
  <c r="A291" i="7"/>
  <c r="B290" i="7"/>
  <c r="A290" i="7"/>
  <c r="B289" i="7"/>
  <c r="A289" i="7"/>
  <c r="B288" i="7"/>
  <c r="A288" i="7"/>
  <c r="B287" i="7"/>
  <c r="A287" i="7"/>
  <c r="B286" i="7"/>
  <c r="A286" i="7"/>
  <c r="B285" i="7"/>
  <c r="A285" i="7"/>
  <c r="B284" i="7"/>
  <c r="A284" i="7"/>
  <c r="B283" i="7"/>
  <c r="A283" i="7"/>
  <c r="B282" i="7"/>
  <c r="A282" i="7"/>
  <c r="B281" i="7"/>
  <c r="A281" i="7"/>
  <c r="B280" i="7"/>
  <c r="A280" i="7"/>
  <c r="B279" i="7"/>
  <c r="A279" i="7"/>
  <c r="B278" i="7"/>
  <c r="A278" i="7"/>
  <c r="B277" i="7"/>
  <c r="A277" i="7"/>
  <c r="B276" i="7"/>
  <c r="A276" i="7"/>
  <c r="B275" i="7"/>
  <c r="A275" i="7"/>
  <c r="B274" i="7"/>
  <c r="A274" i="7"/>
  <c r="B273" i="7"/>
  <c r="A273" i="7"/>
  <c r="B272" i="7"/>
  <c r="A272" i="7"/>
  <c r="B271" i="7"/>
  <c r="A271" i="7"/>
  <c r="B270" i="7"/>
  <c r="A270" i="7"/>
  <c r="B269" i="7"/>
  <c r="A269" i="7"/>
  <c r="B268" i="7"/>
  <c r="A268" i="7"/>
  <c r="B267" i="7"/>
  <c r="A267" i="7"/>
  <c r="B266" i="7"/>
  <c r="A266" i="7"/>
  <c r="B265" i="7"/>
  <c r="A265" i="7"/>
  <c r="B264" i="7"/>
  <c r="A264" i="7"/>
  <c r="B263" i="7"/>
  <c r="A263" i="7"/>
  <c r="B262" i="7"/>
  <c r="A262" i="7"/>
  <c r="B261" i="7"/>
  <c r="A261" i="7"/>
  <c r="B260" i="7"/>
  <c r="A260" i="7"/>
  <c r="B259" i="7"/>
  <c r="A259" i="7"/>
  <c r="B258" i="7"/>
  <c r="A258" i="7"/>
  <c r="B257" i="7"/>
  <c r="A257" i="7"/>
  <c r="B256" i="7"/>
  <c r="A256" i="7"/>
  <c r="B255" i="7"/>
  <c r="A255" i="7"/>
  <c r="B254" i="7"/>
  <c r="A254" i="7"/>
  <c r="B253" i="7"/>
  <c r="A253" i="7"/>
  <c r="B252" i="7"/>
  <c r="A252" i="7"/>
  <c r="B251" i="7"/>
  <c r="A251" i="7"/>
  <c r="B250" i="7"/>
  <c r="A250" i="7"/>
  <c r="B249" i="7"/>
  <c r="A249" i="7"/>
  <c r="B248" i="7"/>
  <c r="A248" i="7"/>
  <c r="B247" i="7"/>
  <c r="A247" i="7"/>
  <c r="B246" i="7"/>
  <c r="A246" i="7"/>
  <c r="B245" i="7"/>
  <c r="A245" i="7"/>
  <c r="B244" i="7"/>
  <c r="A244" i="7"/>
  <c r="B243" i="7"/>
  <c r="A243" i="7"/>
  <c r="B242" i="7"/>
  <c r="A242" i="7"/>
  <c r="B241" i="7"/>
  <c r="A241" i="7"/>
  <c r="B240" i="7"/>
  <c r="A240" i="7"/>
  <c r="B239" i="7"/>
  <c r="A239" i="7"/>
  <c r="B238" i="7"/>
  <c r="A238" i="7"/>
  <c r="B237" i="7"/>
  <c r="A237" i="7"/>
  <c r="B236" i="7"/>
  <c r="A236" i="7"/>
  <c r="B235" i="7"/>
  <c r="A235" i="7"/>
  <c r="B234" i="7"/>
  <c r="A234" i="7"/>
  <c r="B233" i="7"/>
  <c r="A233" i="7"/>
  <c r="B232" i="7"/>
  <c r="A232" i="7"/>
  <c r="B231" i="7"/>
  <c r="A231" i="7"/>
  <c r="B230" i="7"/>
  <c r="A230" i="7"/>
  <c r="B229" i="7"/>
  <c r="A229" i="7"/>
  <c r="B228" i="7"/>
  <c r="A228" i="7"/>
  <c r="B227" i="7"/>
  <c r="A227" i="7"/>
  <c r="B226" i="7"/>
  <c r="A226" i="7"/>
  <c r="B225" i="7"/>
  <c r="A225" i="7"/>
  <c r="B224" i="7"/>
  <c r="A224" i="7"/>
  <c r="B223" i="7"/>
  <c r="A223" i="7"/>
  <c r="B222" i="7"/>
  <c r="A222" i="7"/>
  <c r="B221" i="7"/>
  <c r="A221" i="7"/>
  <c r="B220" i="7"/>
  <c r="A220" i="7"/>
  <c r="B219" i="7"/>
  <c r="A219" i="7"/>
  <c r="B218" i="7"/>
  <c r="A218" i="7"/>
  <c r="B217" i="7"/>
  <c r="A217" i="7"/>
  <c r="B216" i="7"/>
  <c r="A216" i="7"/>
  <c r="B215" i="7"/>
  <c r="A215" i="7"/>
  <c r="B214" i="7"/>
  <c r="A214" i="7"/>
  <c r="B213" i="7"/>
  <c r="A213" i="7"/>
  <c r="B212" i="7"/>
  <c r="A212" i="7"/>
  <c r="B211" i="7"/>
  <c r="A211" i="7"/>
  <c r="B210" i="7"/>
  <c r="A210" i="7"/>
  <c r="B209" i="7"/>
  <c r="A209" i="7"/>
  <c r="B208" i="7"/>
  <c r="A208" i="7"/>
  <c r="B207" i="7"/>
  <c r="A207" i="7"/>
  <c r="B206" i="7"/>
  <c r="A206" i="7"/>
  <c r="B205" i="7"/>
  <c r="A205" i="7"/>
  <c r="B204" i="7"/>
  <c r="A204" i="7"/>
  <c r="B203" i="7"/>
  <c r="A203" i="7"/>
  <c r="B202" i="7"/>
  <c r="A202" i="7"/>
  <c r="B201" i="7"/>
  <c r="A201" i="7"/>
  <c r="B200" i="7"/>
  <c r="A200" i="7"/>
  <c r="B199" i="7"/>
  <c r="A199" i="7"/>
  <c r="B198" i="7"/>
  <c r="A198" i="7"/>
  <c r="B197" i="7"/>
  <c r="A197" i="7"/>
  <c r="B196" i="7"/>
  <c r="A196" i="7"/>
  <c r="B195" i="7"/>
  <c r="A195" i="7"/>
  <c r="B194" i="7"/>
  <c r="A194" i="7"/>
  <c r="B193" i="7"/>
  <c r="A193" i="7"/>
  <c r="B192" i="7"/>
  <c r="A192" i="7"/>
  <c r="B191" i="7"/>
  <c r="A191" i="7"/>
  <c r="B190" i="7"/>
  <c r="A190" i="7"/>
  <c r="B189" i="7"/>
  <c r="A189" i="7"/>
  <c r="B188" i="7"/>
  <c r="A188" i="7"/>
  <c r="B187" i="7"/>
  <c r="A187" i="7"/>
  <c r="B186" i="7"/>
  <c r="A186" i="7"/>
  <c r="B185" i="7"/>
  <c r="A185" i="7"/>
  <c r="B184" i="7"/>
  <c r="A184" i="7"/>
  <c r="B183" i="7"/>
  <c r="A183" i="7"/>
  <c r="B182" i="7"/>
  <c r="A182" i="7"/>
  <c r="B181" i="7"/>
  <c r="A181" i="7"/>
  <c r="B180" i="7"/>
  <c r="A180" i="7"/>
  <c r="B179" i="7"/>
  <c r="A179" i="7"/>
  <c r="B178" i="7"/>
  <c r="A178" i="7"/>
  <c r="B177" i="7"/>
  <c r="A177" i="7"/>
  <c r="B176" i="7"/>
  <c r="A176" i="7"/>
  <c r="B175" i="7"/>
  <c r="A175" i="7"/>
  <c r="B174" i="7"/>
  <c r="A174" i="7"/>
  <c r="B173" i="7"/>
  <c r="A173" i="7"/>
  <c r="B172" i="7"/>
  <c r="A172" i="7"/>
  <c r="B171" i="7"/>
  <c r="A171" i="7"/>
  <c r="B170" i="7"/>
  <c r="A170" i="7"/>
  <c r="B169" i="7"/>
  <c r="A169" i="7"/>
  <c r="B168" i="7"/>
  <c r="A168" i="7"/>
  <c r="B167" i="7"/>
  <c r="A167" i="7"/>
  <c r="B166" i="7"/>
  <c r="A166" i="7"/>
  <c r="B165" i="7"/>
  <c r="A165" i="7"/>
  <c r="B164" i="7"/>
  <c r="A164" i="7"/>
  <c r="B163" i="7"/>
  <c r="A163" i="7"/>
  <c r="B162" i="7"/>
  <c r="A162" i="7"/>
  <c r="B161" i="7"/>
  <c r="A161" i="7"/>
  <c r="B160" i="7"/>
  <c r="A160" i="7"/>
  <c r="B159" i="7"/>
  <c r="A159" i="7"/>
  <c r="B158" i="7"/>
  <c r="A158" i="7"/>
  <c r="B157" i="7"/>
  <c r="A157" i="7"/>
  <c r="B156" i="7"/>
  <c r="A156" i="7"/>
  <c r="B155" i="7"/>
  <c r="A155" i="7"/>
  <c r="B154" i="7"/>
  <c r="A154" i="7"/>
  <c r="B153" i="7"/>
  <c r="A153" i="7"/>
  <c r="B152" i="7"/>
  <c r="A152" i="7"/>
  <c r="B151" i="7"/>
  <c r="A151" i="7"/>
  <c r="B150" i="7"/>
  <c r="A150" i="7"/>
  <c r="B149" i="7"/>
  <c r="A149" i="7"/>
  <c r="B148" i="7"/>
  <c r="A148" i="7"/>
  <c r="B147" i="7"/>
  <c r="A147" i="7"/>
  <c r="B146" i="7"/>
  <c r="A146" i="7"/>
  <c r="B145" i="7"/>
  <c r="A145" i="7"/>
  <c r="B144" i="7"/>
  <c r="A144" i="7"/>
  <c r="B143" i="7"/>
  <c r="A143" i="7"/>
  <c r="B142" i="7"/>
  <c r="A142" i="7"/>
  <c r="B141" i="7"/>
  <c r="A141" i="7"/>
  <c r="B140" i="7"/>
  <c r="A140" i="7"/>
  <c r="B139" i="7"/>
  <c r="A139" i="7"/>
  <c r="B138" i="7"/>
  <c r="A138" i="7"/>
  <c r="B137" i="7"/>
  <c r="A137" i="7"/>
  <c r="B136" i="7"/>
  <c r="A136" i="7"/>
  <c r="B135" i="7"/>
  <c r="A135" i="7"/>
  <c r="B134" i="7"/>
  <c r="A134" i="7"/>
  <c r="B133" i="7"/>
  <c r="A133" i="7"/>
  <c r="B132" i="7"/>
  <c r="A132" i="7"/>
  <c r="B131" i="7"/>
  <c r="A131" i="7"/>
  <c r="B130" i="7"/>
  <c r="A130" i="7"/>
  <c r="B129" i="7"/>
  <c r="A129" i="7"/>
  <c r="B128" i="7"/>
  <c r="A128" i="7"/>
  <c r="B127" i="7"/>
  <c r="A127" i="7"/>
  <c r="B126" i="7"/>
  <c r="A126" i="7"/>
  <c r="B125" i="7"/>
  <c r="A125" i="7"/>
  <c r="B124" i="7"/>
  <c r="A124" i="7"/>
  <c r="B123" i="7"/>
  <c r="A123" i="7"/>
  <c r="B122" i="7"/>
  <c r="A122" i="7"/>
  <c r="B121" i="7"/>
  <c r="A121" i="7"/>
  <c r="B120" i="7"/>
  <c r="A120" i="7"/>
  <c r="B119" i="7"/>
  <c r="A119" i="7"/>
  <c r="B118" i="7"/>
  <c r="A118" i="7"/>
  <c r="B117" i="7"/>
  <c r="A117" i="7"/>
  <c r="B116" i="7"/>
  <c r="A116" i="7"/>
  <c r="B115" i="7"/>
  <c r="A115" i="7"/>
  <c r="B114" i="7"/>
  <c r="A114" i="7"/>
  <c r="B113" i="7"/>
  <c r="A113" i="7"/>
  <c r="B112" i="7"/>
  <c r="A112" i="7"/>
  <c r="B111" i="7"/>
  <c r="A111" i="7"/>
  <c r="B110" i="7"/>
  <c r="A110" i="7"/>
  <c r="B109" i="7"/>
  <c r="A109" i="7"/>
  <c r="B108" i="7"/>
  <c r="A108" i="7"/>
  <c r="B107" i="7"/>
  <c r="A107" i="7"/>
  <c r="B106" i="7"/>
  <c r="A106" i="7"/>
  <c r="B105" i="7"/>
  <c r="A105" i="7"/>
  <c r="B104" i="7"/>
  <c r="A104" i="7"/>
  <c r="B103" i="7"/>
  <c r="A103" i="7"/>
  <c r="B102" i="7"/>
  <c r="A102" i="7"/>
  <c r="B101" i="7"/>
  <c r="A101" i="7"/>
  <c r="B100" i="7"/>
  <c r="A100" i="7"/>
  <c r="B99" i="7"/>
  <c r="A99" i="7"/>
  <c r="B98" i="7"/>
  <c r="A98" i="7"/>
  <c r="B97" i="7"/>
  <c r="A97" i="7"/>
  <c r="B96" i="7"/>
  <c r="A96" i="7"/>
  <c r="B95" i="7"/>
  <c r="A95" i="7"/>
  <c r="B94" i="7"/>
  <c r="A94" i="7"/>
  <c r="B93" i="7"/>
  <c r="A93" i="7"/>
  <c r="B92" i="7"/>
  <c r="A92" i="7"/>
  <c r="B91" i="7"/>
  <c r="A91" i="7"/>
  <c r="B90" i="7"/>
  <c r="A90" i="7"/>
  <c r="B89" i="7"/>
  <c r="A89" i="7"/>
  <c r="B88" i="7"/>
  <c r="A88" i="7"/>
  <c r="B87" i="7"/>
  <c r="A87" i="7"/>
  <c r="B86" i="7"/>
  <c r="A86" i="7"/>
  <c r="B85" i="7"/>
  <c r="A85" i="7"/>
  <c r="B84" i="7"/>
  <c r="A84" i="7"/>
  <c r="B83" i="7"/>
  <c r="A83" i="7"/>
  <c r="B82" i="7"/>
  <c r="A82" i="7"/>
  <c r="B81" i="7"/>
  <c r="A81" i="7"/>
  <c r="B80" i="7"/>
  <c r="A80" i="7"/>
  <c r="B79" i="7"/>
  <c r="A79" i="7"/>
  <c r="B78" i="7"/>
  <c r="A78" i="7"/>
  <c r="B77" i="7"/>
  <c r="A77" i="7"/>
  <c r="B76" i="7"/>
  <c r="A76" i="7"/>
  <c r="B75" i="7"/>
  <c r="A75" i="7"/>
  <c r="B74" i="7"/>
  <c r="A74" i="7"/>
  <c r="B73" i="7"/>
  <c r="A73" i="7"/>
  <c r="B72" i="7"/>
  <c r="A72" i="7"/>
  <c r="B71" i="7"/>
  <c r="A71" i="7"/>
  <c r="B70" i="7"/>
  <c r="A70" i="7"/>
  <c r="B69" i="7"/>
  <c r="A69" i="7"/>
  <c r="B68" i="7"/>
  <c r="A68" i="7"/>
  <c r="B67" i="7"/>
  <c r="A67" i="7"/>
  <c r="B66" i="7"/>
  <c r="A66" i="7"/>
  <c r="B65" i="7"/>
  <c r="A65" i="7"/>
  <c r="B64" i="7"/>
  <c r="A64" i="7"/>
  <c r="B63" i="7"/>
  <c r="A63" i="7"/>
  <c r="B62" i="7"/>
  <c r="A62" i="7"/>
  <c r="B61" i="7"/>
  <c r="A61" i="7"/>
  <c r="B60" i="7"/>
  <c r="A60" i="7"/>
  <c r="B59" i="7"/>
  <c r="A59" i="7"/>
  <c r="B58" i="7"/>
  <c r="A58" i="7"/>
  <c r="B57" i="7"/>
  <c r="A57" i="7"/>
  <c r="B56" i="7"/>
  <c r="A56" i="7"/>
  <c r="B55" i="7"/>
  <c r="A55" i="7"/>
  <c r="B54" i="7"/>
  <c r="A54" i="7"/>
  <c r="B53" i="7"/>
  <c r="A53" i="7"/>
  <c r="B52" i="7"/>
  <c r="A52" i="7"/>
  <c r="B51" i="7"/>
  <c r="A51" i="7"/>
  <c r="B50" i="7"/>
  <c r="A50" i="7"/>
  <c r="B49" i="7"/>
  <c r="A49" i="7"/>
  <c r="B48" i="7"/>
  <c r="A48" i="7"/>
  <c r="B47" i="7"/>
  <c r="A47" i="7"/>
  <c r="B46" i="7"/>
  <c r="A46" i="7"/>
  <c r="B45" i="7"/>
  <c r="A45" i="7"/>
  <c r="B44" i="7"/>
  <c r="A44" i="7"/>
  <c r="H43" i="7"/>
  <c r="B43" i="7"/>
  <c r="G43" i="7"/>
  <c r="C43" i="7"/>
  <c r="E43" i="7"/>
  <c r="D43" i="7"/>
  <c r="A43" i="7"/>
  <c r="H42" i="7"/>
  <c r="G42" i="7"/>
  <c r="D42" i="7"/>
  <c r="C42" i="7"/>
  <c r="E42" i="7"/>
  <c r="B42" i="7"/>
  <c r="A42" i="7"/>
  <c r="H41" i="7"/>
  <c r="G41" i="7"/>
  <c r="C41" i="7"/>
  <c r="E41" i="7"/>
  <c r="D41" i="7"/>
  <c r="B41" i="7"/>
  <c r="A41" i="7"/>
  <c r="H40" i="7"/>
  <c r="B40" i="7"/>
  <c r="G40" i="7"/>
  <c r="D40" i="7"/>
  <c r="C40" i="7"/>
  <c r="E40" i="7"/>
  <c r="A40" i="7"/>
  <c r="H39" i="7"/>
  <c r="B39" i="7"/>
  <c r="G39" i="7"/>
  <c r="C39" i="7"/>
  <c r="E39" i="7"/>
  <c r="D39" i="7"/>
  <c r="A39" i="7"/>
  <c r="H38" i="7"/>
  <c r="G38" i="7"/>
  <c r="D38" i="7"/>
  <c r="C38" i="7"/>
  <c r="E38" i="7"/>
  <c r="B38" i="7"/>
  <c r="A38" i="7"/>
  <c r="H37" i="7"/>
  <c r="G37" i="7"/>
  <c r="C37" i="7"/>
  <c r="E37" i="7"/>
  <c r="D37" i="7"/>
  <c r="B37" i="7"/>
  <c r="A37" i="7"/>
  <c r="H36" i="7"/>
  <c r="G36" i="7"/>
  <c r="D36" i="7"/>
  <c r="C36" i="7"/>
  <c r="E36" i="7"/>
  <c r="B36" i="7"/>
  <c r="A36" i="7"/>
  <c r="H35" i="7"/>
  <c r="B35" i="7"/>
  <c r="G35" i="7"/>
  <c r="C35" i="7"/>
  <c r="E35" i="7"/>
  <c r="D35" i="7"/>
  <c r="A35" i="7"/>
  <c r="H34" i="7"/>
  <c r="B34" i="7"/>
  <c r="G34" i="7"/>
  <c r="D34" i="7"/>
  <c r="C34" i="7"/>
  <c r="E34" i="7"/>
  <c r="A34" i="7"/>
  <c r="H33" i="7"/>
  <c r="G33" i="7"/>
  <c r="C33" i="7"/>
  <c r="E33" i="7"/>
  <c r="D33" i="7"/>
  <c r="B33" i="7"/>
  <c r="A33" i="7"/>
  <c r="H32" i="7"/>
  <c r="G32" i="7"/>
  <c r="D32" i="7"/>
  <c r="C32" i="7"/>
  <c r="E32" i="7"/>
  <c r="B32" i="7"/>
  <c r="A32" i="7"/>
  <c r="H31" i="7"/>
  <c r="B31" i="7"/>
  <c r="G31" i="7"/>
  <c r="C31" i="7"/>
  <c r="E31" i="7"/>
  <c r="D31" i="7"/>
  <c r="A31" i="7"/>
  <c r="H30" i="7"/>
  <c r="B30" i="7"/>
  <c r="G30" i="7"/>
  <c r="D30" i="7"/>
  <c r="C30" i="7"/>
  <c r="E30" i="7"/>
  <c r="A30" i="7"/>
  <c r="H29" i="7"/>
  <c r="G29" i="7"/>
  <c r="C29" i="7"/>
  <c r="E29" i="7"/>
  <c r="D29" i="7"/>
  <c r="B29" i="7"/>
  <c r="A29" i="7"/>
  <c r="H28" i="7"/>
  <c r="G28" i="7"/>
  <c r="D28" i="7"/>
  <c r="C28" i="7"/>
  <c r="E28" i="7"/>
  <c r="B28" i="7"/>
  <c r="A28" i="7"/>
  <c r="H27" i="7"/>
  <c r="B27" i="7"/>
  <c r="G27" i="7"/>
  <c r="C27" i="7"/>
  <c r="E27" i="7"/>
  <c r="D27" i="7"/>
  <c r="A27" i="7"/>
  <c r="H26" i="7"/>
  <c r="G26" i="7"/>
  <c r="D26" i="7"/>
  <c r="C26" i="7"/>
  <c r="E26" i="7"/>
  <c r="B26" i="7"/>
  <c r="A26" i="7"/>
  <c r="H25" i="7"/>
  <c r="G25" i="7"/>
  <c r="C25" i="7"/>
  <c r="E25" i="7"/>
  <c r="D25" i="7"/>
  <c r="B25" i="7"/>
  <c r="A25" i="7"/>
  <c r="H24" i="7"/>
  <c r="B24" i="7"/>
  <c r="G24" i="7"/>
  <c r="D24" i="7"/>
  <c r="C24" i="7"/>
  <c r="E24" i="7"/>
  <c r="A24" i="7"/>
  <c r="H23" i="7"/>
  <c r="B23" i="7"/>
  <c r="G23" i="7"/>
  <c r="C23" i="7"/>
  <c r="E23" i="7"/>
  <c r="D23" i="7"/>
  <c r="A23" i="7"/>
  <c r="H22" i="7"/>
  <c r="G22" i="7"/>
  <c r="D22" i="7"/>
  <c r="C22" i="7"/>
  <c r="E22" i="7"/>
  <c r="B22" i="7"/>
  <c r="A22" i="7"/>
  <c r="H21" i="7"/>
  <c r="G21" i="7"/>
  <c r="C21" i="7"/>
  <c r="E21" i="7"/>
  <c r="D21" i="7"/>
  <c r="B21" i="7"/>
  <c r="A21" i="7"/>
  <c r="H20" i="7"/>
  <c r="B20" i="7"/>
  <c r="G20" i="7"/>
  <c r="D20" i="7"/>
  <c r="C20" i="7"/>
  <c r="E20" i="7"/>
  <c r="A20" i="7"/>
  <c r="H19" i="7"/>
  <c r="B19" i="7"/>
  <c r="G19" i="7"/>
  <c r="C19" i="7"/>
  <c r="E19" i="7"/>
  <c r="D19" i="7"/>
  <c r="A19" i="7"/>
  <c r="H18" i="7"/>
  <c r="B18" i="7"/>
  <c r="G18" i="7"/>
  <c r="D18" i="7"/>
  <c r="C18" i="7"/>
  <c r="E18" i="7"/>
  <c r="A18" i="7"/>
  <c r="H17" i="7"/>
  <c r="G17" i="7"/>
  <c r="C17" i="7"/>
  <c r="E17" i="7"/>
  <c r="D17" i="7"/>
  <c r="B17" i="7"/>
  <c r="A17" i="7"/>
  <c r="H16" i="7"/>
  <c r="G16" i="7"/>
  <c r="D16" i="7"/>
  <c r="C16" i="7"/>
  <c r="E16" i="7"/>
  <c r="B16" i="7"/>
  <c r="A16" i="7"/>
  <c r="H15" i="7"/>
  <c r="B15" i="7"/>
  <c r="G15" i="7"/>
  <c r="F15" i="7"/>
  <c r="D15" i="7"/>
  <c r="C15" i="7"/>
  <c r="E15" i="7"/>
  <c r="A15" i="7"/>
  <c r="H14" i="7"/>
  <c r="G14" i="7"/>
  <c r="C14" i="7"/>
  <c r="E14" i="7"/>
  <c r="F14" i="7"/>
  <c r="D14" i="7"/>
  <c r="B14" i="7"/>
  <c r="A14" i="7"/>
  <c r="H13" i="7"/>
  <c r="B13" i="7"/>
  <c r="G13" i="7"/>
  <c r="F13" i="7"/>
  <c r="D13" i="7"/>
  <c r="C13" i="7"/>
  <c r="E13" i="7"/>
  <c r="A13" i="7"/>
  <c r="H12" i="7"/>
  <c r="G12" i="7"/>
  <c r="C12" i="7"/>
  <c r="E12" i="7"/>
  <c r="F12" i="7"/>
  <c r="D12" i="7"/>
  <c r="B12" i="7"/>
  <c r="A12" i="7"/>
  <c r="H11" i="7"/>
  <c r="B11" i="7"/>
  <c r="G11" i="7"/>
  <c r="F11" i="7"/>
  <c r="D11" i="7"/>
  <c r="C11" i="7"/>
  <c r="E11" i="7"/>
  <c r="A11" i="7"/>
  <c r="E21" i="5"/>
  <c r="F21" i="5"/>
  <c r="P21" i="5"/>
  <c r="F32" i="5"/>
  <c r="P32" i="5"/>
  <c r="F33" i="5"/>
  <c r="P33" i="5"/>
  <c r="R33" i="5" s="1"/>
  <c r="T33" i="5" s="1"/>
  <c r="F34" i="5"/>
  <c r="P34" i="5"/>
  <c r="R34" i="5" s="1"/>
  <c r="T34" i="5" s="1"/>
  <c r="F35" i="5"/>
  <c r="P35" i="5"/>
  <c r="F16" i="5"/>
  <c r="D16" i="5"/>
  <c r="D19" i="5" s="1"/>
  <c r="N45" i="5"/>
  <c r="Q45" i="5"/>
  <c r="K50" i="5"/>
  <c r="Q50" i="5"/>
  <c r="Q52" i="5"/>
  <c r="K53" i="5"/>
  <c r="Q53" i="5"/>
  <c r="B10" i="6"/>
  <c r="B10" i="2"/>
  <c r="A9" i="2"/>
  <c r="C9" i="2" s="1"/>
  <c r="D21" i="2"/>
  <c r="I21" i="2" s="1"/>
  <c r="D40" i="2"/>
  <c r="H40" i="2"/>
  <c r="F40" i="2"/>
  <c r="D41" i="2"/>
  <c r="F41" i="2"/>
  <c r="I40" i="2"/>
  <c r="H41" i="2"/>
  <c r="E40" i="2"/>
  <c r="G40" i="2"/>
  <c r="E41" i="2"/>
  <c r="G41" i="2"/>
  <c r="J40" i="2"/>
  <c r="K40" i="2"/>
  <c r="L40" i="2"/>
  <c r="A9" i="6"/>
  <c r="C9" i="6" s="1"/>
  <c r="D21" i="6"/>
  <c r="F21" i="6" s="1"/>
  <c r="D22" i="6"/>
  <c r="F22" i="6" s="1"/>
  <c r="D23" i="6"/>
  <c r="D24" i="6"/>
  <c r="J24" i="6" s="1"/>
  <c r="D25" i="6"/>
  <c r="D26" i="6"/>
  <c r="K26" i="6" s="1"/>
  <c r="F26" i="6"/>
  <c r="D27" i="6"/>
  <c r="D28" i="6"/>
  <c r="F28" i="6"/>
  <c r="D29" i="6"/>
  <c r="J29" i="6" s="1"/>
  <c r="D30" i="6"/>
  <c r="F30" i="6" s="1"/>
  <c r="D31" i="6"/>
  <c r="H31" i="6" s="1"/>
  <c r="D32" i="6"/>
  <c r="I32" i="6" s="1"/>
  <c r="D33" i="6"/>
  <c r="K33" i="6" s="1"/>
  <c r="D34" i="6"/>
  <c r="D35" i="6"/>
  <c r="J35" i="6" s="1"/>
  <c r="D36" i="6"/>
  <c r="F36" i="6" s="1"/>
  <c r="D37" i="6"/>
  <c r="F37" i="6"/>
  <c r="D38" i="6"/>
  <c r="K38" i="6" s="1"/>
  <c r="D39" i="6"/>
  <c r="D40" i="6"/>
  <c r="F40" i="6"/>
  <c r="D41" i="6"/>
  <c r="F41" i="6" s="1"/>
  <c r="D42" i="6"/>
  <c r="I42" i="6" s="1"/>
  <c r="D43" i="6"/>
  <c r="J43" i="6" s="1"/>
  <c r="D44" i="6"/>
  <c r="F44" i="6" s="1"/>
  <c r="D45" i="6"/>
  <c r="F45" i="6" s="1"/>
  <c r="D46" i="6"/>
  <c r="F46" i="6"/>
  <c r="D47" i="6"/>
  <c r="D48" i="6"/>
  <c r="D49" i="6"/>
  <c r="I49" i="6" s="1"/>
  <c r="F49" i="6"/>
  <c r="D50" i="6"/>
  <c r="F50" i="6" s="1"/>
  <c r="D51" i="6"/>
  <c r="J51" i="6" s="1"/>
  <c r="D52" i="6"/>
  <c r="I52" i="6" s="1"/>
  <c r="F52" i="6"/>
  <c r="D53" i="6"/>
  <c r="F53" i="6" s="1"/>
  <c r="I22" i="6"/>
  <c r="I26" i="6"/>
  <c r="I28" i="6"/>
  <c r="I36" i="6"/>
  <c r="I37" i="6"/>
  <c r="I40" i="6"/>
  <c r="I41" i="6"/>
  <c r="I45" i="6"/>
  <c r="I46" i="6"/>
  <c r="I50" i="6"/>
  <c r="H21" i="6"/>
  <c r="H22" i="6"/>
  <c r="H24" i="6"/>
  <c r="H26" i="6"/>
  <c r="H28" i="6"/>
  <c r="H36" i="6"/>
  <c r="H37" i="6"/>
  <c r="H40" i="6"/>
  <c r="H41" i="6"/>
  <c r="H45" i="6"/>
  <c r="H46" i="6"/>
  <c r="H50" i="6"/>
  <c r="E38" i="6"/>
  <c r="G38" i="6"/>
  <c r="E39" i="6"/>
  <c r="E21" i="6"/>
  <c r="G21" i="6"/>
  <c r="E22" i="6"/>
  <c r="G22" i="6"/>
  <c r="E23" i="6"/>
  <c r="G23" i="6"/>
  <c r="E24" i="6"/>
  <c r="E25" i="6"/>
  <c r="G25" i="6"/>
  <c r="E26" i="6"/>
  <c r="G26" i="6"/>
  <c r="E27" i="6"/>
  <c r="G27" i="6"/>
  <c r="E28" i="6"/>
  <c r="E29" i="6"/>
  <c r="G29" i="6"/>
  <c r="E30" i="6"/>
  <c r="G30" i="6"/>
  <c r="E31" i="6"/>
  <c r="G31" i="6"/>
  <c r="E32" i="6"/>
  <c r="E33" i="6"/>
  <c r="G33" i="6"/>
  <c r="E34" i="6"/>
  <c r="G34" i="6"/>
  <c r="E35" i="6"/>
  <c r="G35" i="6"/>
  <c r="E36" i="6"/>
  <c r="E37" i="6"/>
  <c r="G37" i="6"/>
  <c r="E40" i="6"/>
  <c r="G40" i="6"/>
  <c r="E41" i="6"/>
  <c r="G41" i="6"/>
  <c r="E42" i="6"/>
  <c r="E43" i="6"/>
  <c r="G43" i="6"/>
  <c r="E44" i="6"/>
  <c r="G44" i="6"/>
  <c r="E45" i="6"/>
  <c r="G45" i="6"/>
  <c r="E46" i="6"/>
  <c r="E47" i="6"/>
  <c r="G47" i="6"/>
  <c r="E48" i="6"/>
  <c r="G48" i="6"/>
  <c r="E49" i="6"/>
  <c r="G49" i="6"/>
  <c r="E50" i="6"/>
  <c r="E51" i="6"/>
  <c r="G51" i="6"/>
  <c r="E52" i="6"/>
  <c r="G52" i="6"/>
  <c r="E53" i="6"/>
  <c r="G53" i="6"/>
  <c r="J21" i="6"/>
  <c r="J22" i="6"/>
  <c r="J26" i="6"/>
  <c r="J28" i="6"/>
  <c r="J30" i="6"/>
  <c r="J33" i="6"/>
  <c r="J36" i="6"/>
  <c r="J37" i="6"/>
  <c r="J40" i="6"/>
  <c r="J41" i="6"/>
  <c r="J44" i="6"/>
  <c r="J45" i="6"/>
  <c r="J46" i="6"/>
  <c r="J49" i="6"/>
  <c r="J50" i="6"/>
  <c r="J52" i="6"/>
  <c r="J53" i="6"/>
  <c r="K21" i="6"/>
  <c r="K22" i="6"/>
  <c r="K29" i="6"/>
  <c r="K30" i="6"/>
  <c r="K37" i="6"/>
  <c r="K40" i="6"/>
  <c r="K41" i="6"/>
  <c r="K44" i="6"/>
  <c r="K45" i="6"/>
  <c r="K47" i="6"/>
  <c r="K52" i="6"/>
  <c r="K53" i="6"/>
  <c r="L21" i="6"/>
  <c r="L22" i="6"/>
  <c r="L26" i="6"/>
  <c r="L27" i="6"/>
  <c r="L30" i="6"/>
  <c r="L34" i="6"/>
  <c r="L37" i="6"/>
  <c r="L40" i="6"/>
  <c r="L41" i="6"/>
  <c r="L44" i="6"/>
  <c r="L45" i="6"/>
  <c r="L50" i="6"/>
  <c r="L52" i="6"/>
  <c r="L53" i="6"/>
  <c r="H16" i="6"/>
  <c r="H15" i="6"/>
  <c r="H12" i="6"/>
  <c r="J16" i="6"/>
  <c r="J15" i="6"/>
  <c r="I16" i="6"/>
  <c r="I15" i="6"/>
  <c r="I12" i="6"/>
  <c r="F16" i="6"/>
  <c r="F15" i="6"/>
  <c r="G16" i="6"/>
  <c r="G15" i="6"/>
  <c r="K16" i="6"/>
  <c r="K15" i="6"/>
  <c r="K12" i="6"/>
  <c r="L16" i="6"/>
  <c r="L15" i="6"/>
  <c r="L12" i="6"/>
  <c r="C16" i="6"/>
  <c r="C15" i="6"/>
  <c r="N16" i="6"/>
  <c r="N15" i="6"/>
  <c r="O16" i="6"/>
  <c r="O15" i="6"/>
  <c r="G4" i="6"/>
  <c r="P16" i="6"/>
  <c r="P15" i="6"/>
  <c r="G5" i="6"/>
  <c r="Q16" i="6"/>
  <c r="Q15" i="6"/>
  <c r="Q12" i="6"/>
  <c r="G6" i="6"/>
  <c r="G7" i="6"/>
  <c r="E16" i="6"/>
  <c r="E15" i="6"/>
  <c r="M16" i="6"/>
  <c r="M15" i="6"/>
  <c r="D16" i="6"/>
  <c r="D15" i="6"/>
  <c r="D12" i="6"/>
  <c r="D54" i="6"/>
  <c r="H54" i="6" s="1"/>
  <c r="E54" i="6"/>
  <c r="F54" i="6"/>
  <c r="D55" i="6"/>
  <c r="L55" i="6" s="1"/>
  <c r="E55" i="6"/>
  <c r="G55" i="6"/>
  <c r="H55" i="6"/>
  <c r="D56" i="6"/>
  <c r="F56" i="6" s="1"/>
  <c r="E56" i="6"/>
  <c r="G56" i="6"/>
  <c r="D57" i="6"/>
  <c r="J57" i="6" s="1"/>
  <c r="E57" i="6"/>
  <c r="G57" i="6"/>
  <c r="F57" i="6"/>
  <c r="K57" i="6"/>
  <c r="D58" i="6"/>
  <c r="E58" i="6"/>
  <c r="G58" i="6"/>
  <c r="D59" i="6"/>
  <c r="E59" i="6"/>
  <c r="H59" i="6"/>
  <c r="J59" i="6"/>
  <c r="D60" i="6"/>
  <c r="E60" i="6"/>
  <c r="D61" i="6"/>
  <c r="L61" i="6" s="1"/>
  <c r="E61" i="6"/>
  <c r="D62" i="6"/>
  <c r="F62" i="6" s="1"/>
  <c r="E62" i="6"/>
  <c r="J62" i="6"/>
  <c r="D63" i="6"/>
  <c r="I63" i="6" s="1"/>
  <c r="E63" i="6"/>
  <c r="G63" i="6"/>
  <c r="D64" i="6"/>
  <c r="J64" i="6" s="1"/>
  <c r="E64" i="6"/>
  <c r="K64" i="6"/>
  <c r="G64" i="6"/>
  <c r="D65" i="6"/>
  <c r="K65" i="6" s="1"/>
  <c r="E65" i="6"/>
  <c r="J65" i="6"/>
  <c r="D66" i="6"/>
  <c r="K66" i="6" s="1"/>
  <c r="E66" i="6"/>
  <c r="G66" i="6"/>
  <c r="D67" i="6"/>
  <c r="H67" i="6" s="1"/>
  <c r="E67" i="6"/>
  <c r="G67" i="6"/>
  <c r="D68" i="6"/>
  <c r="J68" i="6" s="1"/>
  <c r="E68" i="6"/>
  <c r="D69" i="6"/>
  <c r="I69" i="6" s="1"/>
  <c r="E69" i="6"/>
  <c r="F69" i="6"/>
  <c r="H69" i="6"/>
  <c r="J69" i="6"/>
  <c r="D70" i="6"/>
  <c r="L70" i="6" s="1"/>
  <c r="E70" i="6"/>
  <c r="G70" i="6"/>
  <c r="J70" i="6"/>
  <c r="K70" i="6"/>
  <c r="D71" i="6"/>
  <c r="L71" i="6" s="1"/>
  <c r="E71" i="6"/>
  <c r="G71" i="6"/>
  <c r="D72" i="6"/>
  <c r="H72" i="6" s="1"/>
  <c r="E72" i="6"/>
  <c r="G72" i="6"/>
  <c r="D73" i="6"/>
  <c r="J73" i="6" s="1"/>
  <c r="E73" i="6"/>
  <c r="I73" i="6"/>
  <c r="D74" i="6"/>
  <c r="F74" i="6" s="1"/>
  <c r="H74" i="6"/>
  <c r="E74" i="6"/>
  <c r="D75" i="6"/>
  <c r="E75" i="6"/>
  <c r="G75" i="6"/>
  <c r="H75" i="6"/>
  <c r="D76" i="6"/>
  <c r="I76" i="6" s="1"/>
  <c r="E76" i="6"/>
  <c r="D77" i="6"/>
  <c r="H77" i="6" s="1"/>
  <c r="E77" i="6"/>
  <c r="F77" i="6"/>
  <c r="J77" i="6"/>
  <c r="D78" i="6"/>
  <c r="F78" i="6" s="1"/>
  <c r="E78" i="6"/>
  <c r="D79" i="6"/>
  <c r="H79" i="6" s="1"/>
  <c r="E79" i="6"/>
  <c r="G79" i="6"/>
  <c r="D80" i="6"/>
  <c r="I80" i="6" s="1"/>
  <c r="E80" i="6"/>
  <c r="D81" i="6"/>
  <c r="H81" i="6" s="1"/>
  <c r="E81" i="6"/>
  <c r="L81" i="6"/>
  <c r="D82" i="6"/>
  <c r="K82" i="6" s="1"/>
  <c r="H82" i="6"/>
  <c r="E82" i="6"/>
  <c r="D83" i="6"/>
  <c r="I83" i="6"/>
  <c r="E83" i="6"/>
  <c r="F83" i="6"/>
  <c r="G83" i="6"/>
  <c r="J83" i="6"/>
  <c r="K83" i="6"/>
  <c r="D84" i="6"/>
  <c r="E84" i="6"/>
  <c r="G84" i="6"/>
  <c r="I84" i="6"/>
  <c r="L84" i="6"/>
  <c r="D85" i="6"/>
  <c r="E85" i="6"/>
  <c r="F85" i="6"/>
  <c r="H85" i="6"/>
  <c r="I85" i="6"/>
  <c r="J85" i="6"/>
  <c r="L85" i="6"/>
  <c r="D86" i="6"/>
  <c r="E86" i="6"/>
  <c r="L86" i="6"/>
  <c r="F86" i="6"/>
  <c r="G86" i="6"/>
  <c r="H86" i="6"/>
  <c r="I86" i="6"/>
  <c r="J86" i="6"/>
  <c r="K86" i="6"/>
  <c r="D87" i="6"/>
  <c r="I87" i="6"/>
  <c r="E87" i="6"/>
  <c r="F87" i="6"/>
  <c r="G87" i="6"/>
  <c r="J87" i="6"/>
  <c r="K87" i="6"/>
  <c r="D88" i="6"/>
  <c r="E88" i="6"/>
  <c r="L88" i="6"/>
  <c r="G88" i="6"/>
  <c r="I88" i="6"/>
  <c r="D89" i="6"/>
  <c r="E89" i="6"/>
  <c r="F89" i="6"/>
  <c r="H89" i="6"/>
  <c r="I89" i="6"/>
  <c r="J89" i="6"/>
  <c r="L89" i="6"/>
  <c r="D90" i="6"/>
  <c r="H90" i="6"/>
  <c r="E90" i="6"/>
  <c r="L90" i="6"/>
  <c r="F90" i="6"/>
  <c r="G90" i="6"/>
  <c r="I90" i="6"/>
  <c r="J90" i="6"/>
  <c r="K90" i="6"/>
  <c r="D91" i="6"/>
  <c r="I91" i="6"/>
  <c r="E91" i="6"/>
  <c r="F91" i="6"/>
  <c r="G91" i="6"/>
  <c r="H91" i="6"/>
  <c r="J91" i="6"/>
  <c r="K91" i="6"/>
  <c r="L91" i="6"/>
  <c r="D92" i="6"/>
  <c r="E92" i="6"/>
  <c r="G92" i="6"/>
  <c r="H92" i="6"/>
  <c r="K92" i="6"/>
  <c r="L92" i="6"/>
  <c r="D93" i="6"/>
  <c r="I93" i="6"/>
  <c r="E93" i="6"/>
  <c r="D94" i="6"/>
  <c r="E94" i="6"/>
  <c r="L94" i="6"/>
  <c r="F94" i="6"/>
  <c r="G94" i="6"/>
  <c r="H94" i="6"/>
  <c r="I94" i="6"/>
  <c r="J94" i="6"/>
  <c r="K94" i="6"/>
  <c r="D95" i="6"/>
  <c r="E95" i="6"/>
  <c r="F95" i="6"/>
  <c r="G95" i="6"/>
  <c r="H95" i="6"/>
  <c r="I95" i="6"/>
  <c r="J95" i="6"/>
  <c r="K95" i="6"/>
  <c r="L95" i="6"/>
  <c r="D96" i="6"/>
  <c r="F96" i="6"/>
  <c r="E96" i="6"/>
  <c r="H96" i="6"/>
  <c r="J96" i="6"/>
  <c r="D97" i="6"/>
  <c r="J97" i="6"/>
  <c r="E97" i="6"/>
  <c r="G97" i="6"/>
  <c r="F97" i="6"/>
  <c r="H97" i="6"/>
  <c r="K97" i="6"/>
  <c r="L97" i="6"/>
  <c r="D98" i="6"/>
  <c r="E98" i="6"/>
  <c r="L98" i="6"/>
  <c r="F98" i="6"/>
  <c r="G98" i="6"/>
  <c r="H98" i="6"/>
  <c r="I98" i="6"/>
  <c r="J98" i="6"/>
  <c r="K98" i="6"/>
  <c r="D99" i="6"/>
  <c r="I99" i="6"/>
  <c r="E99" i="6"/>
  <c r="F99" i="6"/>
  <c r="G99" i="6"/>
  <c r="J99" i="6"/>
  <c r="K99" i="6"/>
  <c r="L99" i="6"/>
  <c r="D100" i="6"/>
  <c r="E100" i="6"/>
  <c r="G100" i="6"/>
  <c r="H100" i="6"/>
  <c r="I100" i="6"/>
  <c r="K100" i="6"/>
  <c r="L100" i="6"/>
  <c r="D101" i="6"/>
  <c r="J101" i="6"/>
  <c r="E101" i="6"/>
  <c r="I101" i="6"/>
  <c r="D102" i="6"/>
  <c r="H102" i="6"/>
  <c r="E102" i="6"/>
  <c r="L102" i="6"/>
  <c r="F102" i="6"/>
  <c r="G102" i="6"/>
  <c r="I102" i="6"/>
  <c r="J102" i="6"/>
  <c r="K102" i="6"/>
  <c r="D103" i="6"/>
  <c r="E103" i="6"/>
  <c r="G103" i="6"/>
  <c r="H103" i="6"/>
  <c r="D104" i="6"/>
  <c r="H104" i="6"/>
  <c r="E104" i="6"/>
  <c r="G104" i="6"/>
  <c r="I104" i="6"/>
  <c r="L104" i="6"/>
  <c r="D105" i="6"/>
  <c r="F105" i="6"/>
  <c r="E105" i="6"/>
  <c r="J105" i="6"/>
  <c r="D106" i="6"/>
  <c r="E106" i="6"/>
  <c r="L106" i="6"/>
  <c r="F106" i="6"/>
  <c r="G106" i="6"/>
  <c r="H106" i="6"/>
  <c r="I106" i="6"/>
  <c r="J106" i="6"/>
  <c r="K106" i="6"/>
  <c r="D107" i="6"/>
  <c r="E107" i="6"/>
  <c r="G107" i="6"/>
  <c r="H107" i="6"/>
  <c r="D108" i="6"/>
  <c r="H108" i="6"/>
  <c r="E108" i="6"/>
  <c r="G108" i="6"/>
  <c r="I108" i="6"/>
  <c r="L108" i="6"/>
  <c r="D109" i="6"/>
  <c r="F109" i="6"/>
  <c r="E109" i="6"/>
  <c r="J109" i="6"/>
  <c r="D110" i="6"/>
  <c r="H110" i="6"/>
  <c r="E110" i="6"/>
  <c r="F110" i="6"/>
  <c r="G110" i="6"/>
  <c r="I110" i="6"/>
  <c r="J110" i="6"/>
  <c r="D111" i="6"/>
  <c r="H111" i="6"/>
  <c r="E111" i="6"/>
  <c r="G111" i="6"/>
  <c r="L111" i="6"/>
  <c r="D112" i="6"/>
  <c r="H112" i="6"/>
  <c r="E112" i="6"/>
  <c r="D113" i="6"/>
  <c r="H113" i="6"/>
  <c r="E113" i="6"/>
  <c r="D114" i="6"/>
  <c r="E114" i="6"/>
  <c r="F114" i="6"/>
  <c r="H114" i="6"/>
  <c r="I114" i="6"/>
  <c r="J114" i="6"/>
  <c r="D115" i="6"/>
  <c r="H115" i="6"/>
  <c r="E115" i="6"/>
  <c r="G115" i="6"/>
  <c r="J115" i="6"/>
  <c r="L115" i="6"/>
  <c r="D116" i="6"/>
  <c r="H116" i="6"/>
  <c r="E116" i="6"/>
  <c r="K116" i="6"/>
  <c r="D117" i="6"/>
  <c r="H117" i="6"/>
  <c r="E117" i="6"/>
  <c r="K117" i="6"/>
  <c r="J117" i="6"/>
  <c r="D118" i="6"/>
  <c r="E118" i="6"/>
  <c r="K118" i="6"/>
  <c r="G118" i="6"/>
  <c r="I118" i="6"/>
  <c r="J118" i="6"/>
  <c r="D119" i="6"/>
  <c r="F119" i="6"/>
  <c r="E119" i="6"/>
  <c r="G119" i="6"/>
  <c r="D120" i="6"/>
  <c r="J120" i="6"/>
  <c r="E120" i="6"/>
  <c r="G120" i="6"/>
  <c r="F120" i="6"/>
  <c r="H120" i="6"/>
  <c r="I120" i="6"/>
  <c r="D121" i="6"/>
  <c r="E121" i="6"/>
  <c r="F121" i="6"/>
  <c r="H121" i="6"/>
  <c r="I121" i="6"/>
  <c r="J121" i="6"/>
  <c r="D122" i="6"/>
  <c r="E122" i="6"/>
  <c r="L122" i="6"/>
  <c r="F122" i="6"/>
  <c r="G122" i="6"/>
  <c r="H122" i="6"/>
  <c r="I122" i="6"/>
  <c r="J122" i="6"/>
  <c r="K122" i="6"/>
  <c r="D123" i="6"/>
  <c r="K123" i="6"/>
  <c r="E123" i="6"/>
  <c r="G123" i="6"/>
  <c r="L123" i="6"/>
  <c r="D124" i="6"/>
  <c r="E124" i="6"/>
  <c r="G124" i="6"/>
  <c r="H124" i="6"/>
  <c r="I124" i="6"/>
  <c r="D125" i="6"/>
  <c r="I125" i="6"/>
  <c r="E125" i="6"/>
  <c r="K125" i="6"/>
  <c r="F125" i="6"/>
  <c r="H125" i="6"/>
  <c r="J125" i="6"/>
  <c r="D126" i="6"/>
  <c r="H126" i="6"/>
  <c r="E126" i="6"/>
  <c r="F126" i="6"/>
  <c r="I126" i="6"/>
  <c r="J126" i="6"/>
  <c r="D127" i="6"/>
  <c r="E127" i="6"/>
  <c r="G127" i="6"/>
  <c r="J127" i="6"/>
  <c r="D128" i="6"/>
  <c r="E128" i="6"/>
  <c r="F128" i="6"/>
  <c r="G128" i="6"/>
  <c r="K128" i="6"/>
  <c r="L128" i="6"/>
  <c r="D129" i="6"/>
  <c r="E129" i="6"/>
  <c r="K129" i="6"/>
  <c r="F129" i="6"/>
  <c r="G129" i="6"/>
  <c r="H129" i="6"/>
  <c r="I129" i="6"/>
  <c r="J129" i="6"/>
  <c r="L129" i="6"/>
  <c r="D130" i="6"/>
  <c r="E130" i="6"/>
  <c r="F130" i="6"/>
  <c r="G130" i="6"/>
  <c r="H130" i="6"/>
  <c r="I130" i="6"/>
  <c r="J130" i="6"/>
  <c r="K130" i="6"/>
  <c r="L130" i="6"/>
  <c r="D131" i="6"/>
  <c r="E131" i="6"/>
  <c r="F131" i="6"/>
  <c r="H131" i="6"/>
  <c r="I131" i="6"/>
  <c r="J131" i="6"/>
  <c r="L131" i="6"/>
  <c r="D132" i="6"/>
  <c r="H132" i="6"/>
  <c r="E132" i="6"/>
  <c r="L132" i="6"/>
  <c r="F132" i="6"/>
  <c r="G132" i="6"/>
  <c r="I132" i="6"/>
  <c r="J132" i="6"/>
  <c r="K132" i="6"/>
  <c r="D133" i="6"/>
  <c r="I133" i="6"/>
  <c r="E133" i="6"/>
  <c r="F133" i="6"/>
  <c r="G133" i="6"/>
  <c r="H133" i="6"/>
  <c r="J133" i="6"/>
  <c r="K133" i="6"/>
  <c r="L133" i="6"/>
  <c r="D134" i="6"/>
  <c r="E134" i="6"/>
  <c r="G134" i="6"/>
  <c r="H134" i="6"/>
  <c r="K134" i="6"/>
  <c r="L134" i="6"/>
  <c r="D135" i="6"/>
  <c r="E135" i="6"/>
  <c r="K135" i="6"/>
  <c r="F135" i="6"/>
  <c r="G135" i="6"/>
  <c r="H135" i="6"/>
  <c r="I135" i="6"/>
  <c r="J135" i="6"/>
  <c r="L135" i="6"/>
  <c r="D136" i="6"/>
  <c r="E136" i="6"/>
  <c r="L136" i="6"/>
  <c r="F136" i="6"/>
  <c r="H136" i="6"/>
  <c r="I136" i="6"/>
  <c r="J136" i="6"/>
  <c r="D137" i="6"/>
  <c r="H137" i="6"/>
  <c r="E137" i="6"/>
  <c r="F137" i="6"/>
  <c r="G137" i="6"/>
  <c r="I137" i="6"/>
  <c r="J137" i="6"/>
  <c r="K137" i="6"/>
  <c r="L137" i="6"/>
  <c r="D138" i="6"/>
  <c r="J138" i="6"/>
  <c r="E138" i="6"/>
  <c r="K138" i="6"/>
  <c r="I138" i="6"/>
  <c r="D139" i="6"/>
  <c r="E139" i="6"/>
  <c r="G139" i="6"/>
  <c r="D140" i="6"/>
  <c r="H140" i="6"/>
  <c r="E140" i="6"/>
  <c r="F140" i="6"/>
  <c r="G140" i="6"/>
  <c r="J140" i="6"/>
  <c r="K140" i="6"/>
  <c r="L140" i="6"/>
  <c r="D141" i="6"/>
  <c r="I141" i="6"/>
  <c r="E141" i="6"/>
  <c r="F141" i="6"/>
  <c r="J141" i="6"/>
  <c r="D142" i="6"/>
  <c r="I142" i="6"/>
  <c r="E142" i="6"/>
  <c r="H142" i="6"/>
  <c r="D143" i="6"/>
  <c r="L143" i="6"/>
  <c r="E143" i="6"/>
  <c r="G143" i="6"/>
  <c r="H143" i="6"/>
  <c r="D144" i="6"/>
  <c r="E144" i="6"/>
  <c r="F144" i="6"/>
  <c r="H144" i="6"/>
  <c r="I144" i="6"/>
  <c r="J144" i="6"/>
  <c r="D145" i="6"/>
  <c r="H145" i="6"/>
  <c r="E145" i="6"/>
  <c r="G145" i="6"/>
  <c r="K145" i="6"/>
  <c r="L145" i="6"/>
  <c r="D146" i="6"/>
  <c r="E146" i="6"/>
  <c r="F146" i="6"/>
  <c r="H146" i="6"/>
  <c r="I146" i="6"/>
  <c r="J146" i="6"/>
  <c r="D147" i="6"/>
  <c r="H147" i="6"/>
  <c r="E147" i="6"/>
  <c r="L147" i="6"/>
  <c r="F147" i="6"/>
  <c r="G147" i="6"/>
  <c r="I147" i="6"/>
  <c r="J147" i="6"/>
  <c r="K147" i="6"/>
  <c r="D148" i="6"/>
  <c r="H148" i="6"/>
  <c r="E148" i="6"/>
  <c r="G148" i="6"/>
  <c r="L148" i="6"/>
  <c r="D149" i="6"/>
  <c r="I149" i="6"/>
  <c r="E149" i="6"/>
  <c r="L149" i="6"/>
  <c r="H149" i="6"/>
  <c r="D150" i="6"/>
  <c r="H150" i="6"/>
  <c r="E150" i="6"/>
  <c r="F150" i="6"/>
  <c r="I150" i="6"/>
  <c r="J150" i="6"/>
  <c r="D151" i="6"/>
  <c r="E151" i="6"/>
  <c r="L151" i="6"/>
  <c r="F151" i="6"/>
  <c r="G151" i="6"/>
  <c r="H151" i="6"/>
  <c r="I151" i="6"/>
  <c r="J151" i="6"/>
  <c r="K151" i="6"/>
  <c r="D152" i="6"/>
  <c r="H152" i="6"/>
  <c r="E152" i="6"/>
  <c r="G152" i="6"/>
  <c r="K152" i="6"/>
  <c r="L152" i="6"/>
  <c r="D153" i="6"/>
  <c r="I153" i="6"/>
  <c r="E153" i="6"/>
  <c r="H153" i="6"/>
  <c r="D154" i="6"/>
  <c r="E154" i="6"/>
  <c r="F154" i="6"/>
  <c r="H154" i="6"/>
  <c r="I154" i="6"/>
  <c r="J154" i="6"/>
  <c r="D155" i="6"/>
  <c r="H155" i="6"/>
  <c r="E155" i="6"/>
  <c r="L155" i="6"/>
  <c r="F155" i="6"/>
  <c r="G155" i="6"/>
  <c r="I155" i="6"/>
  <c r="J155" i="6"/>
  <c r="K155" i="6"/>
  <c r="D156" i="6"/>
  <c r="H156" i="6"/>
  <c r="E156" i="6"/>
  <c r="G156" i="6"/>
  <c r="L156" i="6"/>
  <c r="D157" i="6"/>
  <c r="I157" i="6"/>
  <c r="E157" i="6"/>
  <c r="L157" i="6"/>
  <c r="H157" i="6"/>
  <c r="D158" i="6"/>
  <c r="H158" i="6"/>
  <c r="E158" i="6"/>
  <c r="F158" i="6"/>
  <c r="I158" i="6"/>
  <c r="J158" i="6"/>
  <c r="D159" i="6"/>
  <c r="E159" i="6"/>
  <c r="L159" i="6"/>
  <c r="F159" i="6"/>
  <c r="G159" i="6"/>
  <c r="H159" i="6"/>
  <c r="I159" i="6"/>
  <c r="J159" i="6"/>
  <c r="K159" i="6"/>
  <c r="D160" i="6"/>
  <c r="H160" i="6"/>
  <c r="E160" i="6"/>
  <c r="G160" i="6"/>
  <c r="K160" i="6"/>
  <c r="L160" i="6"/>
  <c r="D161" i="6"/>
  <c r="I161" i="6"/>
  <c r="E161" i="6"/>
  <c r="H161" i="6"/>
  <c r="D162" i="6"/>
  <c r="E162" i="6"/>
  <c r="F162" i="6"/>
  <c r="H162" i="6"/>
  <c r="I162" i="6"/>
  <c r="J162" i="6"/>
  <c r="D163" i="6"/>
  <c r="H163" i="6"/>
  <c r="E163" i="6"/>
  <c r="L163" i="6"/>
  <c r="F163" i="6"/>
  <c r="G163" i="6"/>
  <c r="I163" i="6"/>
  <c r="J163" i="6"/>
  <c r="K163" i="6"/>
  <c r="D164" i="6"/>
  <c r="H164" i="6"/>
  <c r="E164" i="6"/>
  <c r="G164" i="6"/>
  <c r="K164" i="6"/>
  <c r="L164" i="6"/>
  <c r="D165" i="6"/>
  <c r="H165" i="6"/>
  <c r="E165" i="6"/>
  <c r="L165" i="6"/>
  <c r="K165" i="6"/>
  <c r="D166" i="6"/>
  <c r="H166" i="6"/>
  <c r="E166" i="6"/>
  <c r="F166" i="6"/>
  <c r="I166" i="6"/>
  <c r="L166" i="6"/>
  <c r="D167" i="6"/>
  <c r="E167" i="6"/>
  <c r="F167" i="6"/>
  <c r="H167" i="6"/>
  <c r="I167" i="6"/>
  <c r="J167" i="6"/>
  <c r="D168" i="6"/>
  <c r="F168" i="6"/>
  <c r="E168" i="6"/>
  <c r="G168" i="6"/>
  <c r="K168" i="6"/>
  <c r="D169" i="6"/>
  <c r="I169" i="6"/>
  <c r="E169" i="6"/>
  <c r="G169" i="6"/>
  <c r="H169" i="6"/>
  <c r="L169" i="6"/>
  <c r="D170" i="6"/>
  <c r="E170" i="6"/>
  <c r="F170" i="6"/>
  <c r="H170" i="6"/>
  <c r="I170" i="6"/>
  <c r="J170" i="6"/>
  <c r="D171" i="6"/>
  <c r="H171" i="6"/>
  <c r="E171" i="6"/>
  <c r="L171" i="6"/>
  <c r="F171" i="6"/>
  <c r="G171" i="6"/>
  <c r="I171" i="6"/>
  <c r="J171" i="6"/>
  <c r="K171" i="6"/>
  <c r="D172" i="6"/>
  <c r="J172" i="6"/>
  <c r="E172" i="6"/>
  <c r="G172" i="6"/>
  <c r="H172" i="6"/>
  <c r="K172" i="6"/>
  <c r="L172" i="6"/>
  <c r="D173" i="6"/>
  <c r="H173" i="6"/>
  <c r="E173" i="6"/>
  <c r="K173" i="6"/>
  <c r="D174" i="6"/>
  <c r="E174" i="6"/>
  <c r="I174" i="6"/>
  <c r="J174" i="6"/>
  <c r="D175" i="6"/>
  <c r="E175" i="6"/>
  <c r="F175" i="6"/>
  <c r="H175" i="6"/>
  <c r="I175" i="6"/>
  <c r="J175" i="6"/>
  <c r="D176" i="6"/>
  <c r="E176" i="6"/>
  <c r="F176" i="6"/>
  <c r="G176" i="6"/>
  <c r="H176" i="6"/>
  <c r="K176" i="6"/>
  <c r="L176" i="6"/>
  <c r="D177" i="6"/>
  <c r="I177" i="6"/>
  <c r="E177" i="6"/>
  <c r="G177" i="6"/>
  <c r="H177" i="6"/>
  <c r="D178" i="6"/>
  <c r="E178" i="6"/>
  <c r="F178" i="6"/>
  <c r="H178" i="6"/>
  <c r="I178" i="6"/>
  <c r="J178" i="6"/>
  <c r="D179" i="6"/>
  <c r="H179" i="6"/>
  <c r="E179" i="6"/>
  <c r="L179" i="6"/>
  <c r="F179" i="6"/>
  <c r="G179" i="6"/>
  <c r="I179" i="6"/>
  <c r="J179" i="6"/>
  <c r="K179" i="6"/>
  <c r="D180" i="6"/>
  <c r="E180" i="6"/>
  <c r="G180" i="6"/>
  <c r="H180" i="6"/>
  <c r="J180" i="6"/>
  <c r="D181" i="6"/>
  <c r="I181" i="6"/>
  <c r="E181" i="6"/>
  <c r="K181" i="6"/>
  <c r="D182" i="6"/>
  <c r="H182" i="6"/>
  <c r="E182" i="6"/>
  <c r="F182" i="6"/>
  <c r="I182" i="6"/>
  <c r="J182" i="6"/>
  <c r="D183" i="6"/>
  <c r="E183" i="6"/>
  <c r="F183" i="6"/>
  <c r="H183" i="6"/>
  <c r="I183" i="6"/>
  <c r="J183" i="6"/>
  <c r="D184" i="6"/>
  <c r="E184" i="6"/>
  <c r="G184" i="6"/>
  <c r="H184" i="6"/>
  <c r="J184" i="6"/>
  <c r="D185" i="6"/>
  <c r="E185" i="6"/>
  <c r="I185" i="6"/>
  <c r="K185" i="6"/>
  <c r="D186" i="6"/>
  <c r="H186" i="6"/>
  <c r="E186" i="6"/>
  <c r="F186" i="6"/>
  <c r="I186" i="6"/>
  <c r="J186" i="6"/>
  <c r="L186" i="6"/>
  <c r="D187" i="6"/>
  <c r="H187" i="6"/>
  <c r="E187" i="6"/>
  <c r="F187" i="6"/>
  <c r="I187" i="6"/>
  <c r="J187" i="6"/>
  <c r="K187" i="6"/>
  <c r="D188" i="6"/>
  <c r="I188" i="6"/>
  <c r="E188" i="6"/>
  <c r="F188" i="6"/>
  <c r="G188" i="6"/>
  <c r="H188" i="6"/>
  <c r="J188" i="6"/>
  <c r="K188" i="6"/>
  <c r="D189" i="6"/>
  <c r="H189" i="6"/>
  <c r="E189" i="6"/>
  <c r="K189" i="6"/>
  <c r="L189" i="6"/>
  <c r="D190" i="6"/>
  <c r="I190" i="6"/>
  <c r="E190" i="6"/>
  <c r="F190" i="6"/>
  <c r="H190" i="6"/>
  <c r="J190" i="6"/>
  <c r="L190" i="6"/>
  <c r="D191" i="6"/>
  <c r="E191" i="6"/>
  <c r="L191" i="6"/>
  <c r="F191" i="6"/>
  <c r="G191" i="6"/>
  <c r="H191" i="6"/>
  <c r="I191" i="6"/>
  <c r="J191" i="6"/>
  <c r="K191" i="6"/>
  <c r="D192" i="6"/>
  <c r="K192" i="6"/>
  <c r="E192" i="6"/>
  <c r="F192" i="6"/>
  <c r="G192" i="6"/>
  <c r="H192" i="6"/>
  <c r="I192" i="6"/>
  <c r="J192" i="6"/>
  <c r="L192" i="6"/>
  <c r="D193" i="6"/>
  <c r="I193" i="6"/>
  <c r="E193" i="6"/>
  <c r="G193" i="6"/>
  <c r="D194" i="6"/>
  <c r="E194" i="6"/>
  <c r="F194" i="6"/>
  <c r="H194" i="6"/>
  <c r="I194" i="6"/>
  <c r="J194" i="6"/>
  <c r="D195" i="6"/>
  <c r="H195" i="6"/>
  <c r="E195" i="6"/>
  <c r="F195" i="6"/>
  <c r="I195" i="6"/>
  <c r="J195" i="6"/>
  <c r="D196" i="6"/>
  <c r="E196" i="6"/>
  <c r="G196" i="6"/>
  <c r="J196" i="6"/>
  <c r="D197" i="6"/>
  <c r="E197" i="6"/>
  <c r="F197" i="6"/>
  <c r="G197" i="6"/>
  <c r="L197" i="6"/>
  <c r="D198" i="6"/>
  <c r="H198" i="6"/>
  <c r="E198" i="6"/>
  <c r="K198" i="6"/>
  <c r="F198" i="6"/>
  <c r="G198" i="6"/>
  <c r="I198" i="6"/>
  <c r="J198" i="6"/>
  <c r="D199" i="6"/>
  <c r="E199" i="6"/>
  <c r="L199" i="6"/>
  <c r="F199" i="6"/>
  <c r="H199" i="6"/>
  <c r="I199" i="6"/>
  <c r="J199" i="6"/>
  <c r="D200" i="6"/>
  <c r="E200" i="6"/>
  <c r="F200" i="6"/>
  <c r="G200" i="6"/>
  <c r="H200" i="6"/>
  <c r="I200" i="6"/>
  <c r="J200" i="6"/>
  <c r="K200" i="6"/>
  <c r="L200" i="6"/>
  <c r="D201" i="6"/>
  <c r="F201" i="6"/>
  <c r="E201" i="6"/>
  <c r="H201" i="6"/>
  <c r="I201" i="6"/>
  <c r="D202" i="6"/>
  <c r="E202" i="6"/>
  <c r="G202" i="6"/>
  <c r="I202" i="6"/>
  <c r="D203" i="6"/>
  <c r="H203" i="6"/>
  <c r="E203" i="6"/>
  <c r="F203" i="6"/>
  <c r="I203" i="6"/>
  <c r="J203" i="6"/>
  <c r="D204" i="6"/>
  <c r="I204" i="6"/>
  <c r="E204" i="6"/>
  <c r="F204" i="6"/>
  <c r="H204" i="6"/>
  <c r="D205" i="6"/>
  <c r="E205" i="6"/>
  <c r="I205" i="6"/>
  <c r="L205" i="6"/>
  <c r="D206" i="6"/>
  <c r="I206" i="6"/>
  <c r="E206" i="6"/>
  <c r="F206" i="6"/>
  <c r="G206" i="6"/>
  <c r="H206" i="6"/>
  <c r="L206" i="6"/>
  <c r="D207" i="6"/>
  <c r="E207" i="6"/>
  <c r="F207" i="6"/>
  <c r="H207" i="6"/>
  <c r="I207" i="6"/>
  <c r="J207" i="6"/>
  <c r="D208" i="6"/>
  <c r="H208" i="6"/>
  <c r="E208" i="6"/>
  <c r="G208" i="6"/>
  <c r="J208" i="6"/>
  <c r="D209" i="6"/>
  <c r="E209" i="6"/>
  <c r="L209" i="6"/>
  <c r="G209" i="6"/>
  <c r="I209" i="6"/>
  <c r="D210" i="6"/>
  <c r="E210" i="6"/>
  <c r="I210" i="6"/>
  <c r="J210" i="6"/>
  <c r="D211" i="6"/>
  <c r="E211" i="6"/>
  <c r="F211" i="6"/>
  <c r="G211" i="6"/>
  <c r="I211" i="6"/>
  <c r="K211" i="6"/>
  <c r="L211" i="6"/>
  <c r="D212" i="6"/>
  <c r="I212" i="6"/>
  <c r="E212" i="6"/>
  <c r="F212" i="6"/>
  <c r="G212" i="6"/>
  <c r="H212" i="6"/>
  <c r="J212" i="6"/>
  <c r="K212" i="6"/>
  <c r="L212" i="6"/>
  <c r="D213" i="6"/>
  <c r="E213" i="6"/>
  <c r="H213" i="6"/>
  <c r="I213" i="6"/>
  <c r="D214" i="6"/>
  <c r="H214" i="6"/>
  <c r="E214" i="6"/>
  <c r="L214" i="6"/>
  <c r="F214" i="6"/>
  <c r="G214" i="6"/>
  <c r="I214" i="6"/>
  <c r="J214" i="6"/>
  <c r="D215" i="6"/>
  <c r="E215" i="6"/>
  <c r="G215" i="6"/>
  <c r="H215" i="6"/>
  <c r="D216" i="6"/>
  <c r="E216" i="6"/>
  <c r="G216" i="6"/>
  <c r="D217" i="6"/>
  <c r="E217" i="6"/>
  <c r="I217" i="6"/>
  <c r="J217" i="6"/>
  <c r="D218" i="6"/>
  <c r="E218" i="6"/>
  <c r="F218" i="6"/>
  <c r="H218" i="6"/>
  <c r="I218" i="6"/>
  <c r="J218" i="6"/>
  <c r="D219" i="6"/>
  <c r="E219" i="6"/>
  <c r="G219" i="6"/>
  <c r="H219" i="6"/>
  <c r="L219" i="6"/>
  <c r="D220" i="6"/>
  <c r="H220" i="6"/>
  <c r="E220" i="6"/>
  <c r="G220" i="6"/>
  <c r="D221" i="6"/>
  <c r="E221" i="6"/>
  <c r="I221" i="6"/>
  <c r="J221" i="6"/>
  <c r="D222" i="6"/>
  <c r="H222" i="6"/>
  <c r="E222" i="6"/>
  <c r="F222" i="6"/>
  <c r="I222" i="6"/>
  <c r="J222" i="6"/>
  <c r="D223" i="6"/>
  <c r="E223" i="6"/>
  <c r="G223" i="6"/>
  <c r="J223" i="6"/>
  <c r="D224" i="6"/>
  <c r="E224" i="6"/>
  <c r="K224" i="6"/>
  <c r="I224" i="6"/>
  <c r="D225" i="6"/>
  <c r="I225" i="6"/>
  <c r="E225" i="6"/>
  <c r="L225" i="6"/>
  <c r="F225" i="6"/>
  <c r="H225" i="6"/>
  <c r="J225" i="6"/>
  <c r="D226" i="6"/>
  <c r="E226" i="6"/>
  <c r="F226" i="6"/>
  <c r="H226" i="6"/>
  <c r="I226" i="6"/>
  <c r="J226" i="6"/>
  <c r="D227" i="6"/>
  <c r="H227" i="6"/>
  <c r="E227" i="6"/>
  <c r="G227" i="6"/>
  <c r="J227" i="6"/>
  <c r="D228" i="6"/>
  <c r="I228" i="6"/>
  <c r="E228" i="6"/>
  <c r="K228" i="6"/>
  <c r="D229" i="6"/>
  <c r="I229" i="6"/>
  <c r="E229" i="6"/>
  <c r="F229" i="6"/>
  <c r="H229" i="6"/>
  <c r="J229" i="6"/>
  <c r="L229" i="6"/>
  <c r="D230" i="6"/>
  <c r="H230" i="6"/>
  <c r="E230" i="6"/>
  <c r="F230" i="6"/>
  <c r="I230" i="6"/>
  <c r="J230" i="6"/>
  <c r="K230" i="6"/>
  <c r="D231" i="6"/>
  <c r="I231" i="6"/>
  <c r="E231" i="6"/>
  <c r="F231" i="6"/>
  <c r="G231" i="6"/>
  <c r="J231" i="6"/>
  <c r="K231" i="6"/>
  <c r="L231" i="6"/>
  <c r="D232" i="6"/>
  <c r="E232" i="6"/>
  <c r="K232" i="6"/>
  <c r="G232" i="6"/>
  <c r="H232" i="6"/>
  <c r="I232" i="6"/>
  <c r="L232" i="6"/>
  <c r="D233" i="6"/>
  <c r="J233" i="6"/>
  <c r="E233" i="6"/>
  <c r="F233" i="6"/>
  <c r="H233" i="6"/>
  <c r="I233" i="6"/>
  <c r="L233" i="6"/>
  <c r="D234" i="6"/>
  <c r="E234" i="6"/>
  <c r="L234" i="6"/>
  <c r="F234" i="6"/>
  <c r="G234" i="6"/>
  <c r="H234" i="6"/>
  <c r="I234" i="6"/>
  <c r="J234" i="6"/>
  <c r="K234" i="6"/>
  <c r="D235" i="6"/>
  <c r="I235" i="6"/>
  <c r="E235" i="6"/>
  <c r="F235" i="6"/>
  <c r="G235" i="6"/>
  <c r="J235" i="6"/>
  <c r="K235" i="6"/>
  <c r="L235" i="6"/>
  <c r="D236" i="6"/>
  <c r="E236" i="6"/>
  <c r="G236" i="6"/>
  <c r="H236" i="6"/>
  <c r="I236" i="6"/>
  <c r="D237" i="6"/>
  <c r="J237" i="6"/>
  <c r="E237" i="6"/>
  <c r="F237" i="6"/>
  <c r="H237" i="6"/>
  <c r="I237" i="6"/>
  <c r="L237" i="6"/>
  <c r="D238" i="6"/>
  <c r="H238" i="6"/>
  <c r="E238" i="6"/>
  <c r="L238" i="6"/>
  <c r="F238" i="6"/>
  <c r="G238" i="6"/>
  <c r="I238" i="6"/>
  <c r="J238" i="6"/>
  <c r="K238" i="6"/>
  <c r="D239" i="6"/>
  <c r="I239" i="6"/>
  <c r="E239" i="6"/>
  <c r="F239" i="6"/>
  <c r="G239" i="6"/>
  <c r="H239" i="6"/>
  <c r="K239" i="6"/>
  <c r="L239" i="6"/>
  <c r="D240" i="6"/>
  <c r="E240" i="6"/>
  <c r="G240" i="6"/>
  <c r="H240" i="6"/>
  <c r="L240" i="6"/>
  <c r="D241" i="6"/>
  <c r="H241" i="6"/>
  <c r="E241" i="6"/>
  <c r="D242" i="6"/>
  <c r="E242" i="6"/>
  <c r="L242" i="6"/>
  <c r="F242" i="6"/>
  <c r="G242" i="6"/>
  <c r="H242" i="6"/>
  <c r="I242" i="6"/>
  <c r="J242" i="6"/>
  <c r="K242" i="6"/>
  <c r="D243" i="6"/>
  <c r="I243" i="6"/>
  <c r="E243" i="6"/>
  <c r="F243" i="6"/>
  <c r="G243" i="6"/>
  <c r="H243" i="6"/>
  <c r="K243" i="6"/>
  <c r="L243" i="6"/>
  <c r="D244" i="6"/>
  <c r="E244" i="6"/>
  <c r="G244" i="6"/>
  <c r="H244" i="6"/>
  <c r="L244" i="6"/>
  <c r="D245" i="6"/>
  <c r="E245" i="6"/>
  <c r="H245" i="6"/>
  <c r="I245" i="6"/>
  <c r="D246" i="6"/>
  <c r="H246" i="6"/>
  <c r="E246" i="6"/>
  <c r="L246" i="6"/>
  <c r="F246" i="6"/>
  <c r="G246" i="6"/>
  <c r="I246" i="6"/>
  <c r="J246" i="6"/>
  <c r="D247" i="6"/>
  <c r="L247" i="6"/>
  <c r="E247" i="6"/>
  <c r="G247" i="6"/>
  <c r="H247" i="6"/>
  <c r="D248" i="6"/>
  <c r="H248" i="6"/>
  <c r="E248" i="6"/>
  <c r="D249" i="6"/>
  <c r="E249" i="6"/>
  <c r="I249" i="6"/>
  <c r="J249" i="6"/>
  <c r="D250" i="6"/>
  <c r="E250" i="6"/>
  <c r="F250" i="6"/>
  <c r="H250" i="6"/>
  <c r="I250" i="6"/>
  <c r="J250" i="6"/>
  <c r="D251" i="6"/>
  <c r="E251" i="6"/>
  <c r="G251" i="6"/>
  <c r="H251" i="6"/>
  <c r="D252" i="6"/>
  <c r="E252" i="6"/>
  <c r="D253" i="6"/>
  <c r="I253" i="6"/>
  <c r="E253" i="6"/>
  <c r="D254" i="6"/>
  <c r="H254" i="6"/>
  <c r="E254" i="6"/>
  <c r="F254" i="6"/>
  <c r="I254" i="6"/>
  <c r="J254" i="6"/>
  <c r="D255" i="6"/>
  <c r="E255" i="6"/>
  <c r="G255" i="6"/>
  <c r="H255" i="6"/>
  <c r="K255" i="6"/>
  <c r="D256" i="6"/>
  <c r="E256" i="6"/>
  <c r="G256" i="6"/>
  <c r="I256" i="6"/>
  <c r="D257" i="6"/>
  <c r="E257" i="6"/>
  <c r="F257" i="6"/>
  <c r="H257" i="6"/>
  <c r="I257" i="6"/>
  <c r="J257" i="6"/>
  <c r="L257" i="6"/>
  <c r="D258" i="6"/>
  <c r="E258" i="6"/>
  <c r="F258" i="6"/>
  <c r="G258" i="6"/>
  <c r="H258" i="6"/>
  <c r="I258" i="6"/>
  <c r="J258" i="6"/>
  <c r="K258" i="6"/>
  <c r="D259" i="6"/>
  <c r="F259" i="6"/>
  <c r="E259" i="6"/>
  <c r="G259" i="6"/>
  <c r="J259" i="6"/>
  <c r="D260" i="6"/>
  <c r="E260" i="6"/>
  <c r="G260" i="6"/>
  <c r="I260" i="6"/>
  <c r="K260" i="6"/>
  <c r="D261" i="6"/>
  <c r="E261" i="6"/>
  <c r="F261" i="6"/>
  <c r="H261" i="6"/>
  <c r="I261" i="6"/>
  <c r="J261" i="6"/>
  <c r="L261" i="6"/>
  <c r="D262" i="6"/>
  <c r="H262" i="6"/>
  <c r="E262" i="6"/>
  <c r="L262" i="6"/>
  <c r="F262" i="6"/>
  <c r="G262" i="6"/>
  <c r="I262" i="6"/>
  <c r="J262" i="6"/>
  <c r="K262" i="6"/>
  <c r="D263" i="6"/>
  <c r="I263" i="6"/>
  <c r="E263" i="6"/>
  <c r="F263" i="6"/>
  <c r="G263" i="6"/>
  <c r="H263" i="6"/>
  <c r="J263" i="6"/>
  <c r="K263" i="6"/>
  <c r="L263" i="6"/>
  <c r="D264" i="6"/>
  <c r="E264" i="6"/>
  <c r="G264" i="6"/>
  <c r="H264" i="6"/>
  <c r="D265" i="6"/>
  <c r="J265" i="6"/>
  <c r="E265" i="6"/>
  <c r="D266" i="6"/>
  <c r="E266" i="6"/>
  <c r="L266" i="6"/>
  <c r="F266" i="6"/>
  <c r="G266" i="6"/>
  <c r="H266" i="6"/>
  <c r="I266" i="6"/>
  <c r="J266" i="6"/>
  <c r="K266" i="6"/>
  <c r="D267" i="6"/>
  <c r="I267" i="6"/>
  <c r="E267" i="6"/>
  <c r="F267" i="6"/>
  <c r="G267" i="6"/>
  <c r="H267" i="6"/>
  <c r="J267" i="6"/>
  <c r="K267" i="6"/>
  <c r="L267" i="6"/>
  <c r="D268" i="6"/>
  <c r="E268" i="6"/>
  <c r="G268" i="6"/>
  <c r="H268" i="6"/>
  <c r="K268" i="6"/>
  <c r="L268" i="6"/>
  <c r="D269" i="6"/>
  <c r="J269" i="6"/>
  <c r="E269" i="6"/>
  <c r="F269" i="6"/>
  <c r="H269" i="6"/>
  <c r="I269" i="6"/>
  <c r="L269" i="6"/>
  <c r="D270" i="6"/>
  <c r="H270" i="6"/>
  <c r="E270" i="6"/>
  <c r="L270" i="6"/>
  <c r="F270" i="6"/>
  <c r="G270" i="6"/>
  <c r="I270" i="6"/>
  <c r="J270" i="6"/>
  <c r="D271" i="6"/>
  <c r="E271" i="6"/>
  <c r="G271" i="6"/>
  <c r="D272" i="6"/>
  <c r="J272" i="6"/>
  <c r="E272" i="6"/>
  <c r="G272" i="6"/>
  <c r="F272" i="6"/>
  <c r="H272" i="6"/>
  <c r="K272" i="6"/>
  <c r="L272" i="6"/>
  <c r="D273" i="6"/>
  <c r="H273" i="6"/>
  <c r="E273" i="6"/>
  <c r="G273" i="6"/>
  <c r="F273" i="6"/>
  <c r="I273" i="6"/>
  <c r="J273" i="6"/>
  <c r="K273" i="6"/>
  <c r="D274" i="6"/>
  <c r="I274" i="6"/>
  <c r="E274" i="6"/>
  <c r="H274" i="6"/>
  <c r="J274" i="6"/>
  <c r="D275" i="6"/>
  <c r="E275" i="6"/>
  <c r="G275" i="6"/>
  <c r="H275" i="6"/>
  <c r="D276" i="6"/>
  <c r="I276" i="6"/>
  <c r="E276" i="6"/>
  <c r="F276" i="6"/>
  <c r="G276" i="6"/>
  <c r="H276" i="6"/>
  <c r="J276" i="6"/>
  <c r="L276" i="6"/>
  <c r="D277" i="6"/>
  <c r="E277" i="6"/>
  <c r="F277" i="6"/>
  <c r="H277" i="6"/>
  <c r="I277" i="6"/>
  <c r="J277" i="6"/>
  <c r="D278" i="6"/>
  <c r="H278" i="6"/>
  <c r="E278" i="6"/>
  <c r="K278" i="6"/>
  <c r="F278" i="6"/>
  <c r="I278" i="6"/>
  <c r="J278" i="6"/>
  <c r="D279" i="6"/>
  <c r="I279" i="6"/>
  <c r="E279" i="6"/>
  <c r="F279" i="6"/>
  <c r="G279" i="6"/>
  <c r="J279" i="6"/>
  <c r="K279" i="6"/>
  <c r="L279" i="6"/>
  <c r="D280" i="6"/>
  <c r="E280" i="6"/>
  <c r="G280" i="6"/>
  <c r="D281" i="6"/>
  <c r="F281" i="6"/>
  <c r="E281" i="6"/>
  <c r="I281" i="6"/>
  <c r="D282" i="6"/>
  <c r="E282" i="6"/>
  <c r="L282" i="6"/>
  <c r="F282" i="6"/>
  <c r="H282" i="6"/>
  <c r="I282" i="6"/>
  <c r="J282" i="6"/>
  <c r="D283" i="6"/>
  <c r="I283" i="6"/>
  <c r="E283" i="6"/>
  <c r="F283" i="6"/>
  <c r="G283" i="6"/>
  <c r="H283" i="6"/>
  <c r="J283" i="6"/>
  <c r="K283" i="6"/>
  <c r="L283" i="6"/>
  <c r="D284" i="6"/>
  <c r="E284" i="6"/>
  <c r="G284" i="6"/>
  <c r="H284" i="6"/>
  <c r="L284" i="6"/>
  <c r="D285" i="6"/>
  <c r="J285" i="6"/>
  <c r="E285" i="6"/>
  <c r="H285" i="6"/>
  <c r="I285" i="6"/>
  <c r="D286" i="6"/>
  <c r="H286" i="6"/>
  <c r="E286" i="6"/>
  <c r="K286" i="6"/>
  <c r="F286" i="6"/>
  <c r="I286" i="6"/>
  <c r="J286" i="6"/>
  <c r="D287" i="6"/>
  <c r="I287" i="6"/>
  <c r="E287" i="6"/>
  <c r="F287" i="6"/>
  <c r="G287" i="6"/>
  <c r="J287" i="6"/>
  <c r="K287" i="6"/>
  <c r="L287" i="6"/>
  <c r="D288" i="6"/>
  <c r="H288" i="6"/>
  <c r="E288" i="6"/>
  <c r="G288" i="6"/>
  <c r="D289" i="6"/>
  <c r="I289" i="6"/>
  <c r="E289" i="6"/>
  <c r="L289" i="6"/>
  <c r="D290" i="6"/>
  <c r="E290" i="6"/>
  <c r="F290" i="6"/>
  <c r="H290" i="6"/>
  <c r="I290" i="6"/>
  <c r="J290" i="6"/>
  <c r="D291" i="6"/>
  <c r="I291" i="6"/>
  <c r="E291" i="6"/>
  <c r="F291" i="6"/>
  <c r="G291" i="6"/>
  <c r="H291" i="6"/>
  <c r="J291" i="6"/>
  <c r="K291" i="6"/>
  <c r="L291" i="6"/>
  <c r="D292" i="6"/>
  <c r="H292" i="6"/>
  <c r="E292" i="6"/>
  <c r="G292" i="6"/>
  <c r="D293" i="6"/>
  <c r="H293" i="6"/>
  <c r="E293" i="6"/>
  <c r="L293" i="6"/>
  <c r="D294" i="6"/>
  <c r="H294" i="6"/>
  <c r="E294" i="6"/>
  <c r="F294" i="6"/>
  <c r="I294" i="6"/>
  <c r="J294" i="6"/>
  <c r="D295" i="6"/>
  <c r="I295" i="6"/>
  <c r="E295" i="6"/>
  <c r="F295" i="6"/>
  <c r="G295" i="6"/>
  <c r="H295" i="6"/>
  <c r="J295" i="6"/>
  <c r="K295" i="6"/>
  <c r="L295" i="6"/>
  <c r="D296" i="6"/>
  <c r="E296" i="6"/>
  <c r="G296" i="6"/>
  <c r="L296" i="6"/>
  <c r="D297" i="6"/>
  <c r="H297" i="6"/>
  <c r="E297" i="6"/>
  <c r="D298" i="6"/>
  <c r="E298" i="6"/>
  <c r="F298" i="6"/>
  <c r="H298" i="6"/>
  <c r="I298" i="6"/>
  <c r="J298" i="6"/>
  <c r="D299" i="6"/>
  <c r="H299" i="6"/>
  <c r="E299" i="6"/>
  <c r="F299" i="6"/>
  <c r="G299" i="6"/>
  <c r="J299" i="6"/>
  <c r="K299" i="6"/>
  <c r="L299" i="6"/>
  <c r="D300" i="6"/>
  <c r="H300" i="6"/>
  <c r="E300" i="6"/>
  <c r="G300" i="6"/>
  <c r="K300" i="6"/>
  <c r="L300" i="6"/>
  <c r="D301" i="6"/>
  <c r="H301" i="6"/>
  <c r="E301" i="6"/>
  <c r="L301" i="6"/>
  <c r="D302" i="6"/>
  <c r="H302" i="6"/>
  <c r="E302" i="6"/>
  <c r="F302" i="6"/>
  <c r="I302" i="6"/>
  <c r="J302" i="6"/>
  <c r="D303" i="6"/>
  <c r="I303" i="6"/>
  <c r="E303" i="6"/>
  <c r="F303" i="6"/>
  <c r="G303" i="6"/>
  <c r="H303" i="6"/>
  <c r="J303" i="6"/>
  <c r="K303" i="6"/>
  <c r="L303" i="6"/>
  <c r="D304" i="6"/>
  <c r="E304" i="6"/>
  <c r="G304" i="6"/>
  <c r="L304" i="6"/>
  <c r="D305" i="6"/>
  <c r="H305" i="6"/>
  <c r="E305" i="6"/>
  <c r="D306" i="6"/>
  <c r="E306" i="6"/>
  <c r="F306" i="6"/>
  <c r="H306" i="6"/>
  <c r="I306" i="6"/>
  <c r="J306" i="6"/>
  <c r="D307" i="6"/>
  <c r="H307" i="6"/>
  <c r="E307" i="6"/>
  <c r="F307" i="6"/>
  <c r="G307" i="6"/>
  <c r="J307" i="6"/>
  <c r="K307" i="6"/>
  <c r="L307" i="6"/>
  <c r="D308" i="6"/>
  <c r="H308" i="6"/>
  <c r="E308" i="6"/>
  <c r="G308" i="6"/>
  <c r="K308" i="6"/>
  <c r="L308" i="6"/>
  <c r="D309" i="6"/>
  <c r="H309" i="6"/>
  <c r="E309" i="6"/>
  <c r="L309" i="6"/>
  <c r="D310" i="6"/>
  <c r="H310" i="6"/>
  <c r="E310" i="6"/>
  <c r="F310" i="6"/>
  <c r="I310" i="6"/>
  <c r="J310" i="6"/>
  <c r="D311" i="6"/>
  <c r="I311" i="6"/>
  <c r="E311" i="6"/>
  <c r="F311" i="6"/>
  <c r="G311" i="6"/>
  <c r="H311" i="6"/>
  <c r="J311" i="6"/>
  <c r="K311" i="6"/>
  <c r="L311" i="6"/>
  <c r="D312" i="6"/>
  <c r="E312" i="6"/>
  <c r="G312" i="6"/>
  <c r="L312" i="6"/>
  <c r="D313" i="6"/>
  <c r="H313" i="6"/>
  <c r="E313" i="6"/>
  <c r="D314" i="6"/>
  <c r="E314" i="6"/>
  <c r="F314" i="6"/>
  <c r="H314" i="6"/>
  <c r="I314" i="6"/>
  <c r="J314" i="6"/>
  <c r="D315" i="6"/>
  <c r="H315" i="6"/>
  <c r="E315" i="6"/>
  <c r="F315" i="6"/>
  <c r="G315" i="6"/>
  <c r="J315" i="6"/>
  <c r="K315" i="6"/>
  <c r="L315" i="6"/>
  <c r="D316" i="6"/>
  <c r="H316" i="6"/>
  <c r="E316" i="6"/>
  <c r="G316" i="6"/>
  <c r="L316" i="6"/>
  <c r="D317" i="6"/>
  <c r="H317" i="6"/>
  <c r="E317" i="6"/>
  <c r="L317" i="6"/>
  <c r="D318" i="6"/>
  <c r="H318" i="6"/>
  <c r="E318" i="6"/>
  <c r="F318" i="6"/>
  <c r="I318" i="6"/>
  <c r="J318" i="6"/>
  <c r="D319" i="6"/>
  <c r="I319" i="6"/>
  <c r="E319" i="6"/>
  <c r="F319" i="6"/>
  <c r="G319" i="6"/>
  <c r="H319" i="6"/>
  <c r="J319" i="6"/>
  <c r="K319" i="6"/>
  <c r="L319" i="6"/>
  <c r="D320" i="6"/>
  <c r="E320" i="6"/>
  <c r="G320" i="6"/>
  <c r="L320" i="6"/>
  <c r="D321" i="6"/>
  <c r="H321" i="6"/>
  <c r="E321" i="6"/>
  <c r="D322" i="6"/>
  <c r="E322" i="6"/>
  <c r="F322" i="6"/>
  <c r="H322" i="6"/>
  <c r="I322" i="6"/>
  <c r="J322" i="6"/>
  <c r="D323" i="6"/>
  <c r="H323" i="6"/>
  <c r="E323" i="6"/>
  <c r="F323" i="6"/>
  <c r="G323" i="6"/>
  <c r="J323" i="6"/>
  <c r="K323" i="6"/>
  <c r="L323" i="6"/>
  <c r="D324" i="6"/>
  <c r="H324" i="6"/>
  <c r="E324" i="6"/>
  <c r="G324" i="6"/>
  <c r="L324" i="6"/>
  <c r="D325" i="6"/>
  <c r="H325" i="6"/>
  <c r="E325" i="6"/>
  <c r="L325" i="6"/>
  <c r="D326" i="6"/>
  <c r="H326" i="6"/>
  <c r="E326" i="6"/>
  <c r="F326" i="6"/>
  <c r="I326" i="6"/>
  <c r="J326" i="6"/>
  <c r="D327" i="6"/>
  <c r="I327" i="6"/>
  <c r="E327" i="6"/>
  <c r="F327" i="6"/>
  <c r="G327" i="6"/>
  <c r="H327" i="6"/>
  <c r="J327" i="6"/>
  <c r="K327" i="6"/>
  <c r="L327" i="6"/>
  <c r="D328" i="6"/>
  <c r="E328" i="6"/>
  <c r="G328" i="6"/>
  <c r="K328" i="6"/>
  <c r="L328" i="6"/>
  <c r="D329" i="6"/>
  <c r="H329" i="6"/>
  <c r="E329" i="6"/>
  <c r="D330" i="6"/>
  <c r="E330" i="6"/>
  <c r="F330" i="6"/>
  <c r="H330" i="6"/>
  <c r="I330" i="6"/>
  <c r="J330" i="6"/>
  <c r="D331" i="6"/>
  <c r="H331" i="6"/>
  <c r="E331" i="6"/>
  <c r="F331" i="6"/>
  <c r="G331" i="6"/>
  <c r="J331" i="6"/>
  <c r="K331" i="6"/>
  <c r="L331" i="6"/>
  <c r="D332" i="6"/>
  <c r="H332" i="6"/>
  <c r="E332" i="6"/>
  <c r="G332" i="6"/>
  <c r="L332" i="6"/>
  <c r="D333" i="6"/>
  <c r="H333" i="6"/>
  <c r="E333" i="6"/>
  <c r="L333" i="6"/>
  <c r="D334" i="6"/>
  <c r="H334" i="6"/>
  <c r="E334" i="6"/>
  <c r="F334" i="6"/>
  <c r="I334" i="6"/>
  <c r="J334" i="6"/>
  <c r="D335" i="6"/>
  <c r="I335" i="6"/>
  <c r="E335" i="6"/>
  <c r="F335" i="6"/>
  <c r="G335" i="6"/>
  <c r="H335" i="6"/>
  <c r="J335" i="6"/>
  <c r="K335" i="6"/>
  <c r="L335" i="6"/>
  <c r="D336" i="6"/>
  <c r="E336" i="6"/>
  <c r="G336" i="6"/>
  <c r="I336" i="6"/>
  <c r="D337" i="6"/>
  <c r="F337" i="6"/>
  <c r="E337" i="6"/>
  <c r="L337" i="6"/>
  <c r="H337" i="6"/>
  <c r="I337" i="6"/>
  <c r="J337" i="6"/>
  <c r="D338" i="6"/>
  <c r="E338" i="6"/>
  <c r="F338" i="6"/>
  <c r="H338" i="6"/>
  <c r="I338" i="6"/>
  <c r="J338" i="6"/>
  <c r="D339" i="6"/>
  <c r="F339" i="6"/>
  <c r="E339" i="6"/>
  <c r="G339" i="6"/>
  <c r="J339" i="6"/>
  <c r="K339" i="6"/>
  <c r="D340" i="6"/>
  <c r="E340" i="6"/>
  <c r="G340" i="6"/>
  <c r="H340" i="6"/>
  <c r="J49" i="5"/>
  <c r="Q49" i="5"/>
  <c r="Q51" i="5"/>
  <c r="D9" i="5"/>
  <c r="E9" i="5"/>
  <c r="G21" i="5"/>
  <c r="G31" i="5"/>
  <c r="G32" i="5"/>
  <c r="J32" i="5"/>
  <c r="G33" i="5"/>
  <c r="G34" i="5"/>
  <c r="G35" i="5"/>
  <c r="C17" i="5"/>
  <c r="H21" i="5"/>
  <c r="Q21" i="5"/>
  <c r="J31" i="5"/>
  <c r="Q31" i="5"/>
  <c r="Q32" i="5"/>
  <c r="K33" i="5"/>
  <c r="Q33" i="5"/>
  <c r="K34" i="5"/>
  <c r="Q34" i="5"/>
  <c r="J35" i="5"/>
  <c r="Q35" i="5"/>
  <c r="Q36" i="5"/>
  <c r="J37" i="5"/>
  <c r="Q37" i="5"/>
  <c r="Q38" i="5"/>
  <c r="Q39" i="5"/>
  <c r="J40" i="5"/>
  <c r="Q40" i="5"/>
  <c r="K41" i="5"/>
  <c r="Q41" i="5"/>
  <c r="J42" i="5"/>
  <c r="Q42" i="5"/>
  <c r="Q43" i="5"/>
  <c r="Q46" i="5"/>
  <c r="Q44" i="5"/>
  <c r="Q47" i="5"/>
  <c r="J48" i="5"/>
  <c r="Q48" i="5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E28" i="2"/>
  <c r="G28" i="2"/>
  <c r="E29" i="2"/>
  <c r="G29" i="2"/>
  <c r="E30" i="2"/>
  <c r="G30" i="2"/>
  <c r="E31" i="2"/>
  <c r="K31" i="2"/>
  <c r="E32" i="2"/>
  <c r="G32" i="2"/>
  <c r="E33" i="2"/>
  <c r="G33" i="2"/>
  <c r="E34" i="2"/>
  <c r="G34" i="2"/>
  <c r="E35" i="2"/>
  <c r="K35" i="2"/>
  <c r="G35" i="2"/>
  <c r="E36" i="2"/>
  <c r="G36" i="2"/>
  <c r="E37" i="2"/>
  <c r="L37" i="2"/>
  <c r="G37" i="2"/>
  <c r="E38" i="2"/>
  <c r="G38" i="2"/>
  <c r="E39" i="2"/>
  <c r="G39" i="2"/>
  <c r="D22" i="2"/>
  <c r="H22" i="2"/>
  <c r="D23" i="2"/>
  <c r="K23" i="2"/>
  <c r="D24" i="2"/>
  <c r="H24" i="2"/>
  <c r="D25" i="2"/>
  <c r="F25" i="2"/>
  <c r="H25" i="2"/>
  <c r="D26" i="2"/>
  <c r="H26" i="2"/>
  <c r="D27" i="2"/>
  <c r="I27" i="2"/>
  <c r="D28" i="2"/>
  <c r="I28" i="2"/>
  <c r="D29" i="2"/>
  <c r="H29" i="2"/>
  <c r="D30" i="2"/>
  <c r="J30" i="2"/>
  <c r="D31" i="2"/>
  <c r="D32" i="2"/>
  <c r="I32" i="2"/>
  <c r="H32" i="2"/>
  <c r="D33" i="2"/>
  <c r="H33" i="2"/>
  <c r="D34" i="2"/>
  <c r="F34" i="2"/>
  <c r="H34" i="2"/>
  <c r="D35" i="2"/>
  <c r="D36" i="2"/>
  <c r="H36" i="2"/>
  <c r="D37" i="2"/>
  <c r="I37" i="2"/>
  <c r="D38" i="2"/>
  <c r="H38" i="2"/>
  <c r="D39" i="2"/>
  <c r="J22" i="2"/>
  <c r="J23" i="2"/>
  <c r="J24" i="2"/>
  <c r="J26" i="2"/>
  <c r="J28" i="2"/>
  <c r="J29" i="2"/>
  <c r="J31" i="2"/>
  <c r="J32" i="2"/>
  <c r="J33" i="2"/>
  <c r="J36" i="2"/>
  <c r="J37" i="2"/>
  <c r="J38" i="2"/>
  <c r="I15" i="2"/>
  <c r="I12" i="2"/>
  <c r="I22" i="2"/>
  <c r="I25" i="2"/>
  <c r="I26" i="2"/>
  <c r="I29" i="2"/>
  <c r="I30" i="2"/>
  <c r="I34" i="2"/>
  <c r="I35" i="2"/>
  <c r="I36" i="2"/>
  <c r="I38" i="2"/>
  <c r="K15" i="2"/>
  <c r="K24" i="2"/>
  <c r="K29" i="2"/>
  <c r="K32" i="2"/>
  <c r="K33" i="2"/>
  <c r="K38" i="2"/>
  <c r="F22" i="2"/>
  <c r="F24" i="2"/>
  <c r="F26" i="2"/>
  <c r="F27" i="2"/>
  <c r="F29" i="2"/>
  <c r="F32" i="2"/>
  <c r="F33" i="2"/>
  <c r="F35" i="2"/>
  <c r="F36" i="2"/>
  <c r="F38" i="2"/>
  <c r="L15" i="2"/>
  <c r="L24" i="2"/>
  <c r="L27" i="2"/>
  <c r="L28" i="2"/>
  <c r="L29" i="2"/>
  <c r="L31" i="2"/>
  <c r="L32" i="2"/>
  <c r="L35" i="2"/>
  <c r="L36" i="2"/>
  <c r="C15" i="2"/>
  <c r="E342" i="2"/>
  <c r="G16" i="2"/>
  <c r="G15" i="2"/>
  <c r="H16" i="2"/>
  <c r="H15" i="2"/>
  <c r="J16" i="2"/>
  <c r="J15" i="2"/>
  <c r="I16" i="2"/>
  <c r="K16" i="2"/>
  <c r="F16" i="2"/>
  <c r="F15" i="2"/>
  <c r="L16" i="2"/>
  <c r="C16" i="2"/>
  <c r="D342" i="2"/>
  <c r="F342" i="2"/>
  <c r="H342" i="2"/>
  <c r="L342" i="2"/>
  <c r="I342" i="2"/>
  <c r="G342" i="2"/>
  <c r="E341" i="2"/>
  <c r="D341" i="2"/>
  <c r="H341" i="2"/>
  <c r="F341" i="2"/>
  <c r="L341" i="2"/>
  <c r="K341" i="2"/>
  <c r="J341" i="2"/>
  <c r="G341" i="2"/>
  <c r="E340" i="2"/>
  <c r="D340" i="2"/>
  <c r="F340" i="2"/>
  <c r="H340" i="2"/>
  <c r="J340" i="2"/>
  <c r="I340" i="2"/>
  <c r="E339" i="2"/>
  <c r="L339" i="2"/>
  <c r="D339" i="2"/>
  <c r="H339" i="2"/>
  <c r="I339" i="2"/>
  <c r="E338" i="2"/>
  <c r="D338" i="2"/>
  <c r="K338" i="2"/>
  <c r="L338" i="2"/>
  <c r="G338" i="2"/>
  <c r="E337" i="2"/>
  <c r="D337" i="2"/>
  <c r="F337" i="2"/>
  <c r="H337" i="2"/>
  <c r="L337" i="2"/>
  <c r="K337" i="2"/>
  <c r="J337" i="2"/>
  <c r="I337" i="2"/>
  <c r="G337" i="2"/>
  <c r="E336" i="2"/>
  <c r="D336" i="2"/>
  <c r="H336" i="2"/>
  <c r="F336" i="2"/>
  <c r="J336" i="2"/>
  <c r="E335" i="2"/>
  <c r="D335" i="2"/>
  <c r="H335" i="2"/>
  <c r="E334" i="2"/>
  <c r="D334" i="2"/>
  <c r="F334" i="2"/>
  <c r="H334" i="2"/>
  <c r="L334" i="2"/>
  <c r="I334" i="2"/>
  <c r="G334" i="2"/>
  <c r="E333" i="2"/>
  <c r="D333" i="2"/>
  <c r="H333" i="2"/>
  <c r="F333" i="2"/>
  <c r="L333" i="2"/>
  <c r="K333" i="2"/>
  <c r="J333" i="2"/>
  <c r="G333" i="2"/>
  <c r="E332" i="2"/>
  <c r="D332" i="2"/>
  <c r="F332" i="2"/>
  <c r="H332" i="2"/>
  <c r="J332" i="2"/>
  <c r="I332" i="2"/>
  <c r="E331" i="2"/>
  <c r="D331" i="2"/>
  <c r="H331" i="2"/>
  <c r="I331" i="2"/>
  <c r="E330" i="2"/>
  <c r="D330" i="2"/>
  <c r="L330" i="2"/>
  <c r="G330" i="2"/>
  <c r="E329" i="2"/>
  <c r="D329" i="2"/>
  <c r="F329" i="2"/>
  <c r="H329" i="2"/>
  <c r="L329" i="2"/>
  <c r="K329" i="2"/>
  <c r="J329" i="2"/>
  <c r="I329" i="2"/>
  <c r="G329" i="2"/>
  <c r="E328" i="2"/>
  <c r="D328" i="2"/>
  <c r="H328" i="2"/>
  <c r="F328" i="2"/>
  <c r="K328" i="2"/>
  <c r="J328" i="2"/>
  <c r="E327" i="2"/>
  <c r="D327" i="2"/>
  <c r="F327" i="2"/>
  <c r="H327" i="2"/>
  <c r="J327" i="2"/>
  <c r="I327" i="2"/>
  <c r="E326" i="2"/>
  <c r="D326" i="2"/>
  <c r="F326" i="2"/>
  <c r="H326" i="2"/>
  <c r="L326" i="2"/>
  <c r="I326" i="2"/>
  <c r="G326" i="2"/>
  <c r="E325" i="2"/>
  <c r="D325" i="2"/>
  <c r="H325" i="2"/>
  <c r="F325" i="2"/>
  <c r="L325" i="2"/>
  <c r="K325" i="2"/>
  <c r="J325" i="2"/>
  <c r="G325" i="2"/>
  <c r="E324" i="2"/>
  <c r="D324" i="2"/>
  <c r="F324" i="2"/>
  <c r="H324" i="2"/>
  <c r="J324" i="2"/>
  <c r="I324" i="2"/>
  <c r="E323" i="2"/>
  <c r="D323" i="2"/>
  <c r="H323" i="2"/>
  <c r="I323" i="2"/>
  <c r="E322" i="2"/>
  <c r="D322" i="2"/>
  <c r="L322" i="2"/>
  <c r="G322" i="2"/>
  <c r="E321" i="2"/>
  <c r="D321" i="2"/>
  <c r="F321" i="2"/>
  <c r="H321" i="2"/>
  <c r="L321" i="2"/>
  <c r="K321" i="2"/>
  <c r="J321" i="2"/>
  <c r="I321" i="2"/>
  <c r="G321" i="2"/>
  <c r="E320" i="2"/>
  <c r="D320" i="2"/>
  <c r="H320" i="2"/>
  <c r="F320" i="2"/>
  <c r="K320" i="2"/>
  <c r="J320" i="2"/>
  <c r="E319" i="2"/>
  <c r="D319" i="2"/>
  <c r="H319" i="2"/>
  <c r="F319" i="2"/>
  <c r="J319" i="2"/>
  <c r="I319" i="2"/>
  <c r="E318" i="2"/>
  <c r="D318" i="2"/>
  <c r="F318" i="2"/>
  <c r="H318" i="2"/>
  <c r="L318" i="2"/>
  <c r="I318" i="2"/>
  <c r="G318" i="2"/>
  <c r="E317" i="2"/>
  <c r="D317" i="2"/>
  <c r="H317" i="2"/>
  <c r="F317" i="2"/>
  <c r="L317" i="2"/>
  <c r="K317" i="2"/>
  <c r="J317" i="2"/>
  <c r="G317" i="2"/>
  <c r="E316" i="2"/>
  <c r="D316" i="2"/>
  <c r="F316" i="2"/>
  <c r="H316" i="2"/>
  <c r="J316" i="2"/>
  <c r="I316" i="2"/>
  <c r="E315" i="2"/>
  <c r="D315" i="2"/>
  <c r="F315" i="2"/>
  <c r="H315" i="2"/>
  <c r="J315" i="2"/>
  <c r="I315" i="2"/>
  <c r="E314" i="2"/>
  <c r="D314" i="2"/>
  <c r="H314" i="2"/>
  <c r="L314" i="2"/>
  <c r="I314" i="2"/>
  <c r="G314" i="2"/>
  <c r="E313" i="2"/>
  <c r="D313" i="2"/>
  <c r="F313" i="2"/>
  <c r="H313" i="2"/>
  <c r="L313" i="2"/>
  <c r="K313" i="2"/>
  <c r="J313" i="2"/>
  <c r="I313" i="2"/>
  <c r="G313" i="2"/>
  <c r="E312" i="2"/>
  <c r="D312" i="2"/>
  <c r="H312" i="2"/>
  <c r="F312" i="2"/>
  <c r="J312" i="2"/>
  <c r="E311" i="2"/>
  <c r="D311" i="2"/>
  <c r="H311" i="2"/>
  <c r="E310" i="2"/>
  <c r="D310" i="2"/>
  <c r="G310" i="2"/>
  <c r="E309" i="2"/>
  <c r="D309" i="2"/>
  <c r="H309" i="2"/>
  <c r="F309" i="2"/>
  <c r="L309" i="2"/>
  <c r="K309" i="2"/>
  <c r="J309" i="2"/>
  <c r="G309" i="2"/>
  <c r="E308" i="2"/>
  <c r="D308" i="2"/>
  <c r="F308" i="2"/>
  <c r="H308" i="2"/>
  <c r="J308" i="2"/>
  <c r="I308" i="2"/>
  <c r="E307" i="2"/>
  <c r="D307" i="2"/>
  <c r="F307" i="2"/>
  <c r="H307" i="2"/>
  <c r="J307" i="2"/>
  <c r="I307" i="2"/>
  <c r="E306" i="2"/>
  <c r="D306" i="2"/>
  <c r="H306" i="2"/>
  <c r="L306" i="2"/>
  <c r="I306" i="2"/>
  <c r="G306" i="2"/>
  <c r="E305" i="2"/>
  <c r="D305" i="2"/>
  <c r="F305" i="2"/>
  <c r="H305" i="2"/>
  <c r="L305" i="2"/>
  <c r="K305" i="2"/>
  <c r="J305" i="2"/>
  <c r="I305" i="2"/>
  <c r="G305" i="2"/>
  <c r="E304" i="2"/>
  <c r="D304" i="2"/>
  <c r="H304" i="2"/>
  <c r="F304" i="2"/>
  <c r="J304" i="2"/>
  <c r="E303" i="2"/>
  <c r="D303" i="2"/>
  <c r="I303" i="2"/>
  <c r="E302" i="2"/>
  <c r="D302" i="2"/>
  <c r="H302" i="2"/>
  <c r="G302" i="2"/>
  <c r="E301" i="2"/>
  <c r="D301" i="2"/>
  <c r="H301" i="2"/>
  <c r="F301" i="2"/>
  <c r="L301" i="2"/>
  <c r="K301" i="2"/>
  <c r="J301" i="2"/>
  <c r="G301" i="2"/>
  <c r="E300" i="2"/>
  <c r="D300" i="2"/>
  <c r="F300" i="2"/>
  <c r="H300" i="2"/>
  <c r="J300" i="2"/>
  <c r="I300" i="2"/>
  <c r="E299" i="2"/>
  <c r="D299" i="2"/>
  <c r="F299" i="2"/>
  <c r="H299" i="2"/>
  <c r="J299" i="2"/>
  <c r="I299" i="2"/>
  <c r="E298" i="2"/>
  <c r="D298" i="2"/>
  <c r="H298" i="2"/>
  <c r="L298" i="2"/>
  <c r="I298" i="2"/>
  <c r="G298" i="2"/>
  <c r="E297" i="2"/>
  <c r="D297" i="2"/>
  <c r="F297" i="2"/>
  <c r="H297" i="2"/>
  <c r="L297" i="2"/>
  <c r="K297" i="2"/>
  <c r="J297" i="2"/>
  <c r="I297" i="2"/>
  <c r="G297" i="2"/>
  <c r="E296" i="2"/>
  <c r="D296" i="2"/>
  <c r="H296" i="2"/>
  <c r="F296" i="2"/>
  <c r="J296" i="2"/>
  <c r="E295" i="2"/>
  <c r="D295" i="2"/>
  <c r="H295" i="2"/>
  <c r="E294" i="2"/>
  <c r="D294" i="2"/>
  <c r="G294" i="2"/>
  <c r="E293" i="2"/>
  <c r="D293" i="2"/>
  <c r="H293" i="2"/>
  <c r="F293" i="2"/>
  <c r="L293" i="2"/>
  <c r="K293" i="2"/>
  <c r="J293" i="2"/>
  <c r="G293" i="2"/>
  <c r="E292" i="2"/>
  <c r="D292" i="2"/>
  <c r="F292" i="2"/>
  <c r="H292" i="2"/>
  <c r="J292" i="2"/>
  <c r="I292" i="2"/>
  <c r="E291" i="2"/>
  <c r="G291" i="2"/>
  <c r="D291" i="2"/>
  <c r="F291" i="2"/>
  <c r="H291" i="2"/>
  <c r="J291" i="2"/>
  <c r="I291" i="2"/>
  <c r="E290" i="2"/>
  <c r="D290" i="2"/>
  <c r="G290" i="2"/>
  <c r="E289" i="2"/>
  <c r="D289" i="2"/>
  <c r="F289" i="2"/>
  <c r="H289" i="2"/>
  <c r="L289" i="2"/>
  <c r="K289" i="2"/>
  <c r="J289" i="2"/>
  <c r="I289" i="2"/>
  <c r="G289" i="2"/>
  <c r="E288" i="2"/>
  <c r="D288" i="2"/>
  <c r="E287" i="2"/>
  <c r="D287" i="2"/>
  <c r="F287" i="2"/>
  <c r="H287" i="2"/>
  <c r="J287" i="2"/>
  <c r="I287" i="2"/>
  <c r="E286" i="2"/>
  <c r="D286" i="2"/>
  <c r="H286" i="2"/>
  <c r="I286" i="2"/>
  <c r="G286" i="2"/>
  <c r="E285" i="2"/>
  <c r="D285" i="2"/>
  <c r="H285" i="2"/>
  <c r="F285" i="2"/>
  <c r="L285" i="2"/>
  <c r="K285" i="2"/>
  <c r="J285" i="2"/>
  <c r="G285" i="2"/>
  <c r="E284" i="2"/>
  <c r="D284" i="2"/>
  <c r="F284" i="2"/>
  <c r="H284" i="2"/>
  <c r="J284" i="2"/>
  <c r="I284" i="2"/>
  <c r="E283" i="2"/>
  <c r="D283" i="2"/>
  <c r="I283" i="2"/>
  <c r="F283" i="2"/>
  <c r="G283" i="2"/>
  <c r="E282" i="2"/>
  <c r="D282" i="2"/>
  <c r="H282" i="2"/>
  <c r="L282" i="2"/>
  <c r="I282" i="2"/>
  <c r="G282" i="2"/>
  <c r="E281" i="2"/>
  <c r="D281" i="2"/>
  <c r="F281" i="2"/>
  <c r="H281" i="2"/>
  <c r="L281" i="2"/>
  <c r="K281" i="2"/>
  <c r="J281" i="2"/>
  <c r="I281" i="2"/>
  <c r="G281" i="2"/>
  <c r="E280" i="2"/>
  <c r="D280" i="2"/>
  <c r="I280" i="2"/>
  <c r="F280" i="2"/>
  <c r="H280" i="2"/>
  <c r="K280" i="2"/>
  <c r="J280" i="2"/>
  <c r="E279" i="2"/>
  <c r="D279" i="2"/>
  <c r="F279" i="2"/>
  <c r="J279" i="2"/>
  <c r="E278" i="2"/>
  <c r="D278" i="2"/>
  <c r="I278" i="2"/>
  <c r="K278" i="2"/>
  <c r="G278" i="2"/>
  <c r="E277" i="2"/>
  <c r="D277" i="2"/>
  <c r="H277" i="2"/>
  <c r="F277" i="2"/>
  <c r="L277" i="2"/>
  <c r="K277" i="2"/>
  <c r="J277" i="2"/>
  <c r="E276" i="2"/>
  <c r="D276" i="2"/>
  <c r="K276" i="2"/>
  <c r="J276" i="2"/>
  <c r="E275" i="2"/>
  <c r="D275" i="2"/>
  <c r="H275" i="2"/>
  <c r="J275" i="2"/>
  <c r="I275" i="2"/>
  <c r="G275" i="2"/>
  <c r="E274" i="2"/>
  <c r="D274" i="2"/>
  <c r="H274" i="2"/>
  <c r="K274" i="2"/>
  <c r="I274" i="2"/>
  <c r="G274" i="2"/>
  <c r="E273" i="2"/>
  <c r="D273" i="2"/>
  <c r="F273" i="2"/>
  <c r="H273" i="2"/>
  <c r="L273" i="2"/>
  <c r="K273" i="2"/>
  <c r="J273" i="2"/>
  <c r="I273" i="2"/>
  <c r="G273" i="2"/>
  <c r="E272" i="2"/>
  <c r="D272" i="2"/>
  <c r="I272" i="2"/>
  <c r="F272" i="2"/>
  <c r="H272" i="2"/>
  <c r="K272" i="2"/>
  <c r="J272" i="2"/>
  <c r="E271" i="2"/>
  <c r="D271" i="2"/>
  <c r="F271" i="2"/>
  <c r="J271" i="2"/>
  <c r="E270" i="2"/>
  <c r="D270" i="2"/>
  <c r="I270" i="2"/>
  <c r="K270" i="2"/>
  <c r="G270" i="2"/>
  <c r="E269" i="2"/>
  <c r="D269" i="2"/>
  <c r="H269" i="2"/>
  <c r="F269" i="2"/>
  <c r="L269" i="2"/>
  <c r="K269" i="2"/>
  <c r="J269" i="2"/>
  <c r="E268" i="2"/>
  <c r="D268" i="2"/>
  <c r="K268" i="2"/>
  <c r="J268" i="2"/>
  <c r="E267" i="2"/>
  <c r="D267" i="2"/>
  <c r="H267" i="2"/>
  <c r="J267" i="2"/>
  <c r="I267" i="2"/>
  <c r="G267" i="2"/>
  <c r="E266" i="2"/>
  <c r="D266" i="2"/>
  <c r="H266" i="2"/>
  <c r="K266" i="2"/>
  <c r="I266" i="2"/>
  <c r="G266" i="2"/>
  <c r="E265" i="2"/>
  <c r="D265" i="2"/>
  <c r="F265" i="2"/>
  <c r="H265" i="2"/>
  <c r="L265" i="2"/>
  <c r="K265" i="2"/>
  <c r="J265" i="2"/>
  <c r="I265" i="2"/>
  <c r="G265" i="2"/>
  <c r="E264" i="2"/>
  <c r="D264" i="2"/>
  <c r="I264" i="2"/>
  <c r="F264" i="2"/>
  <c r="H264" i="2"/>
  <c r="K264" i="2"/>
  <c r="J264" i="2"/>
  <c r="E263" i="2"/>
  <c r="D263" i="2"/>
  <c r="F263" i="2"/>
  <c r="L263" i="2"/>
  <c r="E262" i="2"/>
  <c r="L262" i="2"/>
  <c r="D262" i="2"/>
  <c r="H262" i="2"/>
  <c r="I262" i="2"/>
  <c r="G262" i="2"/>
  <c r="E261" i="2"/>
  <c r="L261" i="2"/>
  <c r="D261" i="2"/>
  <c r="F261" i="2"/>
  <c r="K261" i="2"/>
  <c r="J261" i="2"/>
  <c r="G261" i="2"/>
  <c r="E260" i="2"/>
  <c r="G260" i="2"/>
  <c r="D260" i="2"/>
  <c r="F260" i="2"/>
  <c r="L260" i="2"/>
  <c r="K260" i="2"/>
  <c r="E259" i="2"/>
  <c r="K259" i="2"/>
  <c r="D259" i="2"/>
  <c r="J259" i="2"/>
  <c r="H259" i="2"/>
  <c r="L259" i="2"/>
  <c r="G259" i="2"/>
  <c r="E258" i="2"/>
  <c r="D258" i="2"/>
  <c r="F258" i="2"/>
  <c r="H258" i="2"/>
  <c r="L258" i="2"/>
  <c r="K258" i="2"/>
  <c r="J258" i="2"/>
  <c r="I258" i="2"/>
  <c r="G258" i="2"/>
  <c r="E257" i="2"/>
  <c r="L257" i="2"/>
  <c r="D257" i="2"/>
  <c r="F257" i="2"/>
  <c r="H257" i="2"/>
  <c r="J257" i="2"/>
  <c r="I257" i="2"/>
  <c r="E256" i="2"/>
  <c r="D256" i="2"/>
  <c r="F256" i="2"/>
  <c r="H256" i="2"/>
  <c r="I256" i="2"/>
  <c r="E255" i="2"/>
  <c r="D255" i="2"/>
  <c r="F255" i="2"/>
  <c r="L255" i="2"/>
  <c r="I255" i="2"/>
  <c r="G255" i="2"/>
  <c r="E254" i="2"/>
  <c r="D254" i="2"/>
  <c r="H254" i="2"/>
  <c r="F254" i="2"/>
  <c r="L254" i="2"/>
  <c r="K254" i="2"/>
  <c r="J254" i="2"/>
  <c r="G254" i="2"/>
  <c r="E253" i="2"/>
  <c r="G253" i="2"/>
  <c r="D253" i="2"/>
  <c r="F253" i="2"/>
  <c r="H253" i="2"/>
  <c r="J253" i="2"/>
  <c r="I253" i="2"/>
  <c r="E252" i="2"/>
  <c r="L252" i="2"/>
  <c r="D252" i="2"/>
  <c r="F252" i="2"/>
  <c r="H252" i="2"/>
  <c r="I252" i="2"/>
  <c r="E251" i="2"/>
  <c r="D251" i="2"/>
  <c r="K251" i="2"/>
  <c r="L251" i="2"/>
  <c r="G251" i="2"/>
  <c r="E250" i="2"/>
  <c r="D250" i="2"/>
  <c r="F250" i="2"/>
  <c r="H250" i="2"/>
  <c r="L250" i="2"/>
  <c r="K250" i="2"/>
  <c r="J250" i="2"/>
  <c r="I250" i="2"/>
  <c r="G250" i="2"/>
  <c r="E249" i="2"/>
  <c r="L249" i="2"/>
  <c r="D249" i="2"/>
  <c r="H249" i="2"/>
  <c r="F249" i="2"/>
  <c r="J249" i="2"/>
  <c r="I249" i="2"/>
  <c r="E248" i="2"/>
  <c r="D248" i="2"/>
  <c r="F248" i="2"/>
  <c r="H248" i="2"/>
  <c r="I248" i="2"/>
  <c r="E247" i="2"/>
  <c r="D247" i="2"/>
  <c r="F247" i="2"/>
  <c r="H247" i="2"/>
  <c r="L247" i="2"/>
  <c r="I247" i="2"/>
  <c r="G247" i="2"/>
  <c r="E246" i="2"/>
  <c r="D246" i="2"/>
  <c r="H246" i="2"/>
  <c r="F246" i="2"/>
  <c r="L246" i="2"/>
  <c r="K246" i="2"/>
  <c r="J246" i="2"/>
  <c r="G246" i="2"/>
  <c r="E245" i="2"/>
  <c r="G245" i="2"/>
  <c r="D245" i="2"/>
  <c r="F245" i="2"/>
  <c r="H245" i="2"/>
  <c r="J245" i="2"/>
  <c r="I245" i="2"/>
  <c r="E244" i="2"/>
  <c r="L244" i="2"/>
  <c r="D244" i="2"/>
  <c r="F244" i="2"/>
  <c r="H244" i="2"/>
  <c r="I244" i="2"/>
  <c r="E243" i="2"/>
  <c r="D243" i="2"/>
  <c r="K243" i="2"/>
  <c r="L243" i="2"/>
  <c r="G243" i="2"/>
  <c r="E242" i="2"/>
  <c r="D242" i="2"/>
  <c r="F242" i="2"/>
  <c r="H242" i="2"/>
  <c r="L242" i="2"/>
  <c r="K242" i="2"/>
  <c r="J242" i="2"/>
  <c r="I242" i="2"/>
  <c r="G242" i="2"/>
  <c r="E241" i="2"/>
  <c r="L241" i="2"/>
  <c r="D241" i="2"/>
  <c r="H241" i="2"/>
  <c r="F241" i="2"/>
  <c r="J241" i="2"/>
  <c r="E240" i="2"/>
  <c r="D240" i="2"/>
  <c r="F240" i="2"/>
  <c r="H240" i="2"/>
  <c r="I240" i="2"/>
  <c r="E239" i="2"/>
  <c r="D239" i="2"/>
  <c r="F239" i="2"/>
  <c r="H239" i="2"/>
  <c r="L239" i="2"/>
  <c r="I239" i="2"/>
  <c r="G239" i="2"/>
  <c r="E238" i="2"/>
  <c r="D238" i="2"/>
  <c r="H238" i="2"/>
  <c r="F238" i="2"/>
  <c r="L238" i="2"/>
  <c r="K238" i="2"/>
  <c r="J238" i="2"/>
  <c r="G238" i="2"/>
  <c r="E237" i="2"/>
  <c r="G237" i="2"/>
  <c r="D237" i="2"/>
  <c r="F237" i="2"/>
  <c r="H237" i="2"/>
  <c r="J237" i="2"/>
  <c r="I237" i="2"/>
  <c r="E236" i="2"/>
  <c r="L236" i="2"/>
  <c r="D236" i="2"/>
  <c r="F236" i="2"/>
  <c r="H236" i="2"/>
  <c r="I236" i="2"/>
  <c r="E235" i="2"/>
  <c r="D235" i="2"/>
  <c r="K235" i="2"/>
  <c r="L235" i="2"/>
  <c r="G235" i="2"/>
  <c r="E234" i="2"/>
  <c r="D234" i="2"/>
  <c r="F234" i="2"/>
  <c r="H234" i="2"/>
  <c r="L234" i="2"/>
  <c r="K234" i="2"/>
  <c r="J234" i="2"/>
  <c r="I234" i="2"/>
  <c r="G234" i="2"/>
  <c r="E233" i="2"/>
  <c r="L233" i="2"/>
  <c r="D233" i="2"/>
  <c r="H233" i="2"/>
  <c r="F233" i="2"/>
  <c r="J233" i="2"/>
  <c r="E232" i="2"/>
  <c r="D232" i="2"/>
  <c r="F232" i="2"/>
  <c r="H232" i="2"/>
  <c r="I232" i="2"/>
  <c r="E231" i="2"/>
  <c r="D231" i="2"/>
  <c r="F231" i="2"/>
  <c r="H231" i="2"/>
  <c r="L231" i="2"/>
  <c r="I231" i="2"/>
  <c r="G231" i="2"/>
  <c r="E230" i="2"/>
  <c r="D230" i="2"/>
  <c r="H230" i="2"/>
  <c r="F230" i="2"/>
  <c r="L230" i="2"/>
  <c r="K230" i="2"/>
  <c r="J230" i="2"/>
  <c r="G230" i="2"/>
  <c r="E229" i="2"/>
  <c r="G229" i="2"/>
  <c r="D229" i="2"/>
  <c r="F229" i="2"/>
  <c r="H229" i="2"/>
  <c r="J229" i="2"/>
  <c r="I229" i="2"/>
  <c r="E228" i="2"/>
  <c r="L228" i="2"/>
  <c r="D228" i="2"/>
  <c r="F228" i="2"/>
  <c r="H228" i="2"/>
  <c r="I228" i="2"/>
  <c r="E227" i="2"/>
  <c r="D227" i="2"/>
  <c r="K227" i="2"/>
  <c r="L227" i="2"/>
  <c r="G227" i="2"/>
  <c r="E226" i="2"/>
  <c r="D226" i="2"/>
  <c r="F226" i="2"/>
  <c r="H226" i="2"/>
  <c r="L226" i="2"/>
  <c r="K226" i="2"/>
  <c r="J226" i="2"/>
  <c r="I226" i="2"/>
  <c r="G226" i="2"/>
  <c r="E225" i="2"/>
  <c r="L225" i="2"/>
  <c r="D225" i="2"/>
  <c r="H225" i="2"/>
  <c r="F225" i="2"/>
  <c r="J225" i="2"/>
  <c r="E224" i="2"/>
  <c r="D224" i="2"/>
  <c r="F224" i="2"/>
  <c r="H224" i="2"/>
  <c r="I224" i="2"/>
  <c r="E223" i="2"/>
  <c r="D223" i="2"/>
  <c r="F223" i="2"/>
  <c r="H223" i="2"/>
  <c r="L223" i="2"/>
  <c r="I223" i="2"/>
  <c r="G223" i="2"/>
  <c r="E222" i="2"/>
  <c r="D222" i="2"/>
  <c r="H222" i="2"/>
  <c r="F222" i="2"/>
  <c r="L222" i="2"/>
  <c r="K222" i="2"/>
  <c r="J222" i="2"/>
  <c r="G222" i="2"/>
  <c r="E221" i="2"/>
  <c r="G221" i="2"/>
  <c r="D221" i="2"/>
  <c r="F221" i="2"/>
  <c r="H221" i="2"/>
  <c r="J221" i="2"/>
  <c r="I221" i="2"/>
  <c r="E220" i="2"/>
  <c r="L220" i="2"/>
  <c r="D220" i="2"/>
  <c r="F220" i="2"/>
  <c r="H220" i="2"/>
  <c r="I220" i="2"/>
  <c r="E219" i="2"/>
  <c r="D219" i="2"/>
  <c r="K219" i="2"/>
  <c r="L219" i="2"/>
  <c r="G219" i="2"/>
  <c r="E218" i="2"/>
  <c r="D218" i="2"/>
  <c r="F218" i="2"/>
  <c r="H218" i="2"/>
  <c r="L218" i="2"/>
  <c r="K218" i="2"/>
  <c r="J218" i="2"/>
  <c r="I218" i="2"/>
  <c r="G218" i="2"/>
  <c r="E217" i="2"/>
  <c r="L217" i="2"/>
  <c r="D217" i="2"/>
  <c r="H217" i="2"/>
  <c r="F217" i="2"/>
  <c r="J217" i="2"/>
  <c r="E216" i="2"/>
  <c r="D216" i="2"/>
  <c r="F216" i="2"/>
  <c r="H216" i="2"/>
  <c r="I216" i="2"/>
  <c r="E215" i="2"/>
  <c r="D215" i="2"/>
  <c r="F215" i="2"/>
  <c r="H215" i="2"/>
  <c r="L215" i="2"/>
  <c r="I215" i="2"/>
  <c r="G215" i="2"/>
  <c r="E214" i="2"/>
  <c r="D214" i="2"/>
  <c r="H214" i="2"/>
  <c r="F214" i="2"/>
  <c r="L214" i="2"/>
  <c r="K214" i="2"/>
  <c r="J214" i="2"/>
  <c r="G214" i="2"/>
  <c r="E213" i="2"/>
  <c r="G213" i="2"/>
  <c r="D213" i="2"/>
  <c r="F213" i="2"/>
  <c r="H213" i="2"/>
  <c r="J213" i="2"/>
  <c r="I213" i="2"/>
  <c r="E212" i="2"/>
  <c r="L212" i="2"/>
  <c r="D212" i="2"/>
  <c r="F212" i="2"/>
  <c r="H212" i="2"/>
  <c r="I212" i="2"/>
  <c r="E211" i="2"/>
  <c r="D211" i="2"/>
  <c r="K211" i="2"/>
  <c r="L211" i="2"/>
  <c r="G211" i="2"/>
  <c r="E210" i="2"/>
  <c r="D210" i="2"/>
  <c r="F210" i="2"/>
  <c r="H210" i="2"/>
  <c r="L210" i="2"/>
  <c r="K210" i="2"/>
  <c r="J210" i="2"/>
  <c r="I210" i="2"/>
  <c r="G210" i="2"/>
  <c r="E209" i="2"/>
  <c r="L209" i="2"/>
  <c r="D209" i="2"/>
  <c r="H209" i="2"/>
  <c r="F209" i="2"/>
  <c r="J209" i="2"/>
  <c r="E208" i="2"/>
  <c r="D208" i="2"/>
  <c r="F208" i="2"/>
  <c r="H208" i="2"/>
  <c r="I208" i="2"/>
  <c r="E207" i="2"/>
  <c r="D207" i="2"/>
  <c r="F207" i="2"/>
  <c r="H207" i="2"/>
  <c r="L207" i="2"/>
  <c r="I207" i="2"/>
  <c r="G207" i="2"/>
  <c r="E206" i="2"/>
  <c r="D206" i="2"/>
  <c r="H206" i="2"/>
  <c r="F206" i="2"/>
  <c r="L206" i="2"/>
  <c r="K206" i="2"/>
  <c r="J206" i="2"/>
  <c r="G206" i="2"/>
  <c r="E205" i="2"/>
  <c r="G205" i="2"/>
  <c r="D205" i="2"/>
  <c r="F205" i="2"/>
  <c r="H205" i="2"/>
  <c r="J205" i="2"/>
  <c r="I205" i="2"/>
  <c r="E204" i="2"/>
  <c r="L204" i="2"/>
  <c r="D204" i="2"/>
  <c r="F204" i="2"/>
  <c r="H204" i="2"/>
  <c r="I204" i="2"/>
  <c r="E203" i="2"/>
  <c r="D203" i="2"/>
  <c r="K203" i="2"/>
  <c r="L203" i="2"/>
  <c r="G203" i="2"/>
  <c r="E202" i="2"/>
  <c r="D202" i="2"/>
  <c r="F202" i="2"/>
  <c r="H202" i="2"/>
  <c r="L202" i="2"/>
  <c r="K202" i="2"/>
  <c r="J202" i="2"/>
  <c r="I202" i="2"/>
  <c r="G202" i="2"/>
  <c r="E201" i="2"/>
  <c r="L201" i="2"/>
  <c r="D201" i="2"/>
  <c r="H201" i="2"/>
  <c r="F201" i="2"/>
  <c r="J201" i="2"/>
  <c r="E200" i="2"/>
  <c r="D200" i="2"/>
  <c r="F200" i="2"/>
  <c r="H200" i="2"/>
  <c r="I200" i="2"/>
  <c r="E199" i="2"/>
  <c r="D199" i="2"/>
  <c r="F199" i="2"/>
  <c r="H199" i="2"/>
  <c r="L199" i="2"/>
  <c r="I199" i="2"/>
  <c r="G199" i="2"/>
  <c r="E198" i="2"/>
  <c r="D198" i="2"/>
  <c r="H198" i="2"/>
  <c r="F198" i="2"/>
  <c r="L198" i="2"/>
  <c r="K198" i="2"/>
  <c r="J198" i="2"/>
  <c r="G198" i="2"/>
  <c r="E197" i="2"/>
  <c r="D197" i="2"/>
  <c r="F197" i="2"/>
  <c r="H197" i="2"/>
  <c r="J197" i="2"/>
  <c r="I197" i="2"/>
  <c r="E196" i="2"/>
  <c r="L196" i="2"/>
  <c r="D196" i="2"/>
  <c r="H196" i="2"/>
  <c r="I196" i="2"/>
  <c r="E195" i="2"/>
  <c r="D195" i="2"/>
  <c r="K195" i="2"/>
  <c r="L195" i="2"/>
  <c r="G195" i="2"/>
  <c r="E194" i="2"/>
  <c r="D194" i="2"/>
  <c r="F194" i="2"/>
  <c r="H194" i="2"/>
  <c r="L194" i="2"/>
  <c r="K194" i="2"/>
  <c r="J194" i="2"/>
  <c r="I194" i="2"/>
  <c r="G194" i="2"/>
  <c r="E193" i="2"/>
  <c r="D193" i="2"/>
  <c r="H193" i="2"/>
  <c r="F193" i="2"/>
  <c r="J193" i="2"/>
  <c r="E192" i="2"/>
  <c r="D192" i="2"/>
  <c r="H192" i="2"/>
  <c r="I192" i="2"/>
  <c r="E191" i="2"/>
  <c r="D191" i="2"/>
  <c r="F191" i="2"/>
  <c r="H191" i="2"/>
  <c r="L191" i="2"/>
  <c r="I191" i="2"/>
  <c r="G191" i="2"/>
  <c r="E190" i="2"/>
  <c r="D190" i="2"/>
  <c r="H190" i="2"/>
  <c r="F190" i="2"/>
  <c r="L190" i="2"/>
  <c r="K190" i="2"/>
  <c r="J190" i="2"/>
  <c r="G190" i="2"/>
  <c r="E189" i="2"/>
  <c r="D189" i="2"/>
  <c r="F189" i="2"/>
  <c r="H189" i="2"/>
  <c r="J189" i="2"/>
  <c r="I189" i="2"/>
  <c r="E188" i="2"/>
  <c r="L188" i="2"/>
  <c r="D188" i="2"/>
  <c r="H188" i="2"/>
  <c r="I188" i="2"/>
  <c r="E187" i="2"/>
  <c r="D187" i="2"/>
  <c r="K187" i="2"/>
  <c r="L187" i="2"/>
  <c r="G187" i="2"/>
  <c r="E186" i="2"/>
  <c r="D186" i="2"/>
  <c r="F186" i="2"/>
  <c r="H186" i="2"/>
  <c r="L186" i="2"/>
  <c r="K186" i="2"/>
  <c r="J186" i="2"/>
  <c r="I186" i="2"/>
  <c r="G186" i="2"/>
  <c r="E185" i="2"/>
  <c r="D185" i="2"/>
  <c r="H185" i="2"/>
  <c r="F185" i="2"/>
  <c r="J185" i="2"/>
  <c r="E184" i="2"/>
  <c r="D184" i="2"/>
  <c r="H184" i="2"/>
  <c r="I184" i="2"/>
  <c r="E183" i="2"/>
  <c r="D183" i="2"/>
  <c r="F183" i="2"/>
  <c r="H183" i="2"/>
  <c r="L183" i="2"/>
  <c r="I183" i="2"/>
  <c r="G183" i="2"/>
  <c r="E182" i="2"/>
  <c r="D182" i="2"/>
  <c r="H182" i="2"/>
  <c r="F182" i="2"/>
  <c r="L182" i="2"/>
  <c r="K182" i="2"/>
  <c r="J182" i="2"/>
  <c r="G182" i="2"/>
  <c r="E181" i="2"/>
  <c r="D181" i="2"/>
  <c r="F181" i="2"/>
  <c r="H181" i="2"/>
  <c r="J181" i="2"/>
  <c r="I181" i="2"/>
  <c r="E180" i="2"/>
  <c r="L180" i="2"/>
  <c r="D180" i="2"/>
  <c r="H180" i="2"/>
  <c r="I180" i="2"/>
  <c r="E179" i="2"/>
  <c r="D179" i="2"/>
  <c r="K179" i="2"/>
  <c r="L179" i="2"/>
  <c r="G179" i="2"/>
  <c r="E178" i="2"/>
  <c r="D178" i="2"/>
  <c r="F178" i="2"/>
  <c r="H178" i="2"/>
  <c r="L178" i="2"/>
  <c r="K178" i="2"/>
  <c r="J178" i="2"/>
  <c r="I178" i="2"/>
  <c r="G178" i="2"/>
  <c r="E177" i="2"/>
  <c r="D177" i="2"/>
  <c r="H177" i="2"/>
  <c r="F177" i="2"/>
  <c r="J177" i="2"/>
  <c r="E176" i="2"/>
  <c r="D176" i="2"/>
  <c r="H176" i="2"/>
  <c r="I176" i="2"/>
  <c r="E175" i="2"/>
  <c r="D175" i="2"/>
  <c r="F175" i="2"/>
  <c r="H175" i="2"/>
  <c r="L175" i="2"/>
  <c r="I175" i="2"/>
  <c r="G175" i="2"/>
  <c r="E174" i="2"/>
  <c r="D174" i="2"/>
  <c r="H174" i="2"/>
  <c r="F174" i="2"/>
  <c r="L174" i="2"/>
  <c r="K174" i="2"/>
  <c r="J174" i="2"/>
  <c r="G174" i="2"/>
  <c r="E173" i="2"/>
  <c r="D173" i="2"/>
  <c r="F173" i="2"/>
  <c r="H173" i="2"/>
  <c r="J173" i="2"/>
  <c r="I173" i="2"/>
  <c r="E172" i="2"/>
  <c r="L172" i="2"/>
  <c r="D172" i="2"/>
  <c r="H172" i="2"/>
  <c r="I172" i="2"/>
  <c r="E171" i="2"/>
  <c r="D171" i="2"/>
  <c r="K171" i="2"/>
  <c r="L171" i="2"/>
  <c r="G171" i="2"/>
  <c r="E170" i="2"/>
  <c r="D170" i="2"/>
  <c r="F170" i="2"/>
  <c r="H170" i="2"/>
  <c r="L170" i="2"/>
  <c r="K170" i="2"/>
  <c r="J170" i="2"/>
  <c r="I170" i="2"/>
  <c r="G170" i="2"/>
  <c r="E169" i="2"/>
  <c r="D169" i="2"/>
  <c r="H169" i="2"/>
  <c r="F169" i="2"/>
  <c r="K169" i="2"/>
  <c r="J169" i="2"/>
  <c r="E168" i="2"/>
  <c r="D168" i="2"/>
  <c r="H168" i="2"/>
  <c r="F168" i="2"/>
  <c r="J168" i="2"/>
  <c r="I168" i="2"/>
  <c r="E167" i="2"/>
  <c r="D167" i="2"/>
  <c r="F167" i="2"/>
  <c r="H167" i="2"/>
  <c r="L167" i="2"/>
  <c r="I167" i="2"/>
  <c r="G167" i="2"/>
  <c r="E166" i="2"/>
  <c r="D166" i="2"/>
  <c r="H166" i="2"/>
  <c r="F166" i="2"/>
  <c r="L166" i="2"/>
  <c r="K166" i="2"/>
  <c r="J166" i="2"/>
  <c r="G166" i="2"/>
  <c r="E165" i="2"/>
  <c r="D165" i="2"/>
  <c r="F165" i="2"/>
  <c r="H165" i="2"/>
  <c r="J165" i="2"/>
  <c r="I165" i="2"/>
  <c r="E164" i="2"/>
  <c r="D164" i="2"/>
  <c r="H164" i="2"/>
  <c r="E163" i="2"/>
  <c r="D163" i="2"/>
  <c r="L163" i="2"/>
  <c r="G163" i="2"/>
  <c r="E162" i="2"/>
  <c r="D162" i="2"/>
  <c r="F162" i="2"/>
  <c r="H162" i="2"/>
  <c r="L162" i="2"/>
  <c r="K162" i="2"/>
  <c r="J162" i="2"/>
  <c r="I162" i="2"/>
  <c r="G162" i="2"/>
  <c r="E161" i="2"/>
  <c r="D161" i="2"/>
  <c r="H161" i="2"/>
  <c r="F161" i="2"/>
  <c r="J161" i="2"/>
  <c r="E160" i="2"/>
  <c r="D160" i="2"/>
  <c r="H160" i="2"/>
  <c r="E159" i="2"/>
  <c r="D159" i="2"/>
  <c r="G159" i="2"/>
  <c r="E158" i="2"/>
  <c r="D158" i="2"/>
  <c r="H158" i="2"/>
  <c r="F158" i="2"/>
  <c r="L158" i="2"/>
  <c r="K158" i="2"/>
  <c r="J158" i="2"/>
  <c r="G158" i="2"/>
  <c r="E157" i="2"/>
  <c r="D157" i="2"/>
  <c r="F157" i="2"/>
  <c r="H157" i="2"/>
  <c r="J157" i="2"/>
  <c r="I157" i="2"/>
  <c r="E156" i="2"/>
  <c r="D156" i="2"/>
  <c r="F156" i="2"/>
  <c r="H156" i="2"/>
  <c r="J156" i="2"/>
  <c r="I156" i="2"/>
  <c r="E155" i="2"/>
  <c r="D155" i="2"/>
  <c r="H155" i="2"/>
  <c r="L155" i="2"/>
  <c r="I155" i="2"/>
  <c r="G155" i="2"/>
  <c r="E154" i="2"/>
  <c r="D154" i="2"/>
  <c r="F154" i="2"/>
  <c r="H154" i="2"/>
  <c r="L154" i="2"/>
  <c r="K154" i="2"/>
  <c r="J154" i="2"/>
  <c r="I154" i="2"/>
  <c r="G154" i="2"/>
  <c r="E153" i="2"/>
  <c r="D153" i="2"/>
  <c r="H153" i="2"/>
  <c r="F153" i="2"/>
  <c r="J153" i="2"/>
  <c r="E152" i="2"/>
  <c r="D152" i="2"/>
  <c r="I152" i="2"/>
  <c r="E151" i="2"/>
  <c r="D151" i="2"/>
  <c r="H151" i="2"/>
  <c r="G151" i="2"/>
  <c r="E150" i="2"/>
  <c r="D150" i="2"/>
  <c r="H150" i="2"/>
  <c r="F150" i="2"/>
  <c r="L150" i="2"/>
  <c r="K150" i="2"/>
  <c r="J150" i="2"/>
  <c r="G150" i="2"/>
  <c r="E149" i="2"/>
  <c r="D149" i="2"/>
  <c r="F149" i="2"/>
  <c r="H149" i="2"/>
  <c r="J149" i="2"/>
  <c r="I149" i="2"/>
  <c r="E148" i="2"/>
  <c r="D148" i="2"/>
  <c r="F148" i="2"/>
  <c r="H148" i="2"/>
  <c r="J148" i="2"/>
  <c r="I148" i="2"/>
  <c r="E147" i="2"/>
  <c r="D147" i="2"/>
  <c r="H147" i="2"/>
  <c r="L147" i="2"/>
  <c r="I147" i="2"/>
  <c r="G147" i="2"/>
  <c r="E146" i="2"/>
  <c r="K146" i="2"/>
  <c r="D146" i="2"/>
  <c r="F146" i="2"/>
  <c r="H146" i="2"/>
  <c r="L146" i="2"/>
  <c r="J146" i="2"/>
  <c r="I146" i="2"/>
  <c r="G146" i="2"/>
  <c r="E145" i="2"/>
  <c r="D145" i="2"/>
  <c r="F145" i="2"/>
  <c r="K145" i="2"/>
  <c r="J145" i="2"/>
  <c r="E144" i="2"/>
  <c r="D144" i="2"/>
  <c r="J144" i="2"/>
  <c r="I144" i="2"/>
  <c r="E143" i="2"/>
  <c r="D143" i="2"/>
  <c r="H143" i="2"/>
  <c r="L143" i="2"/>
  <c r="K143" i="2"/>
  <c r="I143" i="2"/>
  <c r="G143" i="2"/>
  <c r="E142" i="2"/>
  <c r="D142" i="2"/>
  <c r="H142" i="2"/>
  <c r="F142" i="2"/>
  <c r="L142" i="2"/>
  <c r="K142" i="2"/>
  <c r="J142" i="2"/>
  <c r="G142" i="2"/>
  <c r="E141" i="2"/>
  <c r="D141" i="2"/>
  <c r="F141" i="2"/>
  <c r="H141" i="2"/>
  <c r="K141" i="2"/>
  <c r="J141" i="2"/>
  <c r="I141" i="2"/>
  <c r="E140" i="2"/>
  <c r="G140" i="2"/>
  <c r="D140" i="2"/>
  <c r="F140" i="2"/>
  <c r="H140" i="2"/>
  <c r="J140" i="2"/>
  <c r="I140" i="2"/>
  <c r="E139" i="2"/>
  <c r="D139" i="2"/>
  <c r="H139" i="2"/>
  <c r="G139" i="2"/>
  <c r="E138" i="2"/>
  <c r="D138" i="2"/>
  <c r="H138" i="2"/>
  <c r="F138" i="2"/>
  <c r="L138" i="2"/>
  <c r="J138" i="2"/>
  <c r="I138" i="2"/>
  <c r="G138" i="2"/>
  <c r="E137" i="2"/>
  <c r="D137" i="2"/>
  <c r="F137" i="2"/>
  <c r="K137" i="2"/>
  <c r="J137" i="2"/>
  <c r="E136" i="2"/>
  <c r="D136" i="2"/>
  <c r="H136" i="2"/>
  <c r="I136" i="2"/>
  <c r="G136" i="2"/>
  <c r="E135" i="2"/>
  <c r="D135" i="2"/>
  <c r="H135" i="2"/>
  <c r="L135" i="2"/>
  <c r="K135" i="2"/>
  <c r="I135" i="2"/>
  <c r="G135" i="2"/>
  <c r="E134" i="2"/>
  <c r="K134" i="2"/>
  <c r="D134" i="2"/>
  <c r="H134" i="2"/>
  <c r="F134" i="2"/>
  <c r="L134" i="2"/>
  <c r="J134" i="2"/>
  <c r="G134" i="2"/>
  <c r="E133" i="2"/>
  <c r="D133" i="2"/>
  <c r="F133" i="2"/>
  <c r="H133" i="2"/>
  <c r="K133" i="2"/>
  <c r="J133" i="2"/>
  <c r="I133" i="2"/>
  <c r="E132" i="2"/>
  <c r="G132" i="2"/>
  <c r="D132" i="2"/>
  <c r="I132" i="2"/>
  <c r="F132" i="2"/>
  <c r="H132" i="2"/>
  <c r="L132" i="2"/>
  <c r="J132" i="2"/>
  <c r="E131" i="2"/>
  <c r="D131" i="2"/>
  <c r="H131" i="2"/>
  <c r="L131" i="2"/>
  <c r="K131" i="2"/>
  <c r="G131" i="2"/>
  <c r="E130" i="2"/>
  <c r="L130" i="2"/>
  <c r="D130" i="2"/>
  <c r="F130" i="2"/>
  <c r="H130" i="2"/>
  <c r="J130" i="2"/>
  <c r="I130" i="2"/>
  <c r="E129" i="2"/>
  <c r="D129" i="2"/>
  <c r="K129" i="2"/>
  <c r="J129" i="2"/>
  <c r="I129" i="2"/>
  <c r="E128" i="2"/>
  <c r="D128" i="2"/>
  <c r="F128" i="2"/>
  <c r="H128" i="2"/>
  <c r="L128" i="2"/>
  <c r="J128" i="2"/>
  <c r="I128" i="2"/>
  <c r="G128" i="2"/>
  <c r="E127" i="2"/>
  <c r="D127" i="2"/>
  <c r="H127" i="2"/>
  <c r="L127" i="2"/>
  <c r="K127" i="2"/>
  <c r="I127" i="2"/>
  <c r="G127" i="2"/>
  <c r="E126" i="2"/>
  <c r="K126" i="2"/>
  <c r="D126" i="2"/>
  <c r="H126" i="2"/>
  <c r="F126" i="2"/>
  <c r="L126" i="2"/>
  <c r="J126" i="2"/>
  <c r="G126" i="2"/>
  <c r="E125" i="2"/>
  <c r="G125" i="2"/>
  <c r="D125" i="2"/>
  <c r="H125" i="2"/>
  <c r="F125" i="2"/>
  <c r="K125" i="2"/>
  <c r="J125" i="2"/>
  <c r="I125" i="2"/>
  <c r="E124" i="2"/>
  <c r="D124" i="2"/>
  <c r="F124" i="2"/>
  <c r="H124" i="2"/>
  <c r="L124" i="2"/>
  <c r="I124" i="2"/>
  <c r="G124" i="2"/>
  <c r="E123" i="2"/>
  <c r="D123" i="2"/>
  <c r="H123" i="2"/>
  <c r="F123" i="2"/>
  <c r="L123" i="2"/>
  <c r="K123" i="2"/>
  <c r="J123" i="2"/>
  <c r="I123" i="2"/>
  <c r="G123" i="2"/>
  <c r="E122" i="2"/>
  <c r="G122" i="2"/>
  <c r="D122" i="2"/>
  <c r="F122" i="2"/>
  <c r="H122" i="2"/>
  <c r="J122" i="2"/>
  <c r="I122" i="2"/>
  <c r="E121" i="2"/>
  <c r="L121" i="2"/>
  <c r="D121" i="2"/>
  <c r="F121" i="2"/>
  <c r="H121" i="2"/>
  <c r="I121" i="2"/>
  <c r="E120" i="2"/>
  <c r="D120" i="2"/>
  <c r="K120" i="2"/>
  <c r="L120" i="2"/>
  <c r="G120" i="2"/>
  <c r="E119" i="2"/>
  <c r="D119" i="2"/>
  <c r="F119" i="2"/>
  <c r="H119" i="2"/>
  <c r="L119" i="2"/>
  <c r="K119" i="2"/>
  <c r="J119" i="2"/>
  <c r="I119" i="2"/>
  <c r="G119" i="2"/>
  <c r="E118" i="2"/>
  <c r="L118" i="2"/>
  <c r="D118" i="2"/>
  <c r="H118" i="2"/>
  <c r="F118" i="2"/>
  <c r="J118" i="2"/>
  <c r="E117" i="2"/>
  <c r="D117" i="2"/>
  <c r="F117" i="2"/>
  <c r="H117" i="2"/>
  <c r="I117" i="2"/>
  <c r="E116" i="2"/>
  <c r="D116" i="2"/>
  <c r="F116" i="2"/>
  <c r="H116" i="2"/>
  <c r="L116" i="2"/>
  <c r="I116" i="2"/>
  <c r="G116" i="2"/>
  <c r="E115" i="2"/>
  <c r="D115" i="2"/>
  <c r="H115" i="2"/>
  <c r="F115" i="2"/>
  <c r="L115" i="2"/>
  <c r="K115" i="2"/>
  <c r="J115" i="2"/>
  <c r="G115" i="2"/>
  <c r="E114" i="2"/>
  <c r="G114" i="2"/>
  <c r="D114" i="2"/>
  <c r="F114" i="2"/>
  <c r="H114" i="2"/>
  <c r="J114" i="2"/>
  <c r="I114" i="2"/>
  <c r="E113" i="2"/>
  <c r="L113" i="2"/>
  <c r="D113" i="2"/>
  <c r="F113" i="2"/>
  <c r="H113" i="2"/>
  <c r="I113" i="2"/>
  <c r="E112" i="2"/>
  <c r="D112" i="2"/>
  <c r="K112" i="2"/>
  <c r="L112" i="2"/>
  <c r="G112" i="2"/>
  <c r="E111" i="2"/>
  <c r="D111" i="2"/>
  <c r="F111" i="2"/>
  <c r="H111" i="2"/>
  <c r="L111" i="2"/>
  <c r="K111" i="2"/>
  <c r="J111" i="2"/>
  <c r="I111" i="2"/>
  <c r="G111" i="2"/>
  <c r="E110" i="2"/>
  <c r="L110" i="2"/>
  <c r="D110" i="2"/>
  <c r="H110" i="2"/>
  <c r="F110" i="2"/>
  <c r="J110" i="2"/>
  <c r="E109" i="2"/>
  <c r="D109" i="2"/>
  <c r="F109" i="2"/>
  <c r="E108" i="2"/>
  <c r="D108" i="2"/>
  <c r="F108" i="2"/>
  <c r="H108" i="2"/>
  <c r="L108" i="2"/>
  <c r="I108" i="2"/>
  <c r="G108" i="2"/>
  <c r="E107" i="2"/>
  <c r="D107" i="2"/>
  <c r="H107" i="2"/>
  <c r="F107" i="2"/>
  <c r="L107" i="2"/>
  <c r="K107" i="2"/>
  <c r="J107" i="2"/>
  <c r="G107" i="2"/>
  <c r="E106" i="2"/>
  <c r="G106" i="2"/>
  <c r="D106" i="2"/>
  <c r="F106" i="2"/>
  <c r="H106" i="2"/>
  <c r="J106" i="2"/>
  <c r="I106" i="2"/>
  <c r="E105" i="2"/>
  <c r="L105" i="2"/>
  <c r="D105" i="2"/>
  <c r="F105" i="2"/>
  <c r="H105" i="2"/>
  <c r="I105" i="2"/>
  <c r="E104" i="2"/>
  <c r="D104" i="2"/>
  <c r="K104" i="2"/>
  <c r="L104" i="2"/>
  <c r="G104" i="2"/>
  <c r="E103" i="2"/>
  <c r="D103" i="2"/>
  <c r="F103" i="2"/>
  <c r="H103" i="2"/>
  <c r="L103" i="2"/>
  <c r="K103" i="2"/>
  <c r="J103" i="2"/>
  <c r="I103" i="2"/>
  <c r="G103" i="2"/>
  <c r="E102" i="2"/>
  <c r="L102" i="2"/>
  <c r="D102" i="2"/>
  <c r="H102" i="2"/>
  <c r="F102" i="2"/>
  <c r="J102" i="2"/>
  <c r="E101" i="2"/>
  <c r="D101" i="2"/>
  <c r="F101" i="2"/>
  <c r="H101" i="2"/>
  <c r="I101" i="2"/>
  <c r="E100" i="2"/>
  <c r="D100" i="2"/>
  <c r="F100" i="2"/>
  <c r="H100" i="2"/>
  <c r="L100" i="2"/>
  <c r="I100" i="2"/>
  <c r="G100" i="2"/>
  <c r="E99" i="2"/>
  <c r="D99" i="2"/>
  <c r="H99" i="2"/>
  <c r="F99" i="2"/>
  <c r="L99" i="2"/>
  <c r="K99" i="2"/>
  <c r="J99" i="2"/>
  <c r="G99" i="2"/>
  <c r="E98" i="2"/>
  <c r="G98" i="2"/>
  <c r="D98" i="2"/>
  <c r="F98" i="2"/>
  <c r="H98" i="2"/>
  <c r="J98" i="2"/>
  <c r="I98" i="2"/>
  <c r="E97" i="2"/>
  <c r="L97" i="2"/>
  <c r="D97" i="2"/>
  <c r="F97" i="2"/>
  <c r="H97" i="2"/>
  <c r="I97" i="2"/>
  <c r="E96" i="2"/>
  <c r="D96" i="2"/>
  <c r="K96" i="2"/>
  <c r="L96" i="2"/>
  <c r="G96" i="2"/>
  <c r="E95" i="2"/>
  <c r="D95" i="2"/>
  <c r="F95" i="2"/>
  <c r="H95" i="2"/>
  <c r="L95" i="2"/>
  <c r="K95" i="2"/>
  <c r="J95" i="2"/>
  <c r="I95" i="2"/>
  <c r="G95" i="2"/>
  <c r="E94" i="2"/>
  <c r="L94" i="2"/>
  <c r="D94" i="2"/>
  <c r="H94" i="2"/>
  <c r="F94" i="2"/>
  <c r="J94" i="2"/>
  <c r="E93" i="2"/>
  <c r="D93" i="2"/>
  <c r="F93" i="2"/>
  <c r="E92" i="2"/>
  <c r="D92" i="2"/>
  <c r="F92" i="2"/>
  <c r="H92" i="2"/>
  <c r="L92" i="2"/>
  <c r="I92" i="2"/>
  <c r="G92" i="2"/>
  <c r="E91" i="2"/>
  <c r="D91" i="2"/>
  <c r="H91" i="2"/>
  <c r="F91" i="2"/>
  <c r="L91" i="2"/>
  <c r="K91" i="2"/>
  <c r="J91" i="2"/>
  <c r="G91" i="2"/>
  <c r="E90" i="2"/>
  <c r="G90" i="2"/>
  <c r="D90" i="2"/>
  <c r="F90" i="2"/>
  <c r="H90" i="2"/>
  <c r="J90" i="2"/>
  <c r="I90" i="2"/>
  <c r="E89" i="2"/>
  <c r="L89" i="2"/>
  <c r="D89" i="2"/>
  <c r="F89" i="2"/>
  <c r="H89" i="2"/>
  <c r="I89" i="2"/>
  <c r="E88" i="2"/>
  <c r="D88" i="2"/>
  <c r="K88" i="2"/>
  <c r="L88" i="2"/>
  <c r="G88" i="2"/>
  <c r="E87" i="2"/>
  <c r="D87" i="2"/>
  <c r="F87" i="2"/>
  <c r="H87" i="2"/>
  <c r="L87" i="2"/>
  <c r="K87" i="2"/>
  <c r="J87" i="2"/>
  <c r="I87" i="2"/>
  <c r="G87" i="2"/>
  <c r="E86" i="2"/>
  <c r="L86" i="2"/>
  <c r="D86" i="2"/>
  <c r="H86" i="2"/>
  <c r="F86" i="2"/>
  <c r="J86" i="2"/>
  <c r="E85" i="2"/>
  <c r="D85" i="2"/>
  <c r="F85" i="2"/>
  <c r="E84" i="2"/>
  <c r="D84" i="2"/>
  <c r="F84" i="2"/>
  <c r="H84" i="2"/>
  <c r="L84" i="2"/>
  <c r="I84" i="2"/>
  <c r="G84" i="2"/>
  <c r="E83" i="2"/>
  <c r="D83" i="2"/>
  <c r="H83" i="2"/>
  <c r="F83" i="2"/>
  <c r="L83" i="2"/>
  <c r="K83" i="2"/>
  <c r="J83" i="2"/>
  <c r="G83" i="2"/>
  <c r="E82" i="2"/>
  <c r="G82" i="2"/>
  <c r="D82" i="2"/>
  <c r="F82" i="2"/>
  <c r="H82" i="2"/>
  <c r="J82" i="2"/>
  <c r="I82" i="2"/>
  <c r="E81" i="2"/>
  <c r="L81" i="2"/>
  <c r="D81" i="2"/>
  <c r="F81" i="2"/>
  <c r="H81" i="2"/>
  <c r="I81" i="2"/>
  <c r="E80" i="2"/>
  <c r="D80" i="2"/>
  <c r="K80" i="2"/>
  <c r="L80" i="2"/>
  <c r="G80" i="2"/>
  <c r="E79" i="2"/>
  <c r="D79" i="2"/>
  <c r="F79" i="2"/>
  <c r="H79" i="2"/>
  <c r="L79" i="2"/>
  <c r="K79" i="2"/>
  <c r="J79" i="2"/>
  <c r="I79" i="2"/>
  <c r="G79" i="2"/>
  <c r="E78" i="2"/>
  <c r="L78" i="2"/>
  <c r="D78" i="2"/>
  <c r="H78" i="2"/>
  <c r="F78" i="2"/>
  <c r="J78" i="2"/>
  <c r="E77" i="2"/>
  <c r="D77" i="2"/>
  <c r="F77" i="2"/>
  <c r="I77" i="2"/>
  <c r="E76" i="2"/>
  <c r="D76" i="2"/>
  <c r="F76" i="2"/>
  <c r="H76" i="2"/>
  <c r="L76" i="2"/>
  <c r="I76" i="2"/>
  <c r="G76" i="2"/>
  <c r="E75" i="2"/>
  <c r="D75" i="2"/>
  <c r="H75" i="2"/>
  <c r="F75" i="2"/>
  <c r="L75" i="2"/>
  <c r="K75" i="2"/>
  <c r="J75" i="2"/>
  <c r="G75" i="2"/>
  <c r="E74" i="2"/>
  <c r="G74" i="2"/>
  <c r="D74" i="2"/>
  <c r="F74" i="2"/>
  <c r="H74" i="2"/>
  <c r="J74" i="2"/>
  <c r="I74" i="2"/>
  <c r="E73" i="2"/>
  <c r="L73" i="2"/>
  <c r="D73" i="2"/>
  <c r="F73" i="2"/>
  <c r="H73" i="2"/>
  <c r="I73" i="2"/>
  <c r="E72" i="2"/>
  <c r="D72" i="2"/>
  <c r="K72" i="2"/>
  <c r="L72" i="2"/>
  <c r="G72" i="2"/>
  <c r="E71" i="2"/>
  <c r="D71" i="2"/>
  <c r="F71" i="2"/>
  <c r="H71" i="2"/>
  <c r="L71" i="2"/>
  <c r="K71" i="2"/>
  <c r="J71" i="2"/>
  <c r="I71" i="2"/>
  <c r="G71" i="2"/>
  <c r="E70" i="2"/>
  <c r="L70" i="2"/>
  <c r="D70" i="2"/>
  <c r="H70" i="2"/>
  <c r="F70" i="2"/>
  <c r="J70" i="2"/>
  <c r="E69" i="2"/>
  <c r="D69" i="2"/>
  <c r="F69" i="2"/>
  <c r="E68" i="2"/>
  <c r="D68" i="2"/>
  <c r="F68" i="2"/>
  <c r="H68" i="2"/>
  <c r="L68" i="2"/>
  <c r="I68" i="2"/>
  <c r="G68" i="2"/>
  <c r="E67" i="2"/>
  <c r="D67" i="2"/>
  <c r="H67" i="2"/>
  <c r="F67" i="2"/>
  <c r="L67" i="2"/>
  <c r="K67" i="2"/>
  <c r="J67" i="2"/>
  <c r="G67" i="2"/>
  <c r="E66" i="2"/>
  <c r="G66" i="2"/>
  <c r="D66" i="2"/>
  <c r="F66" i="2"/>
  <c r="H66" i="2"/>
  <c r="J66" i="2"/>
  <c r="I66" i="2"/>
  <c r="E65" i="2"/>
  <c r="L65" i="2"/>
  <c r="D65" i="2"/>
  <c r="I65" i="2"/>
  <c r="E64" i="2"/>
  <c r="D64" i="2"/>
  <c r="K64" i="2"/>
  <c r="L64" i="2"/>
  <c r="G64" i="2"/>
  <c r="E63" i="2"/>
  <c r="D63" i="2"/>
  <c r="F63" i="2"/>
  <c r="H63" i="2"/>
  <c r="L63" i="2"/>
  <c r="K63" i="2"/>
  <c r="J63" i="2"/>
  <c r="I63" i="2"/>
  <c r="G63" i="2"/>
  <c r="E62" i="2"/>
  <c r="D62" i="2"/>
  <c r="H62" i="2"/>
  <c r="F62" i="2"/>
  <c r="J62" i="2"/>
  <c r="E61" i="2"/>
  <c r="D61" i="2"/>
  <c r="H61" i="2"/>
  <c r="E60" i="2"/>
  <c r="D60" i="2"/>
  <c r="F60" i="2"/>
  <c r="H60" i="2"/>
  <c r="L60" i="2"/>
  <c r="I60" i="2"/>
  <c r="G60" i="2"/>
  <c r="E59" i="2"/>
  <c r="D59" i="2"/>
  <c r="H59" i="2"/>
  <c r="F59" i="2"/>
  <c r="L59" i="2"/>
  <c r="K59" i="2"/>
  <c r="J59" i="2"/>
  <c r="G59" i="2"/>
  <c r="E58" i="2"/>
  <c r="D58" i="2"/>
  <c r="F58" i="2"/>
  <c r="H58" i="2"/>
  <c r="J58" i="2"/>
  <c r="I58" i="2"/>
  <c r="E57" i="2"/>
  <c r="L57" i="2"/>
  <c r="D57" i="2"/>
  <c r="I57" i="2"/>
  <c r="E56" i="2"/>
  <c r="D56" i="2"/>
  <c r="K56" i="2"/>
  <c r="L56" i="2"/>
  <c r="G56" i="2"/>
  <c r="E55" i="2"/>
  <c r="D55" i="2"/>
  <c r="F55" i="2"/>
  <c r="H55" i="2"/>
  <c r="L55" i="2"/>
  <c r="K55" i="2"/>
  <c r="J55" i="2"/>
  <c r="I55" i="2"/>
  <c r="G55" i="2"/>
  <c r="E54" i="2"/>
  <c r="D54" i="2"/>
  <c r="H54" i="2"/>
  <c r="F54" i="2"/>
  <c r="J54" i="2"/>
  <c r="E53" i="2"/>
  <c r="D53" i="2"/>
  <c r="H53" i="2"/>
  <c r="E52" i="2"/>
  <c r="D52" i="2"/>
  <c r="F52" i="2"/>
  <c r="H52" i="2"/>
  <c r="L52" i="2"/>
  <c r="I52" i="2"/>
  <c r="G52" i="2"/>
  <c r="E51" i="2"/>
  <c r="D51" i="2"/>
  <c r="H51" i="2"/>
  <c r="F51" i="2"/>
  <c r="L51" i="2"/>
  <c r="K51" i="2"/>
  <c r="J51" i="2"/>
  <c r="G51" i="2"/>
  <c r="E50" i="2"/>
  <c r="D50" i="2"/>
  <c r="F50" i="2"/>
  <c r="H50" i="2"/>
  <c r="J50" i="2"/>
  <c r="I50" i="2"/>
  <c r="E49" i="2"/>
  <c r="L49" i="2"/>
  <c r="D49" i="2"/>
  <c r="I49" i="2"/>
  <c r="E48" i="2"/>
  <c r="D48" i="2"/>
  <c r="K48" i="2"/>
  <c r="L48" i="2"/>
  <c r="G48" i="2"/>
  <c r="E47" i="2"/>
  <c r="D47" i="2"/>
  <c r="F47" i="2"/>
  <c r="H47" i="2"/>
  <c r="L47" i="2"/>
  <c r="K47" i="2"/>
  <c r="J47" i="2"/>
  <c r="I47" i="2"/>
  <c r="G47" i="2"/>
  <c r="E46" i="2"/>
  <c r="D46" i="2"/>
  <c r="H46" i="2"/>
  <c r="F46" i="2"/>
  <c r="J46" i="2"/>
  <c r="E45" i="2"/>
  <c r="D45" i="2"/>
  <c r="H45" i="2"/>
  <c r="E44" i="2"/>
  <c r="D44" i="2"/>
  <c r="F44" i="2"/>
  <c r="H44" i="2"/>
  <c r="L44" i="2"/>
  <c r="I44" i="2"/>
  <c r="G44" i="2"/>
  <c r="E43" i="2"/>
  <c r="D43" i="2"/>
  <c r="H43" i="2"/>
  <c r="F43" i="2"/>
  <c r="L43" i="2"/>
  <c r="K43" i="2"/>
  <c r="J43" i="2"/>
  <c r="G43" i="2"/>
  <c r="E42" i="2"/>
  <c r="D42" i="2"/>
  <c r="F42" i="2"/>
  <c r="H42" i="2"/>
  <c r="J42" i="2"/>
  <c r="I42" i="2"/>
  <c r="Q16" i="2"/>
  <c r="Q15" i="2"/>
  <c r="Q12" i="2"/>
  <c r="P16" i="2"/>
  <c r="P15" i="2"/>
  <c r="O16" i="2"/>
  <c r="O15" i="2"/>
  <c r="O12" i="2"/>
  <c r="N16" i="2"/>
  <c r="N15" i="2"/>
  <c r="N12" i="2"/>
  <c r="E16" i="2"/>
  <c r="E15" i="2"/>
  <c r="E12" i="2"/>
  <c r="D16" i="2"/>
  <c r="D15" i="2"/>
  <c r="D12" i="2"/>
  <c r="M16" i="2"/>
  <c r="M15" i="2"/>
  <c r="M12" i="2"/>
  <c r="G6" i="2"/>
  <c r="G7" i="2"/>
  <c r="G5" i="2"/>
  <c r="G4" i="2"/>
  <c r="D11" i="3"/>
  <c r="D12" i="3"/>
  <c r="P25" i="3" s="1"/>
  <c r="R25" i="3" s="1"/>
  <c r="D13" i="3"/>
  <c r="C7" i="3"/>
  <c r="D9" i="3"/>
  <c r="E9" i="3"/>
  <c r="U10" i="3"/>
  <c r="C21" i="3"/>
  <c r="Q21" i="3"/>
  <c r="E22" i="3"/>
  <c r="F22" i="3"/>
  <c r="G22" i="3"/>
  <c r="I22" i="3"/>
  <c r="Q22" i="3"/>
  <c r="Q23" i="3"/>
  <c r="E24" i="3"/>
  <c r="F24" i="3"/>
  <c r="G24" i="3"/>
  <c r="I24" i="3"/>
  <c r="Q24" i="3"/>
  <c r="E25" i="3"/>
  <c r="F25" i="3"/>
  <c r="Q25" i="3"/>
  <c r="E26" i="3"/>
  <c r="F26" i="3"/>
  <c r="P26" i="3"/>
  <c r="Q26" i="3"/>
  <c r="Q27" i="3"/>
  <c r="E28" i="3"/>
  <c r="F28" i="3"/>
  <c r="Q28" i="3"/>
  <c r="E29" i="3"/>
  <c r="F29" i="3"/>
  <c r="P29" i="3"/>
  <c r="Q29" i="3"/>
  <c r="E30" i="3"/>
  <c r="F30" i="3"/>
  <c r="P30" i="3"/>
  <c r="R30" i="3" s="1"/>
  <c r="G30" i="3"/>
  <c r="I30" i="3"/>
  <c r="Q30" i="3"/>
  <c r="Q31" i="3"/>
  <c r="E32" i="3"/>
  <c r="F32" i="3"/>
  <c r="Q32" i="3"/>
  <c r="E33" i="3"/>
  <c r="F33" i="3"/>
  <c r="Q33" i="3"/>
  <c r="E34" i="3"/>
  <c r="F34" i="3"/>
  <c r="G34" i="3"/>
  <c r="I34" i="3"/>
  <c r="Q34" i="3"/>
  <c r="Q35" i="3"/>
  <c r="E36" i="3"/>
  <c r="F36" i="3"/>
  <c r="P36" i="3"/>
  <c r="R36" i="3" s="1"/>
  <c r="G36" i="3"/>
  <c r="I36" i="3"/>
  <c r="Q36" i="3"/>
  <c r="E37" i="3"/>
  <c r="F37" i="3"/>
  <c r="Q37" i="3"/>
  <c r="E38" i="3"/>
  <c r="F38" i="3"/>
  <c r="G38" i="3"/>
  <c r="R38" i="3"/>
  <c r="I38" i="3"/>
  <c r="P38" i="3"/>
  <c r="Q38" i="3"/>
  <c r="P28" i="3"/>
  <c r="R28" i="3" s="1"/>
  <c r="G28" i="3"/>
  <c r="I28" i="3"/>
  <c r="G25" i="3"/>
  <c r="I25" i="3"/>
  <c r="P12" i="2"/>
  <c r="G42" i="2"/>
  <c r="L42" i="2"/>
  <c r="K42" i="2"/>
  <c r="J49" i="2"/>
  <c r="F49" i="2"/>
  <c r="G50" i="2"/>
  <c r="L50" i="2"/>
  <c r="K50" i="2"/>
  <c r="F57" i="2"/>
  <c r="J57" i="2"/>
  <c r="G58" i="2"/>
  <c r="L58" i="2"/>
  <c r="K58" i="2"/>
  <c r="F65" i="2"/>
  <c r="J65" i="2"/>
  <c r="I45" i="2"/>
  <c r="I53" i="2"/>
  <c r="I61" i="2"/>
  <c r="U16" i="3"/>
  <c r="E21" i="3"/>
  <c r="F21" i="3"/>
  <c r="C17" i="3"/>
  <c r="L46" i="2"/>
  <c r="K46" i="2"/>
  <c r="G46" i="2"/>
  <c r="L54" i="2"/>
  <c r="K54" i="2"/>
  <c r="G54" i="2"/>
  <c r="L62" i="2"/>
  <c r="K62" i="2"/>
  <c r="G62" i="2"/>
  <c r="P32" i="3"/>
  <c r="R32" i="3" s="1"/>
  <c r="G32" i="3"/>
  <c r="I32" i="3"/>
  <c r="J61" i="2"/>
  <c r="F61" i="2"/>
  <c r="F45" i="2"/>
  <c r="J45" i="2"/>
  <c r="F53" i="2"/>
  <c r="J53" i="2"/>
  <c r="G26" i="3"/>
  <c r="I26" i="3"/>
  <c r="U13" i="3"/>
  <c r="U8" i="3"/>
  <c r="H49" i="2"/>
  <c r="H57" i="2"/>
  <c r="H65" i="2"/>
  <c r="K44" i="2"/>
  <c r="L45" i="2"/>
  <c r="G49" i="2"/>
  <c r="K52" i="2"/>
  <c r="L53" i="2"/>
  <c r="G57" i="2"/>
  <c r="K60" i="2"/>
  <c r="L61" i="2"/>
  <c r="G65" i="2"/>
  <c r="K68" i="2"/>
  <c r="L69" i="2"/>
  <c r="G73" i="2"/>
  <c r="K76" i="2"/>
  <c r="L77" i="2"/>
  <c r="G81" i="2"/>
  <c r="K84" i="2"/>
  <c r="L85" i="2"/>
  <c r="G89" i="2"/>
  <c r="K92" i="2"/>
  <c r="L93" i="2"/>
  <c r="G97" i="2"/>
  <c r="K100" i="2"/>
  <c r="L101" i="2"/>
  <c r="G105" i="2"/>
  <c r="K108" i="2"/>
  <c r="L109" i="2"/>
  <c r="G113" i="2"/>
  <c r="K116" i="2"/>
  <c r="L117" i="2"/>
  <c r="G121" i="2"/>
  <c r="K124" i="2"/>
  <c r="G130" i="2"/>
  <c r="F131" i="2"/>
  <c r="J131" i="2"/>
  <c r="G133" i="2"/>
  <c r="L133" i="2"/>
  <c r="F136" i="2"/>
  <c r="K138" i="2"/>
  <c r="L144" i="2"/>
  <c r="L145" i="2"/>
  <c r="G145" i="2"/>
  <c r="L148" i="2"/>
  <c r="K148" i="2"/>
  <c r="G148" i="2"/>
  <c r="L151" i="2"/>
  <c r="J152" i="2"/>
  <c r="K153" i="2"/>
  <c r="F160" i="2"/>
  <c r="F159" i="2"/>
  <c r="J159" i="2"/>
  <c r="K159" i="2"/>
  <c r="L161" i="2"/>
  <c r="G161" i="2"/>
  <c r="F164" i="2"/>
  <c r="J164" i="2"/>
  <c r="H48" i="2"/>
  <c r="I56" i="2"/>
  <c r="H56" i="2"/>
  <c r="I64" i="2"/>
  <c r="H64" i="2"/>
  <c r="K66" i="2"/>
  <c r="I72" i="2"/>
  <c r="H72" i="2"/>
  <c r="J73" i="2"/>
  <c r="K74" i="2"/>
  <c r="I80" i="2"/>
  <c r="H80" i="2"/>
  <c r="J81" i="2"/>
  <c r="K82" i="2"/>
  <c r="I88" i="2"/>
  <c r="H88" i="2"/>
  <c r="J89" i="2"/>
  <c r="K90" i="2"/>
  <c r="I96" i="2"/>
  <c r="H96" i="2"/>
  <c r="J97" i="2"/>
  <c r="K98" i="2"/>
  <c r="I104" i="2"/>
  <c r="H104" i="2"/>
  <c r="J105" i="2"/>
  <c r="K106" i="2"/>
  <c r="I112" i="2"/>
  <c r="H112" i="2"/>
  <c r="J113" i="2"/>
  <c r="K114" i="2"/>
  <c r="I120" i="2"/>
  <c r="H120" i="2"/>
  <c r="J121" i="2"/>
  <c r="K122" i="2"/>
  <c r="K139" i="2"/>
  <c r="F139" i="2"/>
  <c r="J139" i="2"/>
  <c r="G149" i="2"/>
  <c r="L149" i="2"/>
  <c r="K160" i="2"/>
  <c r="G160" i="2"/>
  <c r="L160" i="2"/>
  <c r="L164" i="2"/>
  <c r="K164" i="2"/>
  <c r="G164" i="2"/>
  <c r="G165" i="2"/>
  <c r="L165" i="2"/>
  <c r="K165" i="2"/>
  <c r="L169" i="2"/>
  <c r="G169" i="2"/>
  <c r="L177" i="2"/>
  <c r="K177" i="2"/>
  <c r="G177" i="2"/>
  <c r="L185" i="2"/>
  <c r="K185" i="2"/>
  <c r="G185" i="2"/>
  <c r="L193" i="2"/>
  <c r="K193" i="2"/>
  <c r="G193" i="2"/>
  <c r="I48" i="2"/>
  <c r="G37" i="3"/>
  <c r="I37" i="3"/>
  <c r="E31" i="3"/>
  <c r="F31" i="3"/>
  <c r="G29" i="3"/>
  <c r="I29" i="3"/>
  <c r="E23" i="3"/>
  <c r="F23" i="3"/>
  <c r="U9" i="3"/>
  <c r="U4" i="3"/>
  <c r="J48" i="2"/>
  <c r="F48" i="2"/>
  <c r="K49" i="2"/>
  <c r="J56" i="2"/>
  <c r="F56" i="2"/>
  <c r="K57" i="2"/>
  <c r="J64" i="2"/>
  <c r="F64" i="2"/>
  <c r="K65" i="2"/>
  <c r="L66" i="2"/>
  <c r="G70" i="2"/>
  <c r="J72" i="2"/>
  <c r="F72" i="2"/>
  <c r="K73" i="2"/>
  <c r="L74" i="2"/>
  <c r="G78" i="2"/>
  <c r="J80" i="2"/>
  <c r="F80" i="2"/>
  <c r="K81" i="2"/>
  <c r="L82" i="2"/>
  <c r="G86" i="2"/>
  <c r="J88" i="2"/>
  <c r="F88" i="2"/>
  <c r="K89" i="2"/>
  <c r="L90" i="2"/>
  <c r="G94" i="2"/>
  <c r="J96" i="2"/>
  <c r="F96" i="2"/>
  <c r="K97" i="2"/>
  <c r="L98" i="2"/>
  <c r="G102" i="2"/>
  <c r="J104" i="2"/>
  <c r="F104" i="2"/>
  <c r="K105" i="2"/>
  <c r="L106" i="2"/>
  <c r="G110" i="2"/>
  <c r="J112" i="2"/>
  <c r="F112" i="2"/>
  <c r="K113" i="2"/>
  <c r="L114" i="2"/>
  <c r="G118" i="2"/>
  <c r="J120" i="2"/>
  <c r="F120" i="2"/>
  <c r="K121" i="2"/>
  <c r="L122" i="2"/>
  <c r="H129" i="2"/>
  <c r="K130" i="2"/>
  <c r="J136" i="2"/>
  <c r="K136" i="2"/>
  <c r="H137" i="2"/>
  <c r="I137" i="2"/>
  <c r="I139" i="2"/>
  <c r="H144" i="2"/>
  <c r="K149" i="2"/>
  <c r="H152" i="2"/>
  <c r="K155" i="2"/>
  <c r="F155" i="2"/>
  <c r="J155" i="2"/>
  <c r="I159" i="2"/>
  <c r="I160" i="2"/>
  <c r="K163" i="2"/>
  <c r="F163" i="2"/>
  <c r="J163" i="2"/>
  <c r="H163" i="2"/>
  <c r="I163" i="2"/>
  <c r="P24" i="3"/>
  <c r="R24" i="3"/>
  <c r="U11" i="3"/>
  <c r="U3" i="3"/>
  <c r="G45" i="2"/>
  <c r="I46" i="2"/>
  <c r="G53" i="2"/>
  <c r="I54" i="2"/>
  <c r="G61" i="2"/>
  <c r="I62" i="2"/>
  <c r="G69" i="2"/>
  <c r="I70" i="2"/>
  <c r="G77" i="2"/>
  <c r="I78" i="2"/>
  <c r="G85" i="2"/>
  <c r="I86" i="2"/>
  <c r="G93" i="2"/>
  <c r="I94" i="2"/>
  <c r="G101" i="2"/>
  <c r="I102" i="2"/>
  <c r="G109" i="2"/>
  <c r="I110" i="2"/>
  <c r="G117" i="2"/>
  <c r="I118" i="2"/>
  <c r="K128" i="2"/>
  <c r="F129" i="2"/>
  <c r="L136" i="2"/>
  <c r="L137" i="2"/>
  <c r="G137" i="2"/>
  <c r="L139" i="2"/>
  <c r="F143" i="2"/>
  <c r="J143" i="2"/>
  <c r="F144" i="2"/>
  <c r="F152" i="2"/>
  <c r="L156" i="2"/>
  <c r="K156" i="2"/>
  <c r="G156" i="2"/>
  <c r="L159" i="2"/>
  <c r="J160" i="2"/>
  <c r="K161" i="2"/>
  <c r="F176" i="2"/>
  <c r="J176" i="2"/>
  <c r="F184" i="2"/>
  <c r="J184" i="2"/>
  <c r="F192" i="2"/>
  <c r="J192" i="2"/>
  <c r="I69" i="2"/>
  <c r="H69" i="2"/>
  <c r="H77" i="2"/>
  <c r="I85" i="2"/>
  <c r="H85" i="2"/>
  <c r="I93" i="2"/>
  <c r="H93" i="2"/>
  <c r="I109" i="2"/>
  <c r="H109" i="2"/>
  <c r="K132" i="2"/>
  <c r="L140" i="2"/>
  <c r="K140" i="2"/>
  <c r="F151" i="2"/>
  <c r="J151" i="2"/>
  <c r="K151" i="2"/>
  <c r="I164" i="2"/>
  <c r="J69" i="2"/>
  <c r="J77" i="2"/>
  <c r="K78" i="2"/>
  <c r="J85" i="2"/>
  <c r="K86" i="2"/>
  <c r="J93" i="2"/>
  <c r="K94" i="2"/>
  <c r="J101" i="2"/>
  <c r="K102" i="2"/>
  <c r="J109" i="2"/>
  <c r="K110" i="2"/>
  <c r="J117" i="2"/>
  <c r="K118" i="2"/>
  <c r="K152" i="2"/>
  <c r="G152" i="2"/>
  <c r="L152" i="2"/>
  <c r="L153" i="2"/>
  <c r="G153" i="2"/>
  <c r="G157" i="2"/>
  <c r="L157" i="2"/>
  <c r="K70" i="2"/>
  <c r="E35" i="3"/>
  <c r="F35" i="3"/>
  <c r="G33" i="3"/>
  <c r="I33" i="3"/>
  <c r="E27" i="3"/>
  <c r="F27" i="3"/>
  <c r="U17" i="3"/>
  <c r="U14" i="3"/>
  <c r="I43" i="2"/>
  <c r="J44" i="2"/>
  <c r="K45" i="2"/>
  <c r="I51" i="2"/>
  <c r="J52" i="2"/>
  <c r="K53" i="2"/>
  <c r="I59" i="2"/>
  <c r="J60" i="2"/>
  <c r="K61" i="2"/>
  <c r="I67" i="2"/>
  <c r="J68" i="2"/>
  <c r="K69" i="2"/>
  <c r="I75" i="2"/>
  <c r="J76" i="2"/>
  <c r="K77" i="2"/>
  <c r="I83" i="2"/>
  <c r="J84" i="2"/>
  <c r="K85" i="2"/>
  <c r="I91" i="2"/>
  <c r="J92" i="2"/>
  <c r="K93" i="2"/>
  <c r="I99" i="2"/>
  <c r="J100" i="2"/>
  <c r="K101" i="2"/>
  <c r="I107" i="2"/>
  <c r="J108" i="2"/>
  <c r="K109" i="2"/>
  <c r="I115" i="2"/>
  <c r="J116" i="2"/>
  <c r="K117" i="2"/>
  <c r="J124" i="2"/>
  <c r="L125" i="2"/>
  <c r="F127" i="2"/>
  <c r="J127" i="2"/>
  <c r="L129" i="2"/>
  <c r="G129" i="2"/>
  <c r="I131" i="2"/>
  <c r="F135" i="2"/>
  <c r="J135" i="2"/>
  <c r="G141" i="2"/>
  <c r="L141" i="2"/>
  <c r="K144" i="2"/>
  <c r="G144" i="2"/>
  <c r="H145" i="2"/>
  <c r="I145" i="2"/>
  <c r="K147" i="2"/>
  <c r="F147" i="2"/>
  <c r="J147" i="2"/>
  <c r="I151" i="2"/>
  <c r="K157" i="2"/>
  <c r="H159" i="2"/>
  <c r="F172" i="2"/>
  <c r="J172" i="2"/>
  <c r="G173" i="2"/>
  <c r="L173" i="2"/>
  <c r="K173" i="2"/>
  <c r="F180" i="2"/>
  <c r="J180" i="2"/>
  <c r="G181" i="2"/>
  <c r="L181" i="2"/>
  <c r="K181" i="2"/>
  <c r="F188" i="2"/>
  <c r="J188" i="2"/>
  <c r="G189" i="2"/>
  <c r="L189" i="2"/>
  <c r="K189" i="2"/>
  <c r="F196" i="2"/>
  <c r="J196" i="2"/>
  <c r="G197" i="2"/>
  <c r="L197" i="2"/>
  <c r="K197" i="2"/>
  <c r="K167" i="2"/>
  <c r="L168" i="2"/>
  <c r="G172" i="2"/>
  <c r="K175" i="2"/>
  <c r="L176" i="2"/>
  <c r="G180" i="2"/>
  <c r="K183" i="2"/>
  <c r="L184" i="2"/>
  <c r="G188" i="2"/>
  <c r="K191" i="2"/>
  <c r="L192" i="2"/>
  <c r="G196" i="2"/>
  <c r="K199" i="2"/>
  <c r="L200" i="2"/>
  <c r="G204" i="2"/>
  <c r="K207" i="2"/>
  <c r="L208" i="2"/>
  <c r="G212" i="2"/>
  <c r="K215" i="2"/>
  <c r="L216" i="2"/>
  <c r="G220" i="2"/>
  <c r="K223" i="2"/>
  <c r="L224" i="2"/>
  <c r="G228" i="2"/>
  <c r="K231" i="2"/>
  <c r="L232" i="2"/>
  <c r="G236" i="2"/>
  <c r="K239" i="2"/>
  <c r="L240" i="2"/>
  <c r="G244" i="2"/>
  <c r="K247" i="2"/>
  <c r="L248" i="2"/>
  <c r="G252" i="2"/>
  <c r="K255" i="2"/>
  <c r="L256" i="2"/>
  <c r="J260" i="2"/>
  <c r="J263" i="2"/>
  <c r="F267" i="2"/>
  <c r="I271" i="2"/>
  <c r="F275" i="2"/>
  <c r="I279" i="2"/>
  <c r="J283" i="2"/>
  <c r="L286" i="2"/>
  <c r="F295" i="2"/>
  <c r="L299" i="2"/>
  <c r="K299" i="2"/>
  <c r="G299" i="2"/>
  <c r="L302" i="2"/>
  <c r="J303" i="2"/>
  <c r="K304" i="2"/>
  <c r="F311" i="2"/>
  <c r="L315" i="2"/>
  <c r="K315" i="2"/>
  <c r="G315" i="2"/>
  <c r="G284" i="2"/>
  <c r="L284" i="2"/>
  <c r="K287" i="2"/>
  <c r="G287" i="2"/>
  <c r="H288" i="2"/>
  <c r="I288" i="2"/>
  <c r="K290" i="2"/>
  <c r="F290" i="2"/>
  <c r="J290" i="2"/>
  <c r="F294" i="2"/>
  <c r="J294" i="2"/>
  <c r="K294" i="2"/>
  <c r="F310" i="2"/>
  <c r="J310" i="2"/>
  <c r="K310" i="2"/>
  <c r="F335" i="2"/>
  <c r="J335" i="2"/>
  <c r="I171" i="2"/>
  <c r="H171" i="2"/>
  <c r="I179" i="2"/>
  <c r="H179" i="2"/>
  <c r="I187" i="2"/>
  <c r="H187" i="2"/>
  <c r="I195" i="2"/>
  <c r="H195" i="2"/>
  <c r="I203" i="2"/>
  <c r="H203" i="2"/>
  <c r="J204" i="2"/>
  <c r="K205" i="2"/>
  <c r="I211" i="2"/>
  <c r="H211" i="2"/>
  <c r="J212" i="2"/>
  <c r="K213" i="2"/>
  <c r="I219" i="2"/>
  <c r="H219" i="2"/>
  <c r="J220" i="2"/>
  <c r="K221" i="2"/>
  <c r="I227" i="2"/>
  <c r="H227" i="2"/>
  <c r="J228" i="2"/>
  <c r="K229" i="2"/>
  <c r="I235" i="2"/>
  <c r="H235" i="2"/>
  <c r="J236" i="2"/>
  <c r="K237" i="2"/>
  <c r="I243" i="2"/>
  <c r="H243" i="2"/>
  <c r="J244" i="2"/>
  <c r="K245" i="2"/>
  <c r="I251" i="2"/>
  <c r="H251" i="2"/>
  <c r="J252" i="2"/>
  <c r="K253" i="2"/>
  <c r="I259" i="2"/>
  <c r="F259" i="2"/>
  <c r="K263" i="2"/>
  <c r="H268" i="2"/>
  <c r="H270" i="2"/>
  <c r="L271" i="2"/>
  <c r="K271" i="2"/>
  <c r="H276" i="2"/>
  <c r="H278" i="2"/>
  <c r="L279" i="2"/>
  <c r="K279" i="2"/>
  <c r="K284" i="2"/>
  <c r="L287" i="2"/>
  <c r="J288" i="2"/>
  <c r="L288" i="2"/>
  <c r="G288" i="2"/>
  <c r="I290" i="2"/>
  <c r="K295" i="2"/>
  <c r="G295" i="2"/>
  <c r="L295" i="2"/>
  <c r="L296" i="2"/>
  <c r="G296" i="2"/>
  <c r="G300" i="2"/>
  <c r="L300" i="2"/>
  <c r="K311" i="2"/>
  <c r="G311" i="2"/>
  <c r="L311" i="2"/>
  <c r="L312" i="2"/>
  <c r="G312" i="2"/>
  <c r="G316" i="2"/>
  <c r="L316" i="2"/>
  <c r="L320" i="2"/>
  <c r="G320" i="2"/>
  <c r="F323" i="2"/>
  <c r="J323" i="2"/>
  <c r="J12" i="2"/>
  <c r="J171" i="2"/>
  <c r="F171" i="2"/>
  <c r="K172" i="2"/>
  <c r="J179" i="2"/>
  <c r="F179" i="2"/>
  <c r="K180" i="2"/>
  <c r="J187" i="2"/>
  <c r="F187" i="2"/>
  <c r="K188" i="2"/>
  <c r="J195" i="2"/>
  <c r="F195" i="2"/>
  <c r="K196" i="2"/>
  <c r="G201" i="2"/>
  <c r="J203" i="2"/>
  <c r="F203" i="2"/>
  <c r="K204" i="2"/>
  <c r="L205" i="2"/>
  <c r="G209" i="2"/>
  <c r="J211" i="2"/>
  <c r="F211" i="2"/>
  <c r="K212" i="2"/>
  <c r="L213" i="2"/>
  <c r="G217" i="2"/>
  <c r="J219" i="2"/>
  <c r="F219" i="2"/>
  <c r="K220" i="2"/>
  <c r="L221" i="2"/>
  <c r="G225" i="2"/>
  <c r="J227" i="2"/>
  <c r="F227" i="2"/>
  <c r="K228" i="2"/>
  <c r="L229" i="2"/>
  <c r="G233" i="2"/>
  <c r="J235" i="2"/>
  <c r="F235" i="2"/>
  <c r="K236" i="2"/>
  <c r="L237" i="2"/>
  <c r="G241" i="2"/>
  <c r="J243" i="2"/>
  <c r="F243" i="2"/>
  <c r="K244" i="2"/>
  <c r="L245" i="2"/>
  <c r="G249" i="2"/>
  <c r="J251" i="2"/>
  <c r="F251" i="2"/>
  <c r="K252" i="2"/>
  <c r="L253" i="2"/>
  <c r="G257" i="2"/>
  <c r="K262" i="2"/>
  <c r="L267" i="2"/>
  <c r="K267" i="2"/>
  <c r="F268" i="2"/>
  <c r="L275" i="2"/>
  <c r="K275" i="2"/>
  <c r="F276" i="2"/>
  <c r="K288" i="2"/>
  <c r="L290" i="2"/>
  <c r="I294" i="2"/>
  <c r="I295" i="2"/>
  <c r="K300" i="2"/>
  <c r="H303" i="2"/>
  <c r="K306" i="2"/>
  <c r="F306" i="2"/>
  <c r="J306" i="2"/>
  <c r="I310" i="2"/>
  <c r="I311" i="2"/>
  <c r="K316" i="2"/>
  <c r="L323" i="2"/>
  <c r="K323" i="2"/>
  <c r="G323" i="2"/>
  <c r="G324" i="2"/>
  <c r="L324" i="2"/>
  <c r="K324" i="2"/>
  <c r="L328" i="2"/>
  <c r="G328" i="2"/>
  <c r="F331" i="2"/>
  <c r="J331" i="2"/>
  <c r="H12" i="2"/>
  <c r="I153" i="2"/>
  <c r="I161" i="2"/>
  <c r="G168" i="2"/>
  <c r="I169" i="2"/>
  <c r="G176" i="2"/>
  <c r="I177" i="2"/>
  <c r="G184" i="2"/>
  <c r="I185" i="2"/>
  <c r="G192" i="2"/>
  <c r="I193" i="2"/>
  <c r="G200" i="2"/>
  <c r="I201" i="2"/>
  <c r="G208" i="2"/>
  <c r="I209" i="2"/>
  <c r="G216" i="2"/>
  <c r="I217" i="2"/>
  <c r="G224" i="2"/>
  <c r="I225" i="2"/>
  <c r="G232" i="2"/>
  <c r="I233" i="2"/>
  <c r="G240" i="2"/>
  <c r="I241" i="2"/>
  <c r="G248" i="2"/>
  <c r="G256" i="2"/>
  <c r="F262" i="2"/>
  <c r="J262" i="2"/>
  <c r="I268" i="2"/>
  <c r="I276" i="2"/>
  <c r="K282" i="2"/>
  <c r="F282" i="2"/>
  <c r="J282" i="2"/>
  <c r="H283" i="2"/>
  <c r="L291" i="2"/>
  <c r="K291" i="2"/>
  <c r="L294" i="2"/>
  <c r="J295" i="2"/>
  <c r="K296" i="2"/>
  <c r="F303" i="2"/>
  <c r="L307" i="2"/>
  <c r="K307" i="2"/>
  <c r="G307" i="2"/>
  <c r="L310" i="2"/>
  <c r="J311" i="2"/>
  <c r="K312" i="2"/>
  <c r="K322" i="2"/>
  <c r="F322" i="2"/>
  <c r="J322" i="2"/>
  <c r="H322" i="2"/>
  <c r="I322" i="2"/>
  <c r="L331" i="2"/>
  <c r="K331" i="2"/>
  <c r="G331" i="2"/>
  <c r="G332" i="2"/>
  <c r="L332" i="2"/>
  <c r="K332" i="2"/>
  <c r="F339" i="2"/>
  <c r="J339" i="2"/>
  <c r="G340" i="2"/>
  <c r="L340" i="2"/>
  <c r="K340" i="2"/>
  <c r="G12" i="2"/>
  <c r="L264" i="2"/>
  <c r="G264" i="2"/>
  <c r="F270" i="2"/>
  <c r="J270" i="2"/>
  <c r="L272" i="2"/>
  <c r="G272" i="2"/>
  <c r="F278" i="2"/>
  <c r="J278" i="2"/>
  <c r="L280" i="2"/>
  <c r="G280" i="2"/>
  <c r="F302" i="2"/>
  <c r="J302" i="2"/>
  <c r="K302" i="2"/>
  <c r="K330" i="2"/>
  <c r="F330" i="2"/>
  <c r="J330" i="2"/>
  <c r="H330" i="2"/>
  <c r="I330" i="2"/>
  <c r="J200" i="2"/>
  <c r="K201" i="2"/>
  <c r="J208" i="2"/>
  <c r="K209" i="2"/>
  <c r="J216" i="2"/>
  <c r="K217" i="2"/>
  <c r="J224" i="2"/>
  <c r="K225" i="2"/>
  <c r="J232" i="2"/>
  <c r="K233" i="2"/>
  <c r="J240" i="2"/>
  <c r="K241" i="2"/>
  <c r="J248" i="2"/>
  <c r="K249" i="2"/>
  <c r="H255" i="2"/>
  <c r="J256" i="2"/>
  <c r="K257" i="2"/>
  <c r="H260" i="2"/>
  <c r="G263" i="2"/>
  <c r="H263" i="2"/>
  <c r="F266" i="2"/>
  <c r="J266" i="2"/>
  <c r="G268" i="2"/>
  <c r="L268" i="2"/>
  <c r="L270" i="2"/>
  <c r="H271" i="2"/>
  <c r="F274" i="2"/>
  <c r="J274" i="2"/>
  <c r="G276" i="2"/>
  <c r="L276" i="2"/>
  <c r="L278" i="2"/>
  <c r="H279" i="2"/>
  <c r="F286" i="2"/>
  <c r="J286" i="2"/>
  <c r="G292" i="2"/>
  <c r="L292" i="2"/>
  <c r="K303" i="2"/>
  <c r="G303" i="2"/>
  <c r="L303" i="2"/>
  <c r="L304" i="2"/>
  <c r="G304" i="2"/>
  <c r="G308" i="2"/>
  <c r="L308" i="2"/>
  <c r="I335" i="2"/>
  <c r="C12" i="2"/>
  <c r="I126" i="2"/>
  <c r="I134" i="2"/>
  <c r="I142" i="2"/>
  <c r="I150" i="2"/>
  <c r="I158" i="2"/>
  <c r="I166" i="2"/>
  <c r="J167" i="2"/>
  <c r="K168" i="2"/>
  <c r="I174" i="2"/>
  <c r="J175" i="2"/>
  <c r="K176" i="2"/>
  <c r="I182" i="2"/>
  <c r="J183" i="2"/>
  <c r="K184" i="2"/>
  <c r="I190" i="2"/>
  <c r="J191" i="2"/>
  <c r="K192" i="2"/>
  <c r="I198" i="2"/>
  <c r="J199" i="2"/>
  <c r="K200" i="2"/>
  <c r="I206" i="2"/>
  <c r="J207" i="2"/>
  <c r="K208" i="2"/>
  <c r="I214" i="2"/>
  <c r="J215" i="2"/>
  <c r="K216" i="2"/>
  <c r="I222" i="2"/>
  <c r="J223" i="2"/>
  <c r="K224" i="2"/>
  <c r="I230" i="2"/>
  <c r="J231" i="2"/>
  <c r="K232" i="2"/>
  <c r="I238" i="2"/>
  <c r="J239" i="2"/>
  <c r="K240" i="2"/>
  <c r="I246" i="2"/>
  <c r="J247" i="2"/>
  <c r="K248" i="2"/>
  <c r="I254" i="2"/>
  <c r="J255" i="2"/>
  <c r="K256" i="2"/>
  <c r="I260" i="2"/>
  <c r="H261" i="2"/>
  <c r="I261" i="2"/>
  <c r="I263" i="2"/>
  <c r="L266" i="2"/>
  <c r="G269" i="2"/>
  <c r="G271" i="2"/>
  <c r="L274" i="2"/>
  <c r="G277" i="2"/>
  <c r="G279" i="2"/>
  <c r="L283" i="2"/>
  <c r="K283" i="2"/>
  <c r="K286" i="2"/>
  <c r="F288" i="2"/>
  <c r="H290" i="2"/>
  <c r="K292" i="2"/>
  <c r="H294" i="2"/>
  <c r="K298" i="2"/>
  <c r="F298" i="2"/>
  <c r="J298" i="2"/>
  <c r="I302" i="2"/>
  <c r="K308" i="2"/>
  <c r="H310" i="2"/>
  <c r="K314" i="2"/>
  <c r="F314" i="2"/>
  <c r="J314" i="2"/>
  <c r="L336" i="2"/>
  <c r="K336" i="2"/>
  <c r="G336" i="2"/>
  <c r="F12" i="2"/>
  <c r="K12" i="2"/>
  <c r="K318" i="2"/>
  <c r="L319" i="2"/>
  <c r="K326" i="2"/>
  <c r="L327" i="2"/>
  <c r="K334" i="2"/>
  <c r="L335" i="2"/>
  <c r="G339" i="2"/>
  <c r="K342" i="2"/>
  <c r="L12" i="2"/>
  <c r="K34" i="2"/>
  <c r="K25" i="2"/>
  <c r="H35" i="2"/>
  <c r="J35" i="2"/>
  <c r="H30" i="2"/>
  <c r="G31" i="2"/>
  <c r="K27" i="2"/>
  <c r="F340" i="6"/>
  <c r="I340" i="6"/>
  <c r="J340" i="6"/>
  <c r="L288" i="6"/>
  <c r="G277" i="6"/>
  <c r="K277" i="6"/>
  <c r="L277" i="6"/>
  <c r="H39" i="2"/>
  <c r="I39" i="2"/>
  <c r="J336" i="6"/>
  <c r="F336" i="6"/>
  <c r="L330" i="6"/>
  <c r="G330" i="6"/>
  <c r="K330" i="6"/>
  <c r="K329" i="6"/>
  <c r="G329" i="6"/>
  <c r="L322" i="6"/>
  <c r="G322" i="6"/>
  <c r="K322" i="6"/>
  <c r="K321" i="6"/>
  <c r="G321" i="6"/>
  <c r="L314" i="6"/>
  <c r="G314" i="6"/>
  <c r="K314" i="6"/>
  <c r="K313" i="6"/>
  <c r="G313" i="6"/>
  <c r="L306" i="6"/>
  <c r="G306" i="6"/>
  <c r="K306" i="6"/>
  <c r="K305" i="6"/>
  <c r="G305" i="6"/>
  <c r="L298" i="6"/>
  <c r="G298" i="6"/>
  <c r="K298" i="6"/>
  <c r="K297" i="6"/>
  <c r="G297" i="6"/>
  <c r="L292" i="6"/>
  <c r="K288" i="6"/>
  <c r="I338" i="2"/>
  <c r="H338" i="2"/>
  <c r="F39" i="2"/>
  <c r="F30" i="2"/>
  <c r="L21" i="2"/>
  <c r="K21" i="2"/>
  <c r="H339" i="6"/>
  <c r="I339" i="6"/>
  <c r="K332" i="6"/>
  <c r="F329" i="6"/>
  <c r="J329" i="6"/>
  <c r="J328" i="6"/>
  <c r="F328" i="6"/>
  <c r="I328" i="6"/>
  <c r="K324" i="6"/>
  <c r="F321" i="6"/>
  <c r="J321" i="6"/>
  <c r="J320" i="6"/>
  <c r="F320" i="6"/>
  <c r="I320" i="6"/>
  <c r="K316" i="6"/>
  <c r="F313" i="6"/>
  <c r="J313" i="6"/>
  <c r="J312" i="6"/>
  <c r="F312" i="6"/>
  <c r="I312" i="6"/>
  <c r="F305" i="6"/>
  <c r="J305" i="6"/>
  <c r="J304" i="6"/>
  <c r="F304" i="6"/>
  <c r="I304" i="6"/>
  <c r="F297" i="6"/>
  <c r="J297" i="6"/>
  <c r="J296" i="6"/>
  <c r="F296" i="6"/>
  <c r="I296" i="6"/>
  <c r="J280" i="6"/>
  <c r="K280" i="6"/>
  <c r="F280" i="6"/>
  <c r="I280" i="6"/>
  <c r="J338" i="2"/>
  <c r="F338" i="2"/>
  <c r="K339" i="2"/>
  <c r="L34" i="2"/>
  <c r="L26" i="2"/>
  <c r="K22" i="2"/>
  <c r="I33" i="2"/>
  <c r="I24" i="2"/>
  <c r="J34" i="2"/>
  <c r="J25" i="2"/>
  <c r="L340" i="6"/>
  <c r="L336" i="6"/>
  <c r="I333" i="6"/>
  <c r="I325" i="6"/>
  <c r="I317" i="6"/>
  <c r="I309" i="6"/>
  <c r="I301" i="6"/>
  <c r="I293" i="6"/>
  <c r="K281" i="6"/>
  <c r="L281" i="6"/>
  <c r="G281" i="6"/>
  <c r="G274" i="6"/>
  <c r="K274" i="6"/>
  <c r="L274" i="6"/>
  <c r="I296" i="2"/>
  <c r="I304" i="2"/>
  <c r="I312" i="2"/>
  <c r="G319" i="2"/>
  <c r="I320" i="2"/>
  <c r="G327" i="2"/>
  <c r="I328" i="2"/>
  <c r="G335" i="2"/>
  <c r="I336" i="2"/>
  <c r="L33" i="2"/>
  <c r="L25" i="2"/>
  <c r="F37" i="2"/>
  <c r="F28" i="2"/>
  <c r="K39" i="2"/>
  <c r="K30" i="2"/>
  <c r="H37" i="2"/>
  <c r="H28" i="2"/>
  <c r="K340" i="6"/>
  <c r="L339" i="6"/>
  <c r="L338" i="6"/>
  <c r="G338" i="6"/>
  <c r="K336" i="6"/>
  <c r="G285" i="6"/>
  <c r="K285" i="6"/>
  <c r="L285" i="6"/>
  <c r="F284" i="6"/>
  <c r="I284" i="6"/>
  <c r="J284" i="6"/>
  <c r="K284" i="6"/>
  <c r="H23" i="2"/>
  <c r="I23" i="2"/>
  <c r="F23" i="2"/>
  <c r="K334" i="6"/>
  <c r="L334" i="6"/>
  <c r="G334" i="6"/>
  <c r="G333" i="6"/>
  <c r="K333" i="6"/>
  <c r="K326" i="6"/>
  <c r="L326" i="6"/>
  <c r="G326" i="6"/>
  <c r="G325" i="6"/>
  <c r="K325" i="6"/>
  <c r="K318" i="6"/>
  <c r="L318" i="6"/>
  <c r="G318" i="6"/>
  <c r="G317" i="6"/>
  <c r="K317" i="6"/>
  <c r="K310" i="6"/>
  <c r="L310" i="6"/>
  <c r="G310" i="6"/>
  <c r="G309" i="6"/>
  <c r="K309" i="6"/>
  <c r="K302" i="6"/>
  <c r="L302" i="6"/>
  <c r="G302" i="6"/>
  <c r="G301" i="6"/>
  <c r="K301" i="6"/>
  <c r="K294" i="6"/>
  <c r="L294" i="6"/>
  <c r="G294" i="6"/>
  <c r="G293" i="6"/>
  <c r="K293" i="6"/>
  <c r="F292" i="6"/>
  <c r="I292" i="6"/>
  <c r="J292" i="6"/>
  <c r="K292" i="6"/>
  <c r="K289" i="6"/>
  <c r="G289" i="6"/>
  <c r="J288" i="6"/>
  <c r="F288" i="6"/>
  <c r="I288" i="6"/>
  <c r="I271" i="6"/>
  <c r="F271" i="6"/>
  <c r="H271" i="6"/>
  <c r="J271" i="6"/>
  <c r="K271" i="6"/>
  <c r="L271" i="6"/>
  <c r="L39" i="2"/>
  <c r="L23" i="2"/>
  <c r="K37" i="2"/>
  <c r="K28" i="2"/>
  <c r="H27" i="2"/>
  <c r="J27" i="2"/>
  <c r="K337" i="6"/>
  <c r="G337" i="6"/>
  <c r="H336" i="6"/>
  <c r="J333" i="6"/>
  <c r="F333" i="6"/>
  <c r="F332" i="6"/>
  <c r="I332" i="6"/>
  <c r="J332" i="6"/>
  <c r="L329" i="6"/>
  <c r="J325" i="6"/>
  <c r="F325" i="6"/>
  <c r="F324" i="6"/>
  <c r="I324" i="6"/>
  <c r="J324" i="6"/>
  <c r="L321" i="6"/>
  <c r="K320" i="6"/>
  <c r="J317" i="6"/>
  <c r="F317" i="6"/>
  <c r="F316" i="6"/>
  <c r="I316" i="6"/>
  <c r="J316" i="6"/>
  <c r="L313" i="6"/>
  <c r="K312" i="6"/>
  <c r="J309" i="6"/>
  <c r="F309" i="6"/>
  <c r="F308" i="6"/>
  <c r="I308" i="6"/>
  <c r="J308" i="6"/>
  <c r="L305" i="6"/>
  <c r="K304" i="6"/>
  <c r="J301" i="6"/>
  <c r="F301" i="6"/>
  <c r="F300" i="6"/>
  <c r="I300" i="6"/>
  <c r="J300" i="6"/>
  <c r="L297" i="6"/>
  <c r="K296" i="6"/>
  <c r="J293" i="6"/>
  <c r="F293" i="6"/>
  <c r="F289" i="6"/>
  <c r="H289" i="6"/>
  <c r="J289" i="6"/>
  <c r="L280" i="6"/>
  <c r="I269" i="2"/>
  <c r="I277" i="2"/>
  <c r="I285" i="2"/>
  <c r="I293" i="2"/>
  <c r="I301" i="2"/>
  <c r="I309" i="2"/>
  <c r="I317" i="2"/>
  <c r="J318" i="2"/>
  <c r="K319" i="2"/>
  <c r="I325" i="2"/>
  <c r="J326" i="2"/>
  <c r="K327" i="2"/>
  <c r="I333" i="2"/>
  <c r="J334" i="2"/>
  <c r="K335" i="2"/>
  <c r="I341" i="2"/>
  <c r="J342" i="2"/>
  <c r="L38" i="2"/>
  <c r="L30" i="2"/>
  <c r="L22" i="2"/>
  <c r="K36" i="2"/>
  <c r="K26" i="2"/>
  <c r="J39" i="2"/>
  <c r="H31" i="2"/>
  <c r="I31" i="2"/>
  <c r="F31" i="2"/>
  <c r="G27" i="2"/>
  <c r="K338" i="6"/>
  <c r="I329" i="6"/>
  <c r="H328" i="6"/>
  <c r="I321" i="6"/>
  <c r="H320" i="6"/>
  <c r="I313" i="6"/>
  <c r="H312" i="6"/>
  <c r="I305" i="6"/>
  <c r="H304" i="6"/>
  <c r="I297" i="6"/>
  <c r="H296" i="6"/>
  <c r="L290" i="6"/>
  <c r="G290" i="6"/>
  <c r="K290" i="6"/>
  <c r="H280" i="6"/>
  <c r="J275" i="6"/>
  <c r="L275" i="6"/>
  <c r="F275" i="6"/>
  <c r="I275" i="6"/>
  <c r="H287" i="6"/>
  <c r="G286" i="6"/>
  <c r="F285" i="6"/>
  <c r="K282" i="6"/>
  <c r="J281" i="6"/>
  <c r="H279" i="6"/>
  <c r="G278" i="6"/>
  <c r="F274" i="6"/>
  <c r="L273" i="6"/>
  <c r="I272" i="6"/>
  <c r="K259" i="6"/>
  <c r="L258" i="6"/>
  <c r="I251" i="6"/>
  <c r="K251" i="6"/>
  <c r="F251" i="6"/>
  <c r="J251" i="6"/>
  <c r="L250" i="6"/>
  <c r="G250" i="6"/>
  <c r="K250" i="6"/>
  <c r="L222" i="6"/>
  <c r="G222" i="6"/>
  <c r="K222" i="6"/>
  <c r="I215" i="6"/>
  <c r="F215" i="6"/>
  <c r="J215" i="6"/>
  <c r="K215" i="6"/>
  <c r="F213" i="6"/>
  <c r="J213" i="6"/>
  <c r="F210" i="6"/>
  <c r="H210" i="6"/>
  <c r="G194" i="6"/>
  <c r="K194" i="6"/>
  <c r="L194" i="6"/>
  <c r="K253" i="6"/>
  <c r="G253" i="6"/>
  <c r="J252" i="6"/>
  <c r="F252" i="6"/>
  <c r="F216" i="6"/>
  <c r="J216" i="6"/>
  <c r="K216" i="6"/>
  <c r="H281" i="6"/>
  <c r="K261" i="6"/>
  <c r="G261" i="6"/>
  <c r="H259" i="6"/>
  <c r="G257" i="6"/>
  <c r="K257" i="6"/>
  <c r="L256" i="6"/>
  <c r="L254" i="6"/>
  <c r="G254" i="6"/>
  <c r="K254" i="6"/>
  <c r="F253" i="6"/>
  <c r="H253" i="6"/>
  <c r="I248" i="6"/>
  <c r="G224" i="6"/>
  <c r="L224" i="6"/>
  <c r="I223" i="6"/>
  <c r="K223" i="6"/>
  <c r="L223" i="6"/>
  <c r="F223" i="6"/>
  <c r="I220" i="6"/>
  <c r="G217" i="6"/>
  <c r="K217" i="6"/>
  <c r="L217" i="6"/>
  <c r="K182" i="6"/>
  <c r="G182" i="6"/>
  <c r="L182" i="6"/>
  <c r="I331" i="6"/>
  <c r="I323" i="6"/>
  <c r="I315" i="6"/>
  <c r="I307" i="6"/>
  <c r="I299" i="6"/>
  <c r="L286" i="6"/>
  <c r="L278" i="6"/>
  <c r="F256" i="6"/>
  <c r="J256" i="6"/>
  <c r="H256" i="6"/>
  <c r="I255" i="6"/>
  <c r="L255" i="6"/>
  <c r="F255" i="6"/>
  <c r="I241" i="6"/>
  <c r="F224" i="6"/>
  <c r="J224" i="6"/>
  <c r="H224" i="6"/>
  <c r="H217" i="6"/>
  <c r="F217" i="6"/>
  <c r="K209" i="6"/>
  <c r="K205" i="6"/>
  <c r="G205" i="6"/>
  <c r="G282" i="6"/>
  <c r="L265" i="6"/>
  <c r="J260" i="6"/>
  <c r="F260" i="6"/>
  <c r="H260" i="6"/>
  <c r="L251" i="6"/>
  <c r="I247" i="6"/>
  <c r="K247" i="6"/>
  <c r="F247" i="6"/>
  <c r="J247" i="6"/>
  <c r="F245" i="6"/>
  <c r="J245" i="6"/>
  <c r="L236" i="6"/>
  <c r="L226" i="6"/>
  <c r="G226" i="6"/>
  <c r="K226" i="6"/>
  <c r="G225" i="6"/>
  <c r="K225" i="6"/>
  <c r="I219" i="6"/>
  <c r="F219" i="6"/>
  <c r="J219" i="6"/>
  <c r="K219" i="6"/>
  <c r="L218" i="6"/>
  <c r="K218" i="6"/>
  <c r="G218" i="6"/>
  <c r="L215" i="6"/>
  <c r="J205" i="6"/>
  <c r="F205" i="6"/>
  <c r="H205" i="6"/>
  <c r="J202" i="6"/>
  <c r="F202" i="6"/>
  <c r="H202" i="6"/>
  <c r="K202" i="6"/>
  <c r="L202" i="6"/>
  <c r="I196" i="6"/>
  <c r="F196" i="6"/>
  <c r="H196" i="6"/>
  <c r="L196" i="6"/>
  <c r="I265" i="6"/>
  <c r="L264" i="6"/>
  <c r="F248" i="6"/>
  <c r="J248" i="6"/>
  <c r="K236" i="6"/>
  <c r="G228" i="6"/>
  <c r="L228" i="6"/>
  <c r="I227" i="6"/>
  <c r="K227" i="6"/>
  <c r="L227" i="6"/>
  <c r="F227" i="6"/>
  <c r="J220" i="6"/>
  <c r="F220" i="6"/>
  <c r="K220" i="6"/>
  <c r="L183" i="6"/>
  <c r="G183" i="6"/>
  <c r="K183" i="6"/>
  <c r="H265" i="6"/>
  <c r="K264" i="6"/>
  <c r="I259" i="6"/>
  <c r="L259" i="6"/>
  <c r="L253" i="6"/>
  <c r="I252" i="6"/>
  <c r="G249" i="6"/>
  <c r="K249" i="6"/>
  <c r="L249" i="6"/>
  <c r="F241" i="6"/>
  <c r="J241" i="6"/>
  <c r="J228" i="6"/>
  <c r="F228" i="6"/>
  <c r="H228" i="6"/>
  <c r="K221" i="6"/>
  <c r="G221" i="6"/>
  <c r="L221" i="6"/>
  <c r="I216" i="6"/>
  <c r="I208" i="6"/>
  <c r="L208" i="6"/>
  <c r="F208" i="6"/>
  <c r="K208" i="6"/>
  <c r="F193" i="6"/>
  <c r="J193" i="6"/>
  <c r="H193" i="6"/>
  <c r="K193" i="6"/>
  <c r="L193" i="6"/>
  <c r="K276" i="6"/>
  <c r="K275" i="6"/>
  <c r="K270" i="6"/>
  <c r="F265" i="6"/>
  <c r="L260" i="6"/>
  <c r="K256" i="6"/>
  <c r="J255" i="6"/>
  <c r="J253" i="6"/>
  <c r="H252" i="6"/>
  <c r="F249" i="6"/>
  <c r="H249" i="6"/>
  <c r="L230" i="6"/>
  <c r="G230" i="6"/>
  <c r="K229" i="6"/>
  <c r="G229" i="6"/>
  <c r="H223" i="6"/>
  <c r="H221" i="6"/>
  <c r="F221" i="6"/>
  <c r="H216" i="6"/>
  <c r="K203" i="6"/>
  <c r="L203" i="6"/>
  <c r="G203" i="6"/>
  <c r="J244" i="6"/>
  <c r="F244" i="6"/>
  <c r="F240" i="6"/>
  <c r="J240" i="6"/>
  <c r="K213" i="6"/>
  <c r="G213" i="6"/>
  <c r="G210" i="6"/>
  <c r="K210" i="6"/>
  <c r="L207" i="6"/>
  <c r="K207" i="6"/>
  <c r="G207" i="6"/>
  <c r="J197" i="6"/>
  <c r="I197" i="6"/>
  <c r="F185" i="6"/>
  <c r="J185" i="6"/>
  <c r="H185" i="6"/>
  <c r="K196" i="6"/>
  <c r="L187" i="6"/>
  <c r="G187" i="6"/>
  <c r="G186" i="6"/>
  <c r="K186" i="6"/>
  <c r="J268" i="6"/>
  <c r="F268" i="6"/>
  <c r="F264" i="6"/>
  <c r="J264" i="6"/>
  <c r="L252" i="6"/>
  <c r="L248" i="6"/>
  <c r="K246" i="6"/>
  <c r="K244" i="6"/>
  <c r="K240" i="6"/>
  <c r="K237" i="6"/>
  <c r="G237" i="6"/>
  <c r="G233" i="6"/>
  <c r="K233" i="6"/>
  <c r="L213" i="6"/>
  <c r="F209" i="6"/>
  <c r="H209" i="6"/>
  <c r="K204" i="6"/>
  <c r="L201" i="6"/>
  <c r="K199" i="6"/>
  <c r="K197" i="6"/>
  <c r="L195" i="6"/>
  <c r="G195" i="6"/>
  <c r="H174" i="6"/>
  <c r="F174" i="6"/>
  <c r="L174" i="6"/>
  <c r="K252" i="6"/>
  <c r="K248" i="6"/>
  <c r="K245" i="6"/>
  <c r="G245" i="6"/>
  <c r="I244" i="6"/>
  <c r="G241" i="6"/>
  <c r="K241" i="6"/>
  <c r="I240" i="6"/>
  <c r="L210" i="6"/>
  <c r="J204" i="6"/>
  <c r="J201" i="6"/>
  <c r="H197" i="6"/>
  <c r="G181" i="6"/>
  <c r="L181" i="6"/>
  <c r="F180" i="6"/>
  <c r="I180" i="6"/>
  <c r="K180" i="6"/>
  <c r="L180" i="6"/>
  <c r="L175" i="6"/>
  <c r="G175" i="6"/>
  <c r="K175" i="6"/>
  <c r="L173" i="6"/>
  <c r="J181" i="6"/>
  <c r="F181" i="6"/>
  <c r="H181" i="6"/>
  <c r="L178" i="6"/>
  <c r="G178" i="6"/>
  <c r="K178" i="6"/>
  <c r="F177" i="6"/>
  <c r="J177" i="6"/>
  <c r="L177" i="6"/>
  <c r="L170" i="6"/>
  <c r="G170" i="6"/>
  <c r="K170" i="6"/>
  <c r="L167" i="6"/>
  <c r="G167" i="6"/>
  <c r="K167" i="6"/>
  <c r="G173" i="6"/>
  <c r="K269" i="6"/>
  <c r="G269" i="6"/>
  <c r="I268" i="6"/>
  <c r="G265" i="6"/>
  <c r="K265" i="6"/>
  <c r="I264" i="6"/>
  <c r="G252" i="6"/>
  <c r="G248" i="6"/>
  <c r="L245" i="6"/>
  <c r="J243" i="6"/>
  <c r="L241" i="6"/>
  <c r="J239" i="6"/>
  <c r="J236" i="6"/>
  <c r="F236" i="6"/>
  <c r="H235" i="6"/>
  <c r="F232" i="6"/>
  <c r="J232" i="6"/>
  <c r="H231" i="6"/>
  <c r="L220" i="6"/>
  <c r="L216" i="6"/>
  <c r="K214" i="6"/>
  <c r="H211" i="6"/>
  <c r="J211" i="6"/>
  <c r="J209" i="6"/>
  <c r="J206" i="6"/>
  <c r="L204" i="6"/>
  <c r="G204" i="6"/>
  <c r="K201" i="6"/>
  <c r="G201" i="6"/>
  <c r="G199" i="6"/>
  <c r="L198" i="6"/>
  <c r="K195" i="6"/>
  <c r="G189" i="6"/>
  <c r="G185" i="6"/>
  <c r="L185" i="6"/>
  <c r="I184" i="6"/>
  <c r="K184" i="6"/>
  <c r="L184" i="6"/>
  <c r="F184" i="6"/>
  <c r="K206" i="6"/>
  <c r="K177" i="6"/>
  <c r="K174" i="6"/>
  <c r="G174" i="6"/>
  <c r="L168" i="6"/>
  <c r="J166" i="6"/>
  <c r="L141" i="6"/>
  <c r="G141" i="6"/>
  <c r="K139" i="6"/>
  <c r="F139" i="6"/>
  <c r="I139" i="6"/>
  <c r="J139" i="6"/>
  <c r="J173" i="6"/>
  <c r="F173" i="6"/>
  <c r="H168" i="6"/>
  <c r="I165" i="6"/>
  <c r="L162" i="6"/>
  <c r="G162" i="6"/>
  <c r="K162" i="6"/>
  <c r="K161" i="6"/>
  <c r="G161" i="6"/>
  <c r="L154" i="6"/>
  <c r="G154" i="6"/>
  <c r="K154" i="6"/>
  <c r="K153" i="6"/>
  <c r="G153" i="6"/>
  <c r="L146" i="6"/>
  <c r="G146" i="6"/>
  <c r="K146" i="6"/>
  <c r="L142" i="6"/>
  <c r="G142" i="6"/>
  <c r="K142" i="6"/>
  <c r="K190" i="6"/>
  <c r="G190" i="6"/>
  <c r="I189" i="6"/>
  <c r="J176" i="6"/>
  <c r="I176" i="6"/>
  <c r="K169" i="6"/>
  <c r="K166" i="6"/>
  <c r="G166" i="6"/>
  <c r="J164" i="6"/>
  <c r="F161" i="6"/>
  <c r="J161" i="6"/>
  <c r="J160" i="6"/>
  <c r="F160" i="6"/>
  <c r="I160" i="6"/>
  <c r="K156" i="6"/>
  <c r="F153" i="6"/>
  <c r="J153" i="6"/>
  <c r="J152" i="6"/>
  <c r="F152" i="6"/>
  <c r="I152" i="6"/>
  <c r="K148" i="6"/>
  <c r="J145" i="6"/>
  <c r="F145" i="6"/>
  <c r="I145" i="6"/>
  <c r="L144" i="6"/>
  <c r="K144" i="6"/>
  <c r="G144" i="6"/>
  <c r="J142" i="6"/>
  <c r="F142" i="6"/>
  <c r="L188" i="6"/>
  <c r="F172" i="6"/>
  <c r="I172" i="6"/>
  <c r="F169" i="6"/>
  <c r="J169" i="6"/>
  <c r="G165" i="6"/>
  <c r="F143" i="6"/>
  <c r="I143" i="6"/>
  <c r="J143" i="6"/>
  <c r="J165" i="6"/>
  <c r="F165" i="6"/>
  <c r="J168" i="6"/>
  <c r="I168" i="6"/>
  <c r="K158" i="6"/>
  <c r="L158" i="6"/>
  <c r="G158" i="6"/>
  <c r="G157" i="6"/>
  <c r="K157" i="6"/>
  <c r="K150" i="6"/>
  <c r="L150" i="6"/>
  <c r="G150" i="6"/>
  <c r="G149" i="6"/>
  <c r="K149" i="6"/>
  <c r="K141" i="6"/>
  <c r="L139" i="6"/>
  <c r="J189" i="6"/>
  <c r="F189" i="6"/>
  <c r="I173" i="6"/>
  <c r="F164" i="6"/>
  <c r="I164" i="6"/>
  <c r="L161" i="6"/>
  <c r="J157" i="6"/>
  <c r="F157" i="6"/>
  <c r="F156" i="6"/>
  <c r="I156" i="6"/>
  <c r="J156" i="6"/>
  <c r="L153" i="6"/>
  <c r="J149" i="6"/>
  <c r="F149" i="6"/>
  <c r="F148" i="6"/>
  <c r="I148" i="6"/>
  <c r="J148" i="6"/>
  <c r="H139" i="6"/>
  <c r="F138" i="6"/>
  <c r="H138" i="6"/>
  <c r="K143" i="6"/>
  <c r="G138" i="6"/>
  <c r="J134" i="6"/>
  <c r="F134" i="6"/>
  <c r="J128" i="6"/>
  <c r="I128" i="6"/>
  <c r="L125" i="6"/>
  <c r="I123" i="6"/>
  <c r="L120" i="6"/>
  <c r="L114" i="6"/>
  <c r="G114" i="6"/>
  <c r="K114" i="6"/>
  <c r="F113" i="6"/>
  <c r="G78" i="6"/>
  <c r="M12" i="6"/>
  <c r="K127" i="6"/>
  <c r="F124" i="6"/>
  <c r="J124" i="6"/>
  <c r="H123" i="6"/>
  <c r="K120" i="6"/>
  <c r="K113" i="6"/>
  <c r="G113" i="6"/>
  <c r="G112" i="6"/>
  <c r="L112" i="6"/>
  <c r="I107" i="6"/>
  <c r="J107" i="6"/>
  <c r="I103" i="6"/>
  <c r="J103" i="6"/>
  <c r="L101" i="6"/>
  <c r="L74" i="6"/>
  <c r="G74" i="6"/>
  <c r="K74" i="6"/>
  <c r="I127" i="6"/>
  <c r="F127" i="6"/>
  <c r="I119" i="6"/>
  <c r="J119" i="6"/>
  <c r="J112" i="6"/>
  <c r="F112" i="6"/>
  <c r="F93" i="6"/>
  <c r="J93" i="6"/>
  <c r="L93" i="6"/>
  <c r="H93" i="6"/>
  <c r="K61" i="6"/>
  <c r="G61" i="6"/>
  <c r="H58" i="6"/>
  <c r="F58" i="6"/>
  <c r="K58" i="6"/>
  <c r="L58" i="6"/>
  <c r="I58" i="6"/>
  <c r="N12" i="6"/>
  <c r="L138" i="6"/>
  <c r="G136" i="6"/>
  <c r="G131" i="6"/>
  <c r="K131" i="6"/>
  <c r="L126" i="6"/>
  <c r="G126" i="6"/>
  <c r="L124" i="6"/>
  <c r="F123" i="6"/>
  <c r="K121" i="6"/>
  <c r="G121" i="6"/>
  <c r="L121" i="6"/>
  <c r="I117" i="6"/>
  <c r="I116" i="6"/>
  <c r="I111" i="6"/>
  <c r="K111" i="6"/>
  <c r="F111" i="6"/>
  <c r="I109" i="6"/>
  <c r="L107" i="6"/>
  <c r="I105" i="6"/>
  <c r="L103" i="6"/>
  <c r="H101" i="6"/>
  <c r="K88" i="6"/>
  <c r="F61" i="6"/>
  <c r="J61" i="6"/>
  <c r="H61" i="6"/>
  <c r="I61" i="6"/>
  <c r="C12" i="6"/>
  <c r="I140" i="6"/>
  <c r="I134" i="6"/>
  <c r="H128" i="6"/>
  <c r="K124" i="6"/>
  <c r="L119" i="6"/>
  <c r="H118" i="6"/>
  <c r="F118" i="6"/>
  <c r="F117" i="6"/>
  <c r="L110" i="6"/>
  <c r="K110" i="6"/>
  <c r="H109" i="6"/>
  <c r="K107" i="6"/>
  <c r="H105" i="6"/>
  <c r="K103" i="6"/>
  <c r="F101" i="6"/>
  <c r="I96" i="6"/>
  <c r="K81" i="6"/>
  <c r="G81" i="6"/>
  <c r="J71" i="6"/>
  <c r="L127" i="6"/>
  <c r="G125" i="6"/>
  <c r="K119" i="6"/>
  <c r="G117" i="6"/>
  <c r="L117" i="6"/>
  <c r="G116" i="6"/>
  <c r="L116" i="6"/>
  <c r="L113" i="6"/>
  <c r="G109" i="6"/>
  <c r="K109" i="6"/>
  <c r="L109" i="6"/>
  <c r="K105" i="6"/>
  <c r="G105" i="6"/>
  <c r="L105" i="6"/>
  <c r="K84" i="6"/>
  <c r="L82" i="6"/>
  <c r="G82" i="6"/>
  <c r="G32" i="6"/>
  <c r="H119" i="6"/>
  <c r="F116" i="6"/>
  <c r="J116" i="6"/>
  <c r="J113" i="6"/>
  <c r="K112" i="6"/>
  <c r="L54" i="6"/>
  <c r="K54" i="6"/>
  <c r="G54" i="6"/>
  <c r="H141" i="6"/>
  <c r="K136" i="6"/>
  <c r="H127" i="6"/>
  <c r="K126" i="6"/>
  <c r="J123" i="6"/>
  <c r="L118" i="6"/>
  <c r="I115" i="6"/>
  <c r="K115" i="6"/>
  <c r="F115" i="6"/>
  <c r="I113" i="6"/>
  <c r="I112" i="6"/>
  <c r="J111" i="6"/>
  <c r="F108" i="6"/>
  <c r="J108" i="6"/>
  <c r="K108" i="6"/>
  <c r="F107" i="6"/>
  <c r="J104" i="6"/>
  <c r="F104" i="6"/>
  <c r="K104" i="6"/>
  <c r="F103" i="6"/>
  <c r="G77" i="6"/>
  <c r="K77" i="6"/>
  <c r="F73" i="6"/>
  <c r="H73" i="6"/>
  <c r="H65" i="6"/>
  <c r="F65" i="6"/>
  <c r="I65" i="6"/>
  <c r="J58" i="6"/>
  <c r="G101" i="6"/>
  <c r="K101" i="6"/>
  <c r="G96" i="6"/>
  <c r="K96" i="6"/>
  <c r="L96" i="6"/>
  <c r="G76" i="6"/>
  <c r="I75" i="6"/>
  <c r="K75" i="6"/>
  <c r="L75" i="6"/>
  <c r="F75" i="6"/>
  <c r="G65" i="6"/>
  <c r="L65" i="6"/>
  <c r="K28" i="6"/>
  <c r="L28" i="6"/>
  <c r="G28" i="6"/>
  <c r="F100" i="6"/>
  <c r="J100" i="6"/>
  <c r="H99" i="6"/>
  <c r="I97" i="6"/>
  <c r="G80" i="6"/>
  <c r="I79" i="6"/>
  <c r="K79" i="6"/>
  <c r="L79" i="6"/>
  <c r="F79" i="6"/>
  <c r="J75" i="6"/>
  <c r="K73" i="6"/>
  <c r="G73" i="6"/>
  <c r="L73" i="6"/>
  <c r="F72" i="6"/>
  <c r="J72" i="6"/>
  <c r="K72" i="6"/>
  <c r="L72" i="6"/>
  <c r="G68" i="6"/>
  <c r="I67" i="6"/>
  <c r="J67" i="6"/>
  <c r="F67" i="6"/>
  <c r="L67" i="6"/>
  <c r="K46" i="6"/>
  <c r="L46" i="6"/>
  <c r="G46" i="6"/>
  <c r="L62" i="6"/>
  <c r="K62" i="6"/>
  <c r="G62" i="6"/>
  <c r="J88" i="6"/>
  <c r="F88" i="6"/>
  <c r="H87" i="6"/>
  <c r="F84" i="6"/>
  <c r="J84" i="6"/>
  <c r="H83" i="6"/>
  <c r="I81" i="6"/>
  <c r="I77" i="6"/>
  <c r="K69" i="6"/>
  <c r="L69" i="6"/>
  <c r="G69" i="6"/>
  <c r="J63" i="6"/>
  <c r="F63" i="6"/>
  <c r="G60" i="6"/>
  <c r="G59" i="6"/>
  <c r="L59" i="6"/>
  <c r="I57" i="6"/>
  <c r="G36" i="6"/>
  <c r="K36" i="6"/>
  <c r="F92" i="6"/>
  <c r="J92" i="6"/>
  <c r="I59" i="6"/>
  <c r="F59" i="6"/>
  <c r="H57" i="6"/>
  <c r="K55" i="6"/>
  <c r="F55" i="6"/>
  <c r="J55" i="6"/>
  <c r="P12" i="6"/>
  <c r="J12" i="6"/>
  <c r="E12" i="6"/>
  <c r="K50" i="6"/>
  <c r="G50" i="6"/>
  <c r="K89" i="6"/>
  <c r="G89" i="6"/>
  <c r="G85" i="6"/>
  <c r="K85" i="6"/>
  <c r="O12" i="6"/>
  <c r="L39" i="6"/>
  <c r="G39" i="6"/>
  <c r="K39" i="6"/>
  <c r="G93" i="6"/>
  <c r="K93" i="6"/>
  <c r="I92" i="6"/>
  <c r="H88" i="6"/>
  <c r="L87" i="6"/>
  <c r="H84" i="6"/>
  <c r="L83" i="6"/>
  <c r="J66" i="6"/>
  <c r="H63" i="6"/>
  <c r="K59" i="6"/>
  <c r="I55" i="6"/>
  <c r="F12" i="6"/>
  <c r="L36" i="6"/>
  <c r="I64" i="6"/>
  <c r="L42" i="6"/>
  <c r="G42" i="6"/>
  <c r="G12" i="6"/>
  <c r="L24" i="6"/>
  <c r="G24" i="6"/>
  <c r="K51" i="6"/>
  <c r="I51" i="6"/>
  <c r="I47" i="6"/>
  <c r="J47" i="6"/>
  <c r="L47" i="6"/>
  <c r="I39" i="6"/>
  <c r="J39" i="6"/>
  <c r="K35" i="6"/>
  <c r="I35" i="6"/>
  <c r="L31" i="6"/>
  <c r="K27" i="6"/>
  <c r="I27" i="6"/>
  <c r="I23" i="6"/>
  <c r="J23" i="6"/>
  <c r="L23" i="6"/>
  <c r="R35" i="5"/>
  <c r="T35" i="5"/>
  <c r="G43" i="5"/>
  <c r="J43" i="5"/>
  <c r="P43" i="5"/>
  <c r="G39" i="5"/>
  <c r="J39" i="5"/>
  <c r="P39" i="5"/>
  <c r="R39" i="5"/>
  <c r="T39" i="5"/>
  <c r="G28" i="5"/>
  <c r="I28" i="5"/>
  <c r="P28" i="5"/>
  <c r="H51" i="6"/>
  <c r="H35" i="6"/>
  <c r="H27" i="6"/>
  <c r="G52" i="5"/>
  <c r="K52" i="5"/>
  <c r="P52" i="5"/>
  <c r="R52" i="5" s="1"/>
  <c r="T52" i="5" s="1"/>
  <c r="G38" i="5"/>
  <c r="J38" i="5"/>
  <c r="P38" i="5"/>
  <c r="R38" i="5" s="1"/>
  <c r="T38" i="5" s="1"/>
  <c r="P27" i="5"/>
  <c r="R27" i="5" s="1"/>
  <c r="T27" i="5" s="1"/>
  <c r="G27" i="5"/>
  <c r="I27" i="5"/>
  <c r="G51" i="5"/>
  <c r="K51" i="5"/>
  <c r="P51" i="5"/>
  <c r="R51" i="5" s="1"/>
  <c r="T51" i="5" s="1"/>
  <c r="G47" i="5"/>
  <c r="J47" i="5"/>
  <c r="P47" i="5"/>
  <c r="J27" i="6"/>
  <c r="R32" i="5"/>
  <c r="T32" i="5" s="1"/>
  <c r="G46" i="5"/>
  <c r="J46" i="5"/>
  <c r="P46" i="5"/>
  <c r="P25" i="5"/>
  <c r="G25" i="5"/>
  <c r="H25" i="5"/>
  <c r="R21" i="5"/>
  <c r="T21" i="5" s="1"/>
  <c r="P50" i="5"/>
  <c r="R50" i="5" s="1"/>
  <c r="T50" i="5" s="1"/>
  <c r="P26" i="5"/>
  <c r="R26" i="5" s="1"/>
  <c r="T26" i="5" s="1"/>
  <c r="L35" i="6"/>
  <c r="H47" i="6"/>
  <c r="H39" i="6"/>
  <c r="H23" i="6"/>
  <c r="J41" i="2"/>
  <c r="I41" i="2"/>
  <c r="F17" i="5"/>
  <c r="R31" i="5"/>
  <c r="T31" i="5" s="1"/>
  <c r="P45" i="5"/>
  <c r="R45" i="5"/>
  <c r="T45" i="5" s="1"/>
  <c r="G36" i="5"/>
  <c r="J36" i="5"/>
  <c r="P36" i="5"/>
  <c r="R36" i="5"/>
  <c r="T36" i="5" s="1"/>
  <c r="G23" i="5"/>
  <c r="H23" i="5"/>
  <c r="P23" i="5"/>
  <c r="L51" i="6"/>
  <c r="K23" i="6"/>
  <c r="F51" i="6"/>
  <c r="F47" i="6"/>
  <c r="F39" i="6"/>
  <c r="F35" i="6"/>
  <c r="F27" i="6"/>
  <c r="F23" i="6"/>
  <c r="K41" i="2"/>
  <c r="L41" i="2"/>
  <c r="G44" i="5"/>
  <c r="J44" i="5"/>
  <c r="P44" i="5"/>
  <c r="R44" i="5" s="1"/>
  <c r="T44" i="5" s="1"/>
  <c r="P29" i="5"/>
  <c r="R29" i="5" s="1"/>
  <c r="T29" i="5" s="1"/>
  <c r="P49" i="5"/>
  <c r="R49" i="5" s="1"/>
  <c r="T49" i="5" s="1"/>
  <c r="P41" i="5"/>
  <c r="R41" i="5" s="1"/>
  <c r="T41" i="5" s="1"/>
  <c r="P30" i="5"/>
  <c r="R30" i="5"/>
  <c r="T30" i="5" s="1"/>
  <c r="P22" i="5"/>
  <c r="R22" i="5" s="1"/>
  <c r="T22" i="5" s="1"/>
  <c r="P48" i="5"/>
  <c r="R48" i="5" s="1"/>
  <c r="T48" i="5" s="1"/>
  <c r="P40" i="5"/>
  <c r="R40" i="5" s="1"/>
  <c r="T40" i="5" s="1"/>
  <c r="P24" i="5"/>
  <c r="R24" i="5" s="1"/>
  <c r="T24" i="5" s="1"/>
  <c r="U18" i="5"/>
  <c r="G26" i="5"/>
  <c r="H26" i="5"/>
  <c r="R47" i="5"/>
  <c r="T47" i="5" s="1"/>
  <c r="R28" i="5"/>
  <c r="T28" i="5" s="1"/>
  <c r="P23" i="3"/>
  <c r="G23" i="3"/>
  <c r="I23" i="3"/>
  <c r="P27" i="3"/>
  <c r="R27" i="3" s="1"/>
  <c r="G27" i="3"/>
  <c r="I27" i="3"/>
  <c r="D15" i="3"/>
  <c r="C19" i="3" s="1"/>
  <c r="D16" i="3"/>
  <c r="D19" i="3" s="1"/>
  <c r="G21" i="3"/>
  <c r="P31" i="3"/>
  <c r="G31" i="3"/>
  <c r="I31" i="3"/>
  <c r="R25" i="5"/>
  <c r="T25" i="5" s="1"/>
  <c r="G35" i="3"/>
  <c r="I35" i="3"/>
  <c r="P35" i="3"/>
  <c r="R35" i="3" s="1"/>
  <c r="R46" i="5"/>
  <c r="T46" i="5"/>
  <c r="R43" i="5"/>
  <c r="T43" i="5"/>
  <c r="R23" i="5"/>
  <c r="T23" i="5" s="1"/>
  <c r="R26" i="3"/>
  <c r="R29" i="3"/>
  <c r="R31" i="3"/>
  <c r="R23" i="3"/>
  <c r="H21" i="3"/>
  <c r="C11" i="3"/>
  <c r="C12" i="3"/>
  <c r="C13" i="6" l="1"/>
  <c r="J13" i="6"/>
  <c r="P13" i="6"/>
  <c r="K32" i="6"/>
  <c r="K78" i="6"/>
  <c r="F31" i="6"/>
  <c r="L68" i="6"/>
  <c r="L32" i="6"/>
  <c r="F71" i="6"/>
  <c r="U15" i="3"/>
  <c r="F68" i="6"/>
  <c r="H64" i="6"/>
  <c r="L57" i="6"/>
  <c r="H56" i="6"/>
  <c r="L29" i="6"/>
  <c r="K31" i="6"/>
  <c r="J38" i="6"/>
  <c r="H29" i="6"/>
  <c r="I29" i="6"/>
  <c r="F38" i="6"/>
  <c r="F32" i="6"/>
  <c r="I71" i="6"/>
  <c r="J31" i="6"/>
  <c r="K80" i="6"/>
  <c r="H76" i="6"/>
  <c r="K71" i="6"/>
  <c r="F80" i="6"/>
  <c r="K42" i="6"/>
  <c r="U17" i="5"/>
  <c r="U9" i="5"/>
  <c r="X3" i="5"/>
  <c r="X11" i="5"/>
  <c r="X19" i="5"/>
  <c r="I31" i="6"/>
  <c r="L76" i="6"/>
  <c r="J76" i="6"/>
  <c r="J80" i="6"/>
  <c r="L78" i="6"/>
  <c r="U2" i="3"/>
  <c r="L77" i="6"/>
  <c r="H70" i="6"/>
  <c r="F64" i="6"/>
  <c r="L38" i="6"/>
  <c r="H38" i="6"/>
  <c r="I38" i="6"/>
  <c r="F29" i="6"/>
  <c r="P37" i="5"/>
  <c r="R37" i="5" s="1"/>
  <c r="T37" i="5" s="1"/>
  <c r="U16" i="5"/>
  <c r="U8" i="5"/>
  <c r="X4" i="5"/>
  <c r="X12" i="5"/>
  <c r="X18" i="5"/>
  <c r="H80" i="6"/>
  <c r="F66" i="6"/>
  <c r="L80" i="6"/>
  <c r="F76" i="6"/>
  <c r="P34" i="3"/>
  <c r="R34" i="3" s="1"/>
  <c r="J78" i="6"/>
  <c r="K68" i="6"/>
  <c r="J42" i="6"/>
  <c r="J32" i="6"/>
  <c r="H66" i="6"/>
  <c r="I78" i="6"/>
  <c r="I68" i="6"/>
  <c r="L66" i="6"/>
  <c r="L64" i="6"/>
  <c r="K56" i="6"/>
  <c r="U14" i="5"/>
  <c r="U6" i="5"/>
  <c r="X6" i="5"/>
  <c r="X14" i="5"/>
  <c r="H71" i="6"/>
  <c r="U7" i="3"/>
  <c r="H78" i="6"/>
  <c r="H68" i="6"/>
  <c r="J56" i="6"/>
  <c r="L49" i="6"/>
  <c r="K49" i="6"/>
  <c r="H49" i="6"/>
  <c r="H32" i="6"/>
  <c r="U13" i="5"/>
  <c r="U5" i="5"/>
  <c r="X7" i="5"/>
  <c r="X17" i="5"/>
  <c r="G56" i="5"/>
  <c r="K56" i="5" s="1"/>
  <c r="P55" i="5"/>
  <c r="R55" i="5" s="1"/>
  <c r="T55" i="5" s="1"/>
  <c r="P56" i="5"/>
  <c r="R56" i="5" s="1"/>
  <c r="T56" i="5" s="1"/>
  <c r="G54" i="5"/>
  <c r="D15" i="5"/>
  <c r="C19" i="5" s="1"/>
  <c r="P53" i="5"/>
  <c r="R53" i="5" s="1"/>
  <c r="T53" i="5" s="1"/>
  <c r="P54" i="5"/>
  <c r="R54" i="5" s="1"/>
  <c r="T54" i="5" s="1"/>
  <c r="C16" i="3"/>
  <c r="D18" i="3" s="1"/>
  <c r="C15" i="3"/>
  <c r="C18" i="3" s="1"/>
  <c r="F48" i="6"/>
  <c r="J48" i="6"/>
  <c r="K48" i="6"/>
  <c r="I48" i="6"/>
  <c r="H48" i="6"/>
  <c r="L48" i="6"/>
  <c r="F25" i="6"/>
  <c r="J25" i="6"/>
  <c r="L25" i="6"/>
  <c r="K25" i="6"/>
  <c r="I25" i="6"/>
  <c r="H25" i="6"/>
  <c r="J60" i="6"/>
  <c r="F60" i="6"/>
  <c r="L60" i="6"/>
  <c r="H60" i="6"/>
  <c r="K60" i="6"/>
  <c r="I60" i="6"/>
  <c r="F34" i="6"/>
  <c r="J34" i="6"/>
  <c r="K34" i="6"/>
  <c r="I34" i="6"/>
  <c r="H34" i="6"/>
  <c r="I13" i="6"/>
  <c r="L13" i="6"/>
  <c r="E13" i="6"/>
  <c r="O13" i="6"/>
  <c r="G13" i="6"/>
  <c r="M13" i="6"/>
  <c r="Q13" i="6"/>
  <c r="F13" i="6"/>
  <c r="N13" i="6"/>
  <c r="D13" i="6"/>
  <c r="K13" i="6"/>
  <c r="H13" i="6"/>
  <c r="B15" i="6"/>
  <c r="K43" i="6"/>
  <c r="F43" i="6"/>
  <c r="I43" i="6"/>
  <c r="L43" i="6"/>
  <c r="H43" i="6"/>
  <c r="O13" i="2"/>
  <c r="M13" i="2"/>
  <c r="H13" i="2"/>
  <c r="K13" i="2"/>
  <c r="I13" i="2"/>
  <c r="E13" i="2"/>
  <c r="J13" i="2"/>
  <c r="Q13" i="2"/>
  <c r="N13" i="2"/>
  <c r="D13" i="2"/>
  <c r="B15" i="2"/>
  <c r="L13" i="2"/>
  <c r="P13" i="2"/>
  <c r="G13" i="2"/>
  <c r="C13" i="2"/>
  <c r="F13" i="2"/>
  <c r="P22" i="3"/>
  <c r="R22" i="3" s="1"/>
  <c r="I70" i="6"/>
  <c r="I56" i="6"/>
  <c r="L33" i="6"/>
  <c r="F42" i="6"/>
  <c r="F33" i="6"/>
  <c r="F24" i="6"/>
  <c r="P37" i="3"/>
  <c r="R37" i="3" s="1"/>
  <c r="P33" i="3"/>
  <c r="R33" i="3" s="1"/>
  <c r="U6" i="3"/>
  <c r="J82" i="6"/>
  <c r="J81" i="6"/>
  <c r="J79" i="6"/>
  <c r="I66" i="6"/>
  <c r="I62" i="6"/>
  <c r="H44" i="6"/>
  <c r="H33" i="6"/>
  <c r="I24" i="6"/>
  <c r="U5" i="3"/>
  <c r="I82" i="6"/>
  <c r="F81" i="6"/>
  <c r="K76" i="6"/>
  <c r="J74" i="6"/>
  <c r="F70" i="6"/>
  <c r="L63" i="6"/>
  <c r="H62" i="6"/>
  <c r="L56" i="6"/>
  <c r="K24" i="6"/>
  <c r="H53" i="6"/>
  <c r="H42" i="6"/>
  <c r="I44" i="6"/>
  <c r="I33" i="6"/>
  <c r="H21" i="2"/>
  <c r="F21" i="2"/>
  <c r="X15" i="5"/>
  <c r="U12" i="3"/>
  <c r="F82" i="6"/>
  <c r="I74" i="6"/>
  <c r="K67" i="6"/>
  <c r="K63" i="6"/>
  <c r="J54" i="6"/>
  <c r="H52" i="6"/>
  <c r="H30" i="6"/>
  <c r="I53" i="6"/>
  <c r="I21" i="6"/>
  <c r="I72" i="6"/>
  <c r="I54" i="6"/>
  <c r="I30" i="6"/>
  <c r="J21" i="2"/>
  <c r="C18" i="6"/>
  <c r="L18" i="2"/>
  <c r="D18" i="6"/>
  <c r="I18" i="2"/>
  <c r="F18" i="2"/>
  <c r="K18" i="6"/>
  <c r="D18" i="2"/>
  <c r="G18" i="6"/>
  <c r="J18" i="6"/>
  <c r="K18" i="2"/>
  <c r="L18" i="6"/>
  <c r="C12" i="5"/>
  <c r="C11" i="5"/>
  <c r="H18" i="2"/>
  <c r="C18" i="2"/>
  <c r="F18" i="6"/>
  <c r="G18" i="2"/>
  <c r="J18" i="2"/>
  <c r="I18" i="6"/>
  <c r="H18" i="6"/>
  <c r="E14" i="3" l="1"/>
  <c r="E14" i="5"/>
  <c r="O56" i="5"/>
  <c r="O54" i="5"/>
  <c r="O55" i="5"/>
  <c r="O28" i="5"/>
  <c r="O52" i="5"/>
  <c r="O51" i="5"/>
  <c r="O29" i="5"/>
  <c r="O24" i="5"/>
  <c r="O25" i="5"/>
  <c r="O50" i="5"/>
  <c r="O30" i="5"/>
  <c r="O46" i="5"/>
  <c r="C15" i="5"/>
  <c r="F18" i="5" s="1"/>
  <c r="F19" i="5" s="1"/>
  <c r="O26" i="5"/>
  <c r="O53" i="5"/>
  <c r="O23" i="5"/>
  <c r="O22" i="5"/>
  <c r="O49" i="5"/>
  <c r="O45" i="5"/>
  <c r="O47" i="5"/>
  <c r="O48" i="5"/>
  <c r="O27" i="5"/>
  <c r="C16" i="5"/>
  <c r="D18" i="5" s="1"/>
  <c r="K54" i="5"/>
  <c r="O1" i="6"/>
  <c r="O6" i="6"/>
  <c r="O1" i="2"/>
  <c r="O2" i="2"/>
  <c r="O3" i="2"/>
  <c r="O5" i="6"/>
  <c r="O4" i="6"/>
  <c r="O6" i="2"/>
  <c r="O4" i="2"/>
  <c r="O5" i="2"/>
  <c r="O3" i="6"/>
  <c r="O2" i="6"/>
  <c r="E18" i="6"/>
  <c r="E18" i="2"/>
  <c r="C18" i="5" l="1"/>
  <c r="Q21" i="2"/>
  <c r="Q40" i="2"/>
  <c r="Q22" i="2"/>
  <c r="Q316" i="2"/>
  <c r="Q341" i="2"/>
  <c r="Q287" i="2"/>
  <c r="Q280" i="2"/>
  <c r="Q323" i="2"/>
  <c r="Q229" i="2"/>
  <c r="Q165" i="2"/>
  <c r="Q290" i="2"/>
  <c r="Q214" i="2"/>
  <c r="Q281" i="2"/>
  <c r="Q255" i="2"/>
  <c r="Q309" i="2"/>
  <c r="Q216" i="2"/>
  <c r="Q152" i="2"/>
  <c r="Q241" i="2"/>
  <c r="Q177" i="2"/>
  <c r="Q302" i="2"/>
  <c r="Q234" i="2"/>
  <c r="Q170" i="2"/>
  <c r="Q282" i="2"/>
  <c r="Q211" i="2"/>
  <c r="Q259" i="2"/>
  <c r="Q196" i="2"/>
  <c r="Q134" i="2"/>
  <c r="Q90" i="2"/>
  <c r="Q159" i="2"/>
  <c r="Q67" i="2"/>
  <c r="Q100" i="2"/>
  <c r="Q175" i="2"/>
  <c r="Q93" i="2"/>
  <c r="Q127" i="2"/>
  <c r="Q62" i="2"/>
  <c r="Q87" i="2"/>
  <c r="Q120" i="2"/>
  <c r="Q187" i="2"/>
  <c r="Q143" i="2"/>
  <c r="Q73" i="2"/>
  <c r="Q48" i="2"/>
  <c r="Q29" i="2"/>
  <c r="Q24" i="2"/>
  <c r="Q35" i="2"/>
  <c r="Q308" i="2"/>
  <c r="Q333" i="2"/>
  <c r="Q336" i="2"/>
  <c r="Q272" i="2"/>
  <c r="Q315" i="2"/>
  <c r="Q221" i="2"/>
  <c r="Q157" i="2"/>
  <c r="Q275" i="2"/>
  <c r="Q206" i="2"/>
  <c r="Q279" i="2"/>
  <c r="Q247" i="2"/>
  <c r="Q298" i="2"/>
  <c r="Q208" i="2"/>
  <c r="Q144" i="2"/>
  <c r="Q233" i="2"/>
  <c r="Q169" i="2"/>
  <c r="Q289" i="2"/>
  <c r="Q37" i="2"/>
  <c r="Q36" i="2"/>
  <c r="Q32" i="2"/>
  <c r="Q300" i="2"/>
  <c r="Q335" i="2"/>
  <c r="Q328" i="2"/>
  <c r="Q264" i="2"/>
  <c r="Q307" i="2"/>
  <c r="Q213" i="2"/>
  <c r="Q149" i="2"/>
  <c r="Q267" i="2"/>
  <c r="Q198" i="2"/>
  <c r="Q277" i="2"/>
  <c r="Q239" i="2"/>
  <c r="Q293" i="2"/>
  <c r="Q200" i="2"/>
  <c r="Q136" i="2"/>
  <c r="Q225" i="2"/>
  <c r="Q161" i="2"/>
  <c r="Q286" i="2"/>
  <c r="Q218" i="2"/>
  <c r="Q342" i="2"/>
  <c r="Q270" i="2"/>
  <c r="Q318" i="2"/>
  <c r="Q244" i="2"/>
  <c r="Q180" i="2"/>
  <c r="Q128" i="2"/>
  <c r="Q74" i="2"/>
  <c r="Q115" i="2"/>
  <c r="Q51" i="2"/>
  <c r="Q84" i="2"/>
  <c r="Q147" i="2"/>
  <c r="Q77" i="2"/>
  <c r="Q110" i="2"/>
  <c r="Q46" i="2"/>
  <c r="Q71" i="2"/>
  <c r="Q104" i="2"/>
  <c r="Q171" i="2"/>
  <c r="Q121" i="2"/>
  <c r="Q57" i="2"/>
  <c r="Q23" i="2"/>
  <c r="Q27" i="2"/>
  <c r="Q26" i="2"/>
  <c r="Q292" i="2"/>
  <c r="Q327" i="2"/>
  <c r="Q320" i="2"/>
  <c r="Q337" i="2"/>
  <c r="Q299" i="2"/>
  <c r="Q205" i="2"/>
  <c r="Q141" i="2"/>
  <c r="Q254" i="2"/>
  <c r="Q190" i="2"/>
  <c r="Q273" i="2"/>
  <c r="Q231" i="2"/>
  <c r="Q256" i="2"/>
  <c r="Q192" i="2"/>
  <c r="Q330" i="2"/>
  <c r="Q217" i="2"/>
  <c r="Q153" i="2"/>
  <c r="Q274" i="2"/>
  <c r="Q210" i="2"/>
  <c r="Q334" i="2"/>
  <c r="Q251" i="2"/>
  <c r="Q317" i="2"/>
  <c r="Q236" i="2"/>
  <c r="Q172" i="2"/>
  <c r="Q126" i="2"/>
  <c r="Q66" i="2"/>
  <c r="Q107" i="2"/>
  <c r="Q154" i="2"/>
  <c r="Q76" i="2"/>
  <c r="Q138" i="2"/>
  <c r="Q69" i="2"/>
  <c r="Q102" i="2"/>
  <c r="Q151" i="2"/>
  <c r="Q63" i="2"/>
  <c r="Q96" i="2"/>
  <c r="Q167" i="2"/>
  <c r="Q113" i="2"/>
  <c r="Q49" i="2"/>
  <c r="Q31" i="2"/>
  <c r="Q28" i="2"/>
  <c r="Q38" i="2"/>
  <c r="Q284" i="2"/>
  <c r="Q319" i="2"/>
  <c r="Q312" i="2"/>
  <c r="Q329" i="2"/>
  <c r="Q285" i="2"/>
  <c r="Q197" i="2"/>
  <c r="Q133" i="2"/>
  <c r="Q246" i="2"/>
  <c r="Q182" i="2"/>
  <c r="Q271" i="2"/>
  <c r="Q223" i="2"/>
  <c r="Q248" i="2"/>
  <c r="Q184" i="2"/>
  <c r="Q283" i="2"/>
  <c r="Q209" i="2"/>
  <c r="Q145" i="2"/>
  <c r="Q266" i="2"/>
  <c r="Q202" i="2"/>
  <c r="Q326" i="2"/>
  <c r="Q243" i="2"/>
  <c r="Q306" i="2"/>
  <c r="Q228" i="2"/>
  <c r="Q164" i="2"/>
  <c r="Q122" i="2"/>
  <c r="Q58" i="2"/>
  <c r="Q99" i="2"/>
  <c r="Q142" i="2"/>
  <c r="Q68" i="2"/>
  <c r="Q131" i="2"/>
  <c r="Q61" i="2"/>
  <c r="Q94" i="2"/>
  <c r="Q119" i="2"/>
  <c r="Q55" i="2"/>
  <c r="Q88" i="2"/>
  <c r="Q166" i="2"/>
  <c r="Q105" i="2"/>
  <c r="Q60" i="2"/>
  <c r="Q39" i="2"/>
  <c r="Q41" i="2"/>
  <c r="Q340" i="2"/>
  <c r="Q276" i="2"/>
  <c r="Q311" i="2"/>
  <c r="Q304" i="2"/>
  <c r="Q321" i="2"/>
  <c r="Q253" i="2"/>
  <c r="Q189" i="2"/>
  <c r="Q125" i="2"/>
  <c r="Q238" i="2"/>
  <c r="Q174" i="2"/>
  <c r="Q269" i="2"/>
  <c r="Q215" i="2"/>
  <c r="Q240" i="2"/>
  <c r="Q176" i="2"/>
  <c r="Q261" i="2"/>
  <c r="Q201" i="2"/>
  <c r="Q137" i="2"/>
  <c r="Q258" i="2"/>
  <c r="Q194" i="2"/>
  <c r="Q325" i="2"/>
  <c r="Q235" i="2"/>
  <c r="Q301" i="2"/>
  <c r="Q220" i="2"/>
  <c r="Q156" i="2"/>
  <c r="Q114" i="2"/>
  <c r="Q50" i="2"/>
  <c r="Q91" i="2"/>
  <c r="Q124" i="2"/>
  <c r="Q199" i="2"/>
  <c r="Q117" i="2"/>
  <c r="Q53" i="2"/>
  <c r="Q86" i="2"/>
  <c r="Q111" i="2"/>
  <c r="Q47" i="2"/>
  <c r="Q80" i="2"/>
  <c r="Q155" i="2"/>
  <c r="Q97" i="2"/>
  <c r="Q52" i="2"/>
  <c r="Q33" i="2"/>
  <c r="Q295" i="2"/>
  <c r="Q173" i="2"/>
  <c r="Q263" i="2"/>
  <c r="Q249" i="2"/>
  <c r="Q186" i="2"/>
  <c r="Q203" i="2"/>
  <c r="Q139" i="2"/>
  <c r="Q83" i="2"/>
  <c r="Q158" i="2"/>
  <c r="Q70" i="2"/>
  <c r="Q72" i="2"/>
  <c r="Q65" i="2"/>
  <c r="Q30" i="2"/>
  <c r="Q296" i="2"/>
  <c r="Q310" i="2"/>
  <c r="Q207" i="2"/>
  <c r="Q193" i="2"/>
  <c r="Q178" i="2"/>
  <c r="Q291" i="2"/>
  <c r="Q130" i="2"/>
  <c r="Q75" i="2"/>
  <c r="Q109" i="2"/>
  <c r="Q54" i="2"/>
  <c r="Q195" i="2"/>
  <c r="Q64" i="2"/>
  <c r="Q34" i="2"/>
  <c r="Q288" i="2"/>
  <c r="Q294" i="2"/>
  <c r="Q314" i="2"/>
  <c r="Q185" i="2"/>
  <c r="Q162" i="2"/>
  <c r="Q262" i="2"/>
  <c r="Q106" i="2"/>
  <c r="Q59" i="2"/>
  <c r="Q101" i="2"/>
  <c r="Q103" i="2"/>
  <c r="Q179" i="2"/>
  <c r="Q56" i="2"/>
  <c r="Q332" i="2"/>
  <c r="Q339" i="2"/>
  <c r="Q230" i="2"/>
  <c r="Q232" i="2"/>
  <c r="Q129" i="2"/>
  <c r="Q313" i="2"/>
  <c r="Q252" i="2"/>
  <c r="Q98" i="2"/>
  <c r="Q116" i="2"/>
  <c r="Q85" i="2"/>
  <c r="Q95" i="2"/>
  <c r="Q150" i="2"/>
  <c r="Q44" i="2"/>
  <c r="Q324" i="2"/>
  <c r="Q331" i="2"/>
  <c r="Q222" i="2"/>
  <c r="Q224" i="2"/>
  <c r="Q322" i="2"/>
  <c r="Q297" i="2"/>
  <c r="Q212" i="2"/>
  <c r="Q82" i="2"/>
  <c r="Q108" i="2"/>
  <c r="Q45" i="2"/>
  <c r="Q79" i="2"/>
  <c r="Q146" i="2"/>
  <c r="Q25" i="2"/>
  <c r="Q303" i="2"/>
  <c r="Q181" i="2"/>
  <c r="Q265" i="2"/>
  <c r="Q257" i="2"/>
  <c r="Q226" i="2"/>
  <c r="Q219" i="2"/>
  <c r="Q148" i="2"/>
  <c r="Q123" i="2"/>
  <c r="Q183" i="2"/>
  <c r="Q78" i="2"/>
  <c r="Q112" i="2"/>
  <c r="Q81" i="2"/>
  <c r="Q245" i="2"/>
  <c r="Q278" i="2"/>
  <c r="Q135" i="2"/>
  <c r="Q237" i="2"/>
  <c r="Q227" i="2"/>
  <c r="Q118" i="2"/>
  <c r="Q338" i="2"/>
  <c r="Q204" i="2"/>
  <c r="Q163" i="2"/>
  <c r="Q305" i="2"/>
  <c r="Q188" i="2"/>
  <c r="Q140" i="2"/>
  <c r="Q168" i="2"/>
  <c r="Q42" i="2"/>
  <c r="Q132" i="2"/>
  <c r="Q160" i="2"/>
  <c r="Q43" i="2"/>
  <c r="Q89" i="2"/>
  <c r="Q250" i="2"/>
  <c r="Q242" i="2"/>
  <c r="Q92" i="2"/>
  <c r="Q191" i="2"/>
  <c r="Q260" i="2"/>
  <c r="Q268" i="2"/>
  <c r="P291" i="2"/>
  <c r="P326" i="2"/>
  <c r="P319" i="2"/>
  <c r="P328" i="2"/>
  <c r="P324" i="2"/>
  <c r="P220" i="2"/>
  <c r="P156" i="2"/>
  <c r="P253" i="2"/>
  <c r="P189" i="2"/>
  <c r="P254" i="2"/>
  <c r="P284" i="2"/>
  <c r="P247" i="2"/>
  <c r="P183" i="2"/>
  <c r="P256" i="2"/>
  <c r="P339" i="2"/>
  <c r="P275" i="2"/>
  <c r="P310" i="2"/>
  <c r="P303" i="2"/>
  <c r="P338" i="2"/>
  <c r="P301" i="2"/>
  <c r="P204" i="2"/>
  <c r="P140" i="2"/>
  <c r="P237" i="2"/>
  <c r="P173" i="2"/>
  <c r="P238" i="2"/>
  <c r="P277" i="2"/>
  <c r="P231" i="2"/>
  <c r="P167" i="2"/>
  <c r="P240" i="2"/>
  <c r="P176" i="2"/>
  <c r="P261" i="2"/>
  <c r="P201" i="2"/>
  <c r="P329" i="2"/>
  <c r="P258" i="2"/>
  <c r="P332" i="2"/>
  <c r="P272" i="2"/>
  <c r="P211" i="2"/>
  <c r="P166" i="2"/>
  <c r="P331" i="2"/>
  <c r="P267" i="2"/>
  <c r="P323" i="2"/>
  <c r="P259" i="2"/>
  <c r="P294" i="2"/>
  <c r="P287" i="2"/>
  <c r="P322" i="2"/>
  <c r="P252" i="2"/>
  <c r="P188" i="2"/>
  <c r="P312" i="2"/>
  <c r="P221" i="2"/>
  <c r="P316" i="2"/>
  <c r="P222" i="2"/>
  <c r="P269" i="2"/>
  <c r="P215" i="2"/>
  <c r="P151" i="2"/>
  <c r="P224" i="2"/>
  <c r="P160" i="2"/>
  <c r="P249" i="2"/>
  <c r="P185" i="2"/>
  <c r="P292" i="2"/>
  <c r="P242" i="2"/>
  <c r="P321" i="2"/>
  <c r="P264" i="2"/>
  <c r="P315" i="2"/>
  <c r="P340" i="2"/>
  <c r="P286" i="2"/>
  <c r="P279" i="2"/>
  <c r="P314" i="2"/>
  <c r="P244" i="2"/>
  <c r="P180" i="2"/>
  <c r="P296" i="2"/>
  <c r="P213" i="2"/>
  <c r="P300" i="2"/>
  <c r="P214" i="2"/>
  <c r="P265" i="2"/>
  <c r="P207" i="2"/>
  <c r="P143" i="2"/>
  <c r="P334" i="2"/>
  <c r="P336" i="2"/>
  <c r="P228" i="2"/>
  <c r="P285" i="2"/>
  <c r="P260" i="2"/>
  <c r="P255" i="2"/>
  <c r="P293" i="2"/>
  <c r="P168" i="2"/>
  <c r="P233" i="2"/>
  <c r="P341" i="2"/>
  <c r="P250" i="2"/>
  <c r="P297" i="2"/>
  <c r="P227" i="2"/>
  <c r="P155" i="2"/>
  <c r="P89" i="2"/>
  <c r="P36" i="2"/>
  <c r="P106" i="2"/>
  <c r="P42" i="2"/>
  <c r="P75" i="2"/>
  <c r="P142" i="2"/>
  <c r="P68" i="2"/>
  <c r="P138" i="2"/>
  <c r="P318" i="2"/>
  <c r="P320" i="2"/>
  <c r="P212" i="2"/>
  <c r="P245" i="2"/>
  <c r="P246" i="2"/>
  <c r="P239" i="2"/>
  <c r="P248" i="2"/>
  <c r="P152" i="2"/>
  <c r="P225" i="2"/>
  <c r="P333" i="2"/>
  <c r="P234" i="2"/>
  <c r="P282" i="2"/>
  <c r="P219" i="2"/>
  <c r="P162" i="2"/>
  <c r="P81" i="2"/>
  <c r="P165" i="2"/>
  <c r="P98" i="2"/>
  <c r="P149" i="2"/>
  <c r="P67" i="2"/>
  <c r="P124" i="2"/>
  <c r="P60" i="2"/>
  <c r="P133" i="2"/>
  <c r="P69" i="2"/>
  <c r="P153" i="2"/>
  <c r="P102" i="2"/>
  <c r="P157" i="2"/>
  <c r="P194" i="2"/>
  <c r="P96" i="2"/>
  <c r="P26" i="2"/>
  <c r="P21" i="2"/>
  <c r="P59" i="2"/>
  <c r="P302" i="2"/>
  <c r="P330" i="2"/>
  <c r="P196" i="2"/>
  <c r="P229" i="2"/>
  <c r="P230" i="2"/>
  <c r="P223" i="2"/>
  <c r="P232" i="2"/>
  <c r="P144" i="2"/>
  <c r="P217" i="2"/>
  <c r="P308" i="2"/>
  <c r="P226" i="2"/>
  <c r="P280" i="2"/>
  <c r="P203" i="2"/>
  <c r="P150" i="2"/>
  <c r="P73" i="2"/>
  <c r="P335" i="2"/>
  <c r="P306" i="2"/>
  <c r="P172" i="2"/>
  <c r="P205" i="2"/>
  <c r="P206" i="2"/>
  <c r="P199" i="2"/>
  <c r="P216" i="2"/>
  <c r="P136" i="2"/>
  <c r="P209" i="2"/>
  <c r="P289" i="2"/>
  <c r="P218" i="2"/>
  <c r="P278" i="2"/>
  <c r="P195" i="2"/>
  <c r="P146" i="2"/>
  <c r="P65" i="2"/>
  <c r="P134" i="2"/>
  <c r="P82" i="2"/>
  <c r="P115" i="2"/>
  <c r="P190" i="2"/>
  <c r="P108" i="2"/>
  <c r="P44" i="2"/>
  <c r="P117" i="2"/>
  <c r="P307" i="2"/>
  <c r="P327" i="2"/>
  <c r="P298" i="2"/>
  <c r="P164" i="2"/>
  <c r="P197" i="2"/>
  <c r="P305" i="2"/>
  <c r="P191" i="2"/>
  <c r="P342" i="2"/>
  <c r="P271" i="2"/>
  <c r="P236" i="2"/>
  <c r="P288" i="2"/>
  <c r="P290" i="2"/>
  <c r="P263" i="2"/>
  <c r="P309" i="2"/>
  <c r="P184" i="2"/>
  <c r="P241" i="2"/>
  <c r="P161" i="2"/>
  <c r="P266" i="2"/>
  <c r="P313" i="2"/>
  <c r="P235" i="2"/>
  <c r="P163" i="2"/>
  <c r="P97" i="2"/>
  <c r="P31" i="2"/>
  <c r="P114" i="2"/>
  <c r="P50" i="2"/>
  <c r="P83" i="2"/>
  <c r="P145" i="2"/>
  <c r="P76" i="2"/>
  <c r="P147" i="2"/>
  <c r="P85" i="2"/>
  <c r="P46" i="2"/>
  <c r="P118" i="2"/>
  <c r="P54" i="2"/>
  <c r="P79" i="2"/>
  <c r="P112" i="2"/>
  <c r="P48" i="2"/>
  <c r="P43" i="2"/>
  <c r="P63" i="2"/>
  <c r="P311" i="2"/>
  <c r="P281" i="2"/>
  <c r="P304" i="2"/>
  <c r="P210" i="2"/>
  <c r="P171" i="2"/>
  <c r="P130" i="2"/>
  <c r="P107" i="2"/>
  <c r="P100" i="2"/>
  <c r="P109" i="2"/>
  <c r="P27" i="2"/>
  <c r="P94" i="2"/>
  <c r="P103" i="2"/>
  <c r="P120" i="2"/>
  <c r="P29" i="2"/>
  <c r="P47" i="2"/>
  <c r="P295" i="2"/>
  <c r="P273" i="2"/>
  <c r="P257" i="2"/>
  <c r="P202" i="2"/>
  <c r="P121" i="2"/>
  <c r="P126" i="2"/>
  <c r="P99" i="2"/>
  <c r="P92" i="2"/>
  <c r="P101" i="2"/>
  <c r="P40" i="2"/>
  <c r="P86" i="2"/>
  <c r="P95" i="2"/>
  <c r="P104" i="2"/>
  <c r="P23" i="2"/>
  <c r="P24" i="2"/>
  <c r="P317" i="2"/>
  <c r="P175" i="2"/>
  <c r="P193" i="2"/>
  <c r="P325" i="2"/>
  <c r="P113" i="2"/>
  <c r="P122" i="2"/>
  <c r="P91" i="2"/>
  <c r="P84" i="2"/>
  <c r="P93" i="2"/>
  <c r="P141" i="2"/>
  <c r="P78" i="2"/>
  <c r="P87" i="2"/>
  <c r="P88" i="2"/>
  <c r="P37" i="2"/>
  <c r="P41" i="2"/>
  <c r="P262" i="2"/>
  <c r="P159" i="2"/>
  <c r="P177" i="2"/>
  <c r="P270" i="2"/>
  <c r="P105" i="2"/>
  <c r="P90" i="2"/>
  <c r="P198" i="2"/>
  <c r="P52" i="2"/>
  <c r="P77" i="2"/>
  <c r="P135" i="2"/>
  <c r="P70" i="2"/>
  <c r="P71" i="2"/>
  <c r="P80" i="2"/>
  <c r="P22" i="2"/>
  <c r="P55" i="2"/>
  <c r="P148" i="2"/>
  <c r="P208" i="2"/>
  <c r="P169" i="2"/>
  <c r="P251" i="2"/>
  <c r="P57" i="2"/>
  <c r="P74" i="2"/>
  <c r="P182" i="2"/>
  <c r="P38" i="2"/>
  <c r="P61" i="2"/>
  <c r="P129" i="2"/>
  <c r="P62" i="2"/>
  <c r="P186" i="2"/>
  <c r="P72" i="2"/>
  <c r="P28" i="2"/>
  <c r="P132" i="2"/>
  <c r="P200" i="2"/>
  <c r="P276" i="2"/>
  <c r="P243" i="2"/>
  <c r="P49" i="2"/>
  <c r="P66" i="2"/>
  <c r="P174" i="2"/>
  <c r="P30" i="2"/>
  <c r="P53" i="2"/>
  <c r="P127" i="2"/>
  <c r="P32" i="2"/>
  <c r="P178" i="2"/>
  <c r="P64" i="2"/>
  <c r="P51" i="2"/>
  <c r="P192" i="2"/>
  <c r="P58" i="2"/>
  <c r="P125" i="2"/>
  <c r="P33" i="2"/>
  <c r="P128" i="2"/>
  <c r="P123" i="2"/>
  <c r="P110" i="2"/>
  <c r="P25" i="2"/>
  <c r="P274" i="2"/>
  <c r="P154" i="2"/>
  <c r="P119" i="2"/>
  <c r="P268" i="2"/>
  <c r="P116" i="2"/>
  <c r="P111" i="2"/>
  <c r="P299" i="2"/>
  <c r="P187" i="2"/>
  <c r="P158" i="2"/>
  <c r="P170" i="2"/>
  <c r="P337" i="2"/>
  <c r="P139" i="2"/>
  <c r="P35" i="2"/>
  <c r="P34" i="2"/>
  <c r="P179" i="2"/>
  <c r="P39" i="2"/>
  <c r="P131" i="2"/>
  <c r="P45" i="2"/>
  <c r="P137" i="2"/>
  <c r="P56" i="2"/>
  <c r="P283" i="2"/>
  <c r="P181" i="2"/>
  <c r="O7" i="2"/>
  <c r="E5" i="2" s="1"/>
  <c r="P26" i="6"/>
  <c r="P37" i="6"/>
  <c r="P33" i="6"/>
  <c r="P78" i="6"/>
  <c r="P69" i="6"/>
  <c r="P93" i="6"/>
  <c r="P70" i="6"/>
  <c r="P106" i="6"/>
  <c r="P108" i="6"/>
  <c r="P97" i="6"/>
  <c r="P105" i="6"/>
  <c r="P174" i="6"/>
  <c r="P155" i="6"/>
  <c r="P65" i="6"/>
  <c r="P142" i="6"/>
  <c r="P59" i="6"/>
  <c r="P61" i="6"/>
  <c r="P159" i="6"/>
  <c r="P165" i="6"/>
  <c r="P160" i="6"/>
  <c r="P258" i="6"/>
  <c r="P137" i="6"/>
  <c r="P207" i="6"/>
  <c r="P262" i="6"/>
  <c r="P265" i="6"/>
  <c r="P241" i="6"/>
  <c r="P247" i="6"/>
  <c r="P42" i="6"/>
  <c r="P22" i="6"/>
  <c r="P32" i="6"/>
  <c r="P23" i="6"/>
  <c r="P90" i="6"/>
  <c r="P110" i="6"/>
  <c r="P34" i="6"/>
  <c r="P63" i="6"/>
  <c r="P140" i="6"/>
  <c r="P115" i="6"/>
  <c r="P122" i="6"/>
  <c r="P67" i="6"/>
  <c r="P179" i="6"/>
  <c r="P113" i="6"/>
  <c r="P162" i="6"/>
  <c r="P107" i="6"/>
  <c r="P100" i="6"/>
  <c r="P183" i="6"/>
  <c r="P161" i="6"/>
  <c r="P218" i="6"/>
  <c r="P173" i="6"/>
  <c r="P180" i="6"/>
  <c r="P222" i="6"/>
  <c r="P197" i="6"/>
  <c r="P186" i="6"/>
  <c r="P185" i="6"/>
  <c r="P181" i="6"/>
  <c r="P35" i="6"/>
  <c r="P38" i="6"/>
  <c r="P71" i="6"/>
  <c r="P82" i="6"/>
  <c r="P126" i="6"/>
  <c r="P98" i="6"/>
  <c r="P132" i="6"/>
  <c r="P62" i="6"/>
  <c r="P166" i="6"/>
  <c r="P171" i="6"/>
  <c r="P131" i="6"/>
  <c r="P43" i="6"/>
  <c r="P95" i="6"/>
  <c r="P164" i="6"/>
  <c r="P152" i="6"/>
  <c r="P133" i="6"/>
  <c r="P192" i="6"/>
  <c r="P254" i="6"/>
  <c r="P273" i="6"/>
  <c r="P209" i="6"/>
  <c r="P227" i="6"/>
  <c r="P294" i="6"/>
  <c r="P277" i="6"/>
  <c r="P291" i="6"/>
  <c r="P194" i="6"/>
  <c r="P290" i="6"/>
  <c r="P200" i="6"/>
  <c r="P289" i="6"/>
  <c r="P231" i="6"/>
  <c r="P327" i="6"/>
  <c r="P284" i="6"/>
  <c r="P296" i="6"/>
  <c r="P285" i="6"/>
  <c r="P340" i="6"/>
  <c r="P50" i="6"/>
  <c r="P46" i="6"/>
  <c r="P86" i="6"/>
  <c r="P28" i="6"/>
  <c r="P30" i="6"/>
  <c r="P114" i="6"/>
  <c r="P25" i="6"/>
  <c r="P83" i="6"/>
  <c r="P117" i="6"/>
  <c r="P187" i="6"/>
  <c r="P136" i="6"/>
  <c r="P84" i="6"/>
  <c r="P138" i="6"/>
  <c r="P178" i="6"/>
  <c r="P169" i="6"/>
  <c r="P190" i="6"/>
  <c r="P201" i="6"/>
  <c r="P270" i="6"/>
  <c r="P189" i="6"/>
  <c r="P233" i="6"/>
  <c r="P248" i="6"/>
  <c r="P302" i="6"/>
  <c r="P243" i="6"/>
  <c r="P299" i="6"/>
  <c r="P235" i="6"/>
  <c r="P298" i="6"/>
  <c r="P221" i="6"/>
  <c r="P196" i="6"/>
  <c r="P232" i="6"/>
  <c r="P288" i="6"/>
  <c r="P280" i="6"/>
  <c r="P304" i="6"/>
  <c r="P293" i="6"/>
  <c r="P58" i="6"/>
  <c r="P24" i="6"/>
  <c r="P94" i="6"/>
  <c r="P49" i="6"/>
  <c r="P51" i="6"/>
  <c r="P41" i="6"/>
  <c r="P73" i="6"/>
  <c r="P88" i="6"/>
  <c r="P125" i="6"/>
  <c r="P195" i="6"/>
  <c r="P139" i="6"/>
  <c r="P103" i="6"/>
  <c r="P141" i="6"/>
  <c r="P143" i="6"/>
  <c r="P172" i="6"/>
  <c r="P170" i="6"/>
  <c r="P204" i="6"/>
  <c r="P177" i="6"/>
  <c r="P198" i="6"/>
  <c r="P237" i="6"/>
  <c r="P225" i="6"/>
  <c r="P310" i="6"/>
  <c r="P256" i="6"/>
  <c r="P307" i="6"/>
  <c r="P236" i="6"/>
  <c r="P306" i="6"/>
  <c r="P229" i="6"/>
  <c r="P202" i="6"/>
  <c r="P279" i="6"/>
  <c r="P292" i="6"/>
  <c r="P66" i="6"/>
  <c r="P40" i="6"/>
  <c r="P39" i="6"/>
  <c r="P64" i="6"/>
  <c r="P85" i="6"/>
  <c r="P92" i="6"/>
  <c r="P80" i="6"/>
  <c r="P109" i="6"/>
  <c r="P68" i="6"/>
  <c r="P203" i="6"/>
  <c r="P146" i="6"/>
  <c r="P119" i="6"/>
  <c r="P144" i="6"/>
  <c r="P145" i="6"/>
  <c r="P226" i="6"/>
  <c r="P149" i="6"/>
  <c r="P210" i="6"/>
  <c r="P215" i="6"/>
  <c r="P216" i="6"/>
  <c r="P251" i="6"/>
  <c r="P239" i="6"/>
  <c r="P318" i="6"/>
  <c r="P259" i="6"/>
  <c r="P315" i="6"/>
  <c r="P252" i="6"/>
  <c r="P314" i="6"/>
  <c r="P249" i="6"/>
  <c r="P212" i="6"/>
  <c r="P287" i="6"/>
  <c r="P300" i="6"/>
  <c r="P305" i="6"/>
  <c r="P320" i="6"/>
  <c r="P309" i="6"/>
  <c r="P29" i="6"/>
  <c r="P48" i="6"/>
  <c r="P54" i="6"/>
  <c r="P72" i="6"/>
  <c r="P89" i="6"/>
  <c r="P36" i="6"/>
  <c r="P91" i="6"/>
  <c r="P116" i="6"/>
  <c r="P87" i="6"/>
  <c r="P211" i="6"/>
  <c r="P154" i="6"/>
  <c r="P124" i="6"/>
  <c r="P151" i="6"/>
  <c r="P153" i="6"/>
  <c r="P234" i="6"/>
  <c r="P157" i="6"/>
  <c r="P214" i="6"/>
  <c r="P219" i="6"/>
  <c r="P220" i="6"/>
  <c r="P182" i="6"/>
  <c r="P271" i="6"/>
  <c r="P326" i="6"/>
  <c r="P260" i="6"/>
  <c r="P323" i="6"/>
  <c r="P257" i="6"/>
  <c r="P322" i="6"/>
  <c r="P267" i="6"/>
  <c r="P228" i="6"/>
  <c r="P295" i="6"/>
  <c r="P308" i="6"/>
  <c r="P313" i="6"/>
  <c r="P328" i="6"/>
  <c r="P317" i="6"/>
  <c r="P27" i="6"/>
  <c r="P31" i="6"/>
  <c r="P57" i="6"/>
  <c r="P74" i="6"/>
  <c r="P118" i="6"/>
  <c r="P79" i="6"/>
  <c r="P121" i="6"/>
  <c r="P123" i="6"/>
  <c r="P158" i="6"/>
  <c r="P163" i="6"/>
  <c r="P129" i="6"/>
  <c r="P127" i="6"/>
  <c r="P81" i="6"/>
  <c r="P191" i="6"/>
  <c r="P134" i="6"/>
  <c r="P266" i="6"/>
  <c r="P184" i="6"/>
  <c r="P246" i="6"/>
  <c r="P269" i="6"/>
  <c r="P206" i="6"/>
  <c r="P223" i="6"/>
  <c r="P286" i="6"/>
  <c r="P224" i="6"/>
  <c r="P283" i="6"/>
  <c r="P188" i="6"/>
  <c r="P282" i="6"/>
  <c r="P193" i="6"/>
  <c r="P281" i="6"/>
  <c r="P208" i="6"/>
  <c r="P319" i="6"/>
  <c r="P332" i="6"/>
  <c r="P268" i="6"/>
  <c r="P336" i="6"/>
  <c r="P337" i="6"/>
  <c r="P47" i="6"/>
  <c r="P76" i="6"/>
  <c r="P77" i="6"/>
  <c r="P168" i="6"/>
  <c r="P240" i="6"/>
  <c r="P334" i="6"/>
  <c r="P330" i="6"/>
  <c r="P316" i="6"/>
  <c r="P301" i="6"/>
  <c r="P55" i="6"/>
  <c r="P104" i="6"/>
  <c r="P112" i="6"/>
  <c r="P130" i="6"/>
  <c r="P244" i="6"/>
  <c r="P217" i="6"/>
  <c r="P338" i="6"/>
  <c r="P324" i="6"/>
  <c r="P325" i="6"/>
  <c r="P56" i="6"/>
  <c r="P101" i="6"/>
  <c r="P21" i="6"/>
  <c r="P242" i="6"/>
  <c r="P245" i="6"/>
  <c r="P253" i="6"/>
  <c r="P272" i="6"/>
  <c r="P297" i="6"/>
  <c r="P333" i="6"/>
  <c r="P60" i="6"/>
  <c r="P111" i="6"/>
  <c r="P99" i="6"/>
  <c r="P250" i="6"/>
  <c r="P255" i="6"/>
  <c r="P263" i="6"/>
  <c r="P275" i="6"/>
  <c r="P321" i="6"/>
  <c r="P96" i="6"/>
  <c r="P128" i="6"/>
  <c r="P135" i="6"/>
  <c r="P148" i="6"/>
  <c r="P199" i="6"/>
  <c r="P331" i="6"/>
  <c r="P176" i="6"/>
  <c r="P329" i="6"/>
  <c r="P102" i="6"/>
  <c r="P150" i="6"/>
  <c r="P45" i="6"/>
  <c r="P156" i="6"/>
  <c r="P213" i="6"/>
  <c r="P339" i="6"/>
  <c r="P205" i="6"/>
  <c r="P312" i="6"/>
  <c r="P120" i="6"/>
  <c r="P261" i="6"/>
  <c r="P147" i="6"/>
  <c r="P264" i="6"/>
  <c r="P167" i="6"/>
  <c r="P303" i="6"/>
  <c r="P175" i="6"/>
  <c r="P311" i="6"/>
  <c r="P44" i="6"/>
  <c r="P230" i="6"/>
  <c r="P335" i="6"/>
  <c r="P52" i="6"/>
  <c r="P238" i="6"/>
  <c r="P276" i="6"/>
  <c r="P53" i="6"/>
  <c r="P274" i="6"/>
  <c r="P75" i="6"/>
  <c r="P278" i="6"/>
  <c r="O282" i="2"/>
  <c r="O309" i="2"/>
  <c r="O310" i="2"/>
  <c r="O319" i="2"/>
  <c r="O328" i="2"/>
  <c r="O235" i="2"/>
  <c r="O171" i="2"/>
  <c r="O311" i="2"/>
  <c r="O212" i="2"/>
  <c r="O288" i="2"/>
  <c r="O213" i="2"/>
  <c r="O279" i="2"/>
  <c r="O214" i="2"/>
  <c r="O150" i="2"/>
  <c r="O263" i="2"/>
  <c r="O199" i="2"/>
  <c r="O135" i="2"/>
  <c r="O224" i="2"/>
  <c r="O331" i="2"/>
  <c r="O217" i="2"/>
  <c r="O289" i="2"/>
  <c r="O218" i="2"/>
  <c r="O154" i="2"/>
  <c r="O112" i="2"/>
  <c r="O48" i="2"/>
  <c r="O121" i="2"/>
  <c r="O57" i="2"/>
  <c r="O122" i="2"/>
  <c r="O149" i="2"/>
  <c r="O75" i="2"/>
  <c r="O23" i="2"/>
  <c r="O116" i="2"/>
  <c r="O52" i="2"/>
  <c r="O138" i="2"/>
  <c r="O69" i="2"/>
  <c r="O118" i="2"/>
  <c r="O298" i="2"/>
  <c r="O325" i="2"/>
  <c r="O326" i="2"/>
  <c r="O335" i="2"/>
  <c r="O297" i="2"/>
  <c r="O251" i="2"/>
  <c r="O187" i="2"/>
  <c r="O324" i="2"/>
  <c r="O228" i="2"/>
  <c r="O312" i="2"/>
  <c r="O229" i="2"/>
  <c r="O299" i="2"/>
  <c r="O230" i="2"/>
  <c r="O166" i="2"/>
  <c r="O269" i="2"/>
  <c r="O215" i="2"/>
  <c r="O151" i="2"/>
  <c r="O240" i="2"/>
  <c r="O176" i="2"/>
  <c r="O233" i="2"/>
  <c r="O307" i="2"/>
  <c r="O234" i="2"/>
  <c r="O170" i="2"/>
  <c r="O132" i="2"/>
  <c r="O64" i="2"/>
  <c r="O136" i="2"/>
  <c r="O73" i="2"/>
  <c r="O130" i="2"/>
  <c r="O74" i="2"/>
  <c r="O91" i="2"/>
  <c r="O33" i="2"/>
  <c r="O145" i="2"/>
  <c r="O68" i="2"/>
  <c r="O152" i="2"/>
  <c r="O85" i="2"/>
  <c r="O306" i="2"/>
  <c r="O301" i="2"/>
  <c r="O286" i="2"/>
  <c r="O305" i="2"/>
  <c r="O227" i="2"/>
  <c r="O147" i="2"/>
  <c r="O236" i="2"/>
  <c r="O275" i="2"/>
  <c r="O316" i="2"/>
  <c r="O238" i="2"/>
  <c r="O142" i="2"/>
  <c r="O239" i="2"/>
  <c r="O159" i="2"/>
  <c r="O216" i="2"/>
  <c r="O257" i="2"/>
  <c r="O308" i="2"/>
  <c r="O210" i="2"/>
  <c r="O177" i="2"/>
  <c r="O72" i="2"/>
  <c r="O113" i="2"/>
  <c r="O165" i="2"/>
  <c r="O82" i="2"/>
  <c r="O67" i="2"/>
  <c r="O189" i="2"/>
  <c r="O76" i="2"/>
  <c r="O133" i="2"/>
  <c r="O27" i="2"/>
  <c r="O86" i="2"/>
  <c r="O103" i="2"/>
  <c r="O37" i="2"/>
  <c r="O42" i="2"/>
  <c r="O290" i="2"/>
  <c r="O293" i="2"/>
  <c r="O278" i="2"/>
  <c r="O332" i="2"/>
  <c r="O219" i="2"/>
  <c r="O139" i="2"/>
  <c r="O220" i="2"/>
  <c r="O267" i="2"/>
  <c r="O315" i="2"/>
  <c r="O222" i="2"/>
  <c r="O284" i="2"/>
  <c r="O231" i="2"/>
  <c r="O143" i="2"/>
  <c r="O208" i="2"/>
  <c r="O249" i="2"/>
  <c r="O292" i="2"/>
  <c r="O202" i="2"/>
  <c r="O164" i="2"/>
  <c r="O56" i="2"/>
  <c r="O105" i="2"/>
  <c r="O161" i="2"/>
  <c r="O66" i="2"/>
  <c r="O59" i="2"/>
  <c r="O181" i="2"/>
  <c r="O60" i="2"/>
  <c r="O117" i="2"/>
  <c r="O153" i="2"/>
  <c r="O78" i="2"/>
  <c r="O95" i="2"/>
  <c r="O29" i="2"/>
  <c r="O32" i="2"/>
  <c r="O274" i="2"/>
  <c r="O285" i="2"/>
  <c r="O270" i="2"/>
  <c r="O291" i="2"/>
  <c r="O211" i="2"/>
  <c r="O131" i="2"/>
  <c r="O204" i="2"/>
  <c r="O253" i="2"/>
  <c r="O300" i="2"/>
  <c r="O206" i="2"/>
  <c r="O281" i="2"/>
  <c r="O223" i="2"/>
  <c r="O127" i="2"/>
  <c r="O200" i="2"/>
  <c r="O241" i="2"/>
  <c r="O276" i="2"/>
  <c r="O194" i="2"/>
  <c r="O137" i="2"/>
  <c r="O34" i="2"/>
  <c r="O97" i="2"/>
  <c r="O134" i="2"/>
  <c r="O148" i="2"/>
  <c r="O51" i="2"/>
  <c r="O173" i="2"/>
  <c r="O44" i="2"/>
  <c r="O109" i="2"/>
  <c r="O141" i="2"/>
  <c r="O70" i="2"/>
  <c r="O87" i="2"/>
  <c r="O24" i="2"/>
  <c r="O31" i="2"/>
  <c r="O266" i="2"/>
  <c r="O342" i="2"/>
  <c r="O327" i="2"/>
  <c r="O280" i="2"/>
  <c r="O203" i="2"/>
  <c r="O320" i="2"/>
  <c r="O196" i="2"/>
  <c r="O245" i="2"/>
  <c r="O287" i="2"/>
  <c r="O198" i="2"/>
  <c r="O277" i="2"/>
  <c r="O207" i="2"/>
  <c r="O303" i="2"/>
  <c r="O192" i="2"/>
  <c r="O225" i="2"/>
  <c r="O268" i="2"/>
  <c r="O186" i="2"/>
  <c r="O120" i="2"/>
  <c r="O26" i="2"/>
  <c r="O89" i="2"/>
  <c r="O126" i="2"/>
  <c r="O123" i="2"/>
  <c r="O43" i="2"/>
  <c r="O124" i="2"/>
  <c r="O38" i="2"/>
  <c r="O101" i="2"/>
  <c r="O129" i="2"/>
  <c r="O157" i="2"/>
  <c r="O79" i="2"/>
  <c r="O22" i="2"/>
  <c r="O62" i="2"/>
  <c r="O338" i="2"/>
  <c r="O339" i="2"/>
  <c r="O334" i="2"/>
  <c r="O337" i="2"/>
  <c r="O272" i="2"/>
  <c r="O195" i="2"/>
  <c r="O295" i="2"/>
  <c r="O188" i="2"/>
  <c r="O237" i="2"/>
  <c r="O271" i="2"/>
  <c r="O190" i="2"/>
  <c r="O273" i="2"/>
  <c r="O191" i="2"/>
  <c r="O283" i="2"/>
  <c r="O184" i="2"/>
  <c r="O209" i="2"/>
  <c r="O258" i="2"/>
  <c r="O178" i="2"/>
  <c r="O104" i="2"/>
  <c r="O169" i="2"/>
  <c r="O81" i="2"/>
  <c r="O114" i="2"/>
  <c r="O115" i="2"/>
  <c r="O41" i="2"/>
  <c r="O108" i="2"/>
  <c r="O30" i="2"/>
  <c r="O93" i="2"/>
  <c r="O125" i="2"/>
  <c r="O156" i="2"/>
  <c r="O71" i="2"/>
  <c r="O28" i="2"/>
  <c r="O54" i="2"/>
  <c r="O330" i="2"/>
  <c r="O341" i="2"/>
  <c r="O318" i="2"/>
  <c r="O329" i="2"/>
  <c r="O264" i="2"/>
  <c r="O179" i="2"/>
  <c r="O262" i="2"/>
  <c r="O180" i="2"/>
  <c r="O221" i="2"/>
  <c r="O260" i="2"/>
  <c r="O182" i="2"/>
  <c r="O265" i="2"/>
  <c r="O183" i="2"/>
  <c r="O256" i="2"/>
  <c r="O168" i="2"/>
  <c r="O201" i="2"/>
  <c r="O250" i="2"/>
  <c r="O162" i="2"/>
  <c r="O96" i="2"/>
  <c r="O160" i="2"/>
  <c r="O65" i="2"/>
  <c r="O106" i="2"/>
  <c r="O107" i="2"/>
  <c r="O25" i="2"/>
  <c r="O100" i="2"/>
  <c r="O45" i="2"/>
  <c r="O77" i="2"/>
  <c r="O110" i="2"/>
  <c r="O140" i="2"/>
  <c r="O63" i="2"/>
  <c r="O36" i="2"/>
  <c r="O46" i="2"/>
  <c r="O321" i="2"/>
  <c r="O172" i="2"/>
  <c r="O255" i="2"/>
  <c r="O340" i="2"/>
  <c r="O146" i="2"/>
  <c r="O21" i="2"/>
  <c r="O102" i="2"/>
  <c r="O40" i="2"/>
  <c r="O313" i="2"/>
  <c r="O296" i="2"/>
  <c r="O247" i="2"/>
  <c r="O323" i="2"/>
  <c r="O128" i="2"/>
  <c r="O197" i="2"/>
  <c r="O94" i="2"/>
  <c r="O322" i="2"/>
  <c r="O259" i="2"/>
  <c r="O205" i="2"/>
  <c r="O175" i="2"/>
  <c r="O242" i="2"/>
  <c r="O49" i="2"/>
  <c r="O92" i="2"/>
  <c r="O119" i="2"/>
  <c r="O314" i="2"/>
  <c r="O243" i="2"/>
  <c r="O336" i="2"/>
  <c r="O167" i="2"/>
  <c r="O226" i="2"/>
  <c r="O39" i="2"/>
  <c r="O84" i="2"/>
  <c r="O111" i="2"/>
  <c r="O333" i="2"/>
  <c r="O163" i="2"/>
  <c r="O254" i="2"/>
  <c r="O248" i="2"/>
  <c r="O193" i="2"/>
  <c r="O98" i="2"/>
  <c r="O35" i="2"/>
  <c r="O55" i="2"/>
  <c r="O294" i="2"/>
  <c r="O244" i="2"/>
  <c r="O158" i="2"/>
  <c r="O261" i="2"/>
  <c r="O80" i="2"/>
  <c r="O83" i="2"/>
  <c r="O53" i="2"/>
  <c r="O50" i="2"/>
  <c r="O155" i="2"/>
  <c r="O90" i="2"/>
  <c r="O252" i="2"/>
  <c r="O99" i="2"/>
  <c r="O246" i="2"/>
  <c r="O144" i="2"/>
  <c r="O174" i="2"/>
  <c r="O61" i="2"/>
  <c r="O232" i="2"/>
  <c r="O47" i="2"/>
  <c r="O304" i="2"/>
  <c r="O58" i="2"/>
  <c r="O185" i="2"/>
  <c r="O88" i="2"/>
  <c r="O317" i="2"/>
  <c r="O302" i="2"/>
  <c r="Q38" i="6"/>
  <c r="Q51" i="6"/>
  <c r="Q36" i="6"/>
  <c r="Q22" i="6"/>
  <c r="Q76" i="6"/>
  <c r="Q57" i="6"/>
  <c r="Q95" i="6"/>
  <c r="Q70" i="6"/>
  <c r="Q26" i="6"/>
  <c r="Q61" i="6"/>
  <c r="Q151" i="6"/>
  <c r="Q53" i="6"/>
  <c r="Q118" i="6"/>
  <c r="Q196" i="6"/>
  <c r="Q147" i="6"/>
  <c r="Q63" i="6"/>
  <c r="Q176" i="6"/>
  <c r="Q139" i="6"/>
  <c r="Q200" i="6"/>
  <c r="Q267" i="6"/>
  <c r="Q173" i="6"/>
  <c r="Q215" i="6"/>
  <c r="Q191" i="6"/>
  <c r="Q174" i="6"/>
  <c r="Q228" i="6"/>
  <c r="Q216" i="6"/>
  <c r="Q171" i="6"/>
  <c r="Q232" i="6"/>
  <c r="Q295" i="6"/>
  <c r="Q271" i="6"/>
  <c r="Q273" i="6"/>
  <c r="Q332" i="6"/>
  <c r="Q299" i="6"/>
  <c r="Q257" i="6"/>
  <c r="Q21" i="6"/>
  <c r="Q46" i="6"/>
  <c r="Q59" i="6"/>
  <c r="Q49" i="6"/>
  <c r="Q47" i="6"/>
  <c r="Q78" i="6"/>
  <c r="Q64" i="6"/>
  <c r="Q99" i="6"/>
  <c r="Q89" i="6"/>
  <c r="Q85" i="6"/>
  <c r="Q81" i="6"/>
  <c r="Q159" i="6"/>
  <c r="Q86" i="6"/>
  <c r="Q137" i="6"/>
  <c r="Q204" i="6"/>
  <c r="Q155" i="6"/>
  <c r="Q84" i="6"/>
  <c r="Q184" i="6"/>
  <c r="Q145" i="6"/>
  <c r="Q209" i="6"/>
  <c r="Q140" i="6"/>
  <c r="Q149" i="6"/>
  <c r="Q223" i="6"/>
  <c r="Q199" i="6"/>
  <c r="Q194" i="6"/>
  <c r="Q249" i="6"/>
  <c r="Q218" i="6"/>
  <c r="Q182" i="6"/>
  <c r="Q233" i="6"/>
  <c r="Q303" i="6"/>
  <c r="Q278" i="6"/>
  <c r="Q276" i="6"/>
  <c r="Q340" i="6"/>
  <c r="Q307" i="6"/>
  <c r="Q261" i="6"/>
  <c r="Q280" i="6"/>
  <c r="Q293" i="6"/>
  <c r="Q325" i="6"/>
  <c r="Q297" i="6"/>
  <c r="Q306" i="6"/>
  <c r="Q29" i="6"/>
  <c r="Q25" i="6"/>
  <c r="Q67" i="6"/>
  <c r="Q35" i="6"/>
  <c r="Q58" i="6"/>
  <c r="Q80" i="6"/>
  <c r="Q72" i="6"/>
  <c r="Q107" i="6"/>
  <c r="Q110" i="6"/>
  <c r="Q105" i="6"/>
  <c r="Q82" i="6"/>
  <c r="Q167" i="6"/>
  <c r="Q125" i="6"/>
  <c r="Q37" i="6"/>
  <c r="Q33" i="6"/>
  <c r="Q30" i="6"/>
  <c r="Q62" i="6"/>
  <c r="Q75" i="6"/>
  <c r="Q103" i="6"/>
  <c r="Q93" i="6"/>
  <c r="Q115" i="6"/>
  <c r="Q112" i="6"/>
  <c r="Q109" i="6"/>
  <c r="Q100" i="6"/>
  <c r="Q175" i="6"/>
  <c r="Q130" i="6"/>
  <c r="Q156" i="6"/>
  <c r="Q92" i="6"/>
  <c r="Q77" i="6"/>
  <c r="Q124" i="6"/>
  <c r="Q142" i="6"/>
  <c r="Q161" i="6"/>
  <c r="Q227" i="6"/>
  <c r="Q44" i="6"/>
  <c r="Q40" i="6"/>
  <c r="Q42" i="6"/>
  <c r="Q65" i="6"/>
  <c r="Q83" i="6"/>
  <c r="Q111" i="6"/>
  <c r="Q43" i="6"/>
  <c r="Q50" i="6"/>
  <c r="Q114" i="6"/>
  <c r="Q117" i="6"/>
  <c r="Q104" i="6"/>
  <c r="Q41" i="6"/>
  <c r="Q134" i="6"/>
  <c r="Q164" i="6"/>
  <c r="Q102" i="6"/>
  <c r="Q113" i="6"/>
  <c r="Q135" i="6"/>
  <c r="Q143" i="6"/>
  <c r="Q166" i="6"/>
  <c r="Q235" i="6"/>
  <c r="Q162" i="6"/>
  <c r="Q158" i="6"/>
  <c r="Q247" i="6"/>
  <c r="Q248" i="6"/>
  <c r="Q208" i="6"/>
  <c r="Q187" i="6"/>
  <c r="Q245" i="6"/>
  <c r="Q217" i="6"/>
  <c r="Q262" i="6"/>
  <c r="Q327" i="6"/>
  <c r="Q234" i="6"/>
  <c r="Q300" i="6"/>
  <c r="Q211" i="6"/>
  <c r="Q331" i="6"/>
  <c r="Q290" i="6"/>
  <c r="Q304" i="6"/>
  <c r="Q302" i="6"/>
  <c r="Q334" i="6"/>
  <c r="Q321" i="6"/>
  <c r="Q330" i="6"/>
  <c r="Q52" i="6"/>
  <c r="Q48" i="6"/>
  <c r="Q34" i="6"/>
  <c r="Q68" i="6"/>
  <c r="Q91" i="6"/>
  <c r="Q119" i="6"/>
  <c r="Q55" i="6"/>
  <c r="Q60" i="6"/>
  <c r="Q116" i="6"/>
  <c r="Q120" i="6"/>
  <c r="Q108" i="6"/>
  <c r="Q88" i="6"/>
  <c r="Q90" i="6"/>
  <c r="Q172" i="6"/>
  <c r="Q106" i="6"/>
  <c r="Q54" i="6"/>
  <c r="Q79" i="6"/>
  <c r="Q69" i="6"/>
  <c r="Q101" i="6"/>
  <c r="Q121" i="6"/>
  <c r="Q168" i="6"/>
  <c r="Q185" i="6"/>
  <c r="Q179" i="6"/>
  <c r="Q239" i="6"/>
  <c r="Q274" i="6"/>
  <c r="Q189" i="6"/>
  <c r="Q201" i="6"/>
  <c r="Q279" i="6"/>
  <c r="Q266" i="6"/>
  <c r="Q324" i="6"/>
  <c r="Q339" i="6"/>
  <c r="Q268" i="6"/>
  <c r="Q301" i="6"/>
  <c r="Q338" i="6"/>
  <c r="Q298" i="6"/>
  <c r="Q87" i="6"/>
  <c r="Q71" i="6"/>
  <c r="Q122" i="6"/>
  <c r="Q123" i="6"/>
  <c r="Q128" i="6"/>
  <c r="Q219" i="6"/>
  <c r="Q136" i="6"/>
  <c r="Q255" i="6"/>
  <c r="Q202" i="6"/>
  <c r="Q190" i="6"/>
  <c r="Q207" i="6"/>
  <c r="Q287" i="6"/>
  <c r="Q254" i="6"/>
  <c r="Q197" i="6"/>
  <c r="Q236" i="6"/>
  <c r="Q288" i="6"/>
  <c r="Q309" i="6"/>
  <c r="Q265" i="6"/>
  <c r="Q314" i="6"/>
  <c r="Q23" i="6"/>
  <c r="Q28" i="6"/>
  <c r="Q133" i="6"/>
  <c r="Q94" i="6"/>
  <c r="Q163" i="6"/>
  <c r="Q165" i="6"/>
  <c r="Q243" i="6"/>
  <c r="Q150" i="6"/>
  <c r="Q263" i="6"/>
  <c r="Q192" i="6"/>
  <c r="Q214" i="6"/>
  <c r="Q221" i="6"/>
  <c r="Q311" i="6"/>
  <c r="Q256" i="6"/>
  <c r="Q210" i="6"/>
  <c r="Q237" i="6"/>
  <c r="Q296" i="6"/>
  <c r="Q310" i="6"/>
  <c r="Q272" i="6"/>
  <c r="Q322" i="6"/>
  <c r="Q31" i="6"/>
  <c r="Q74" i="6"/>
  <c r="Q141" i="6"/>
  <c r="Q98" i="6"/>
  <c r="Q56" i="6"/>
  <c r="Q131" i="6"/>
  <c r="Q251" i="6"/>
  <c r="Q157" i="6"/>
  <c r="Q178" i="6"/>
  <c r="Q222" i="6"/>
  <c r="Q220" i="6"/>
  <c r="Q205" i="6"/>
  <c r="Q319" i="6"/>
  <c r="Q260" i="6"/>
  <c r="Q270" i="6"/>
  <c r="Q264" i="6"/>
  <c r="Q312" i="6"/>
  <c r="Q317" i="6"/>
  <c r="Q305" i="6"/>
  <c r="Q289" i="6"/>
  <c r="Q27" i="6"/>
  <c r="Q127" i="6"/>
  <c r="Q126" i="6"/>
  <c r="Q148" i="6"/>
  <c r="Q96" i="6"/>
  <c r="Q132" i="6"/>
  <c r="Q259" i="6"/>
  <c r="Q177" i="6"/>
  <c r="Q213" i="6"/>
  <c r="Q224" i="6"/>
  <c r="Q241" i="6"/>
  <c r="Q206" i="6"/>
  <c r="Q335" i="6"/>
  <c r="Q284" i="6"/>
  <c r="Q283" i="6"/>
  <c r="Q282" i="6"/>
  <c r="Q320" i="6"/>
  <c r="Q318" i="6"/>
  <c r="Q313" i="6"/>
  <c r="Q281" i="6"/>
  <c r="Q24" i="6"/>
  <c r="Q73" i="6"/>
  <c r="Q144" i="6"/>
  <c r="Q212" i="6"/>
  <c r="Q160" i="6"/>
  <c r="Q183" i="6"/>
  <c r="Q169" i="6"/>
  <c r="Q231" i="6"/>
  <c r="Q252" i="6"/>
  <c r="Q186" i="6"/>
  <c r="Q170" i="6"/>
  <c r="Q269" i="6"/>
  <c r="Q244" i="6"/>
  <c r="Q316" i="6"/>
  <c r="Q323" i="6"/>
  <c r="Q238" i="6"/>
  <c r="Q294" i="6"/>
  <c r="Q337" i="6"/>
  <c r="Q277" i="6"/>
  <c r="Q32" i="6"/>
  <c r="Q153" i="6"/>
  <c r="Q226" i="6"/>
  <c r="Q292" i="6"/>
  <c r="Q326" i="6"/>
  <c r="Q66" i="6"/>
  <c r="Q181" i="6"/>
  <c r="Q253" i="6"/>
  <c r="Q308" i="6"/>
  <c r="Q333" i="6"/>
  <c r="Q129" i="6"/>
  <c r="Q146" i="6"/>
  <c r="Q193" i="6"/>
  <c r="Q291" i="6"/>
  <c r="Q329" i="6"/>
  <c r="Q138" i="6"/>
  <c r="Q154" i="6"/>
  <c r="Q203" i="6"/>
  <c r="Q315" i="6"/>
  <c r="Q275" i="6"/>
  <c r="Q180" i="6"/>
  <c r="Q195" i="6"/>
  <c r="Q240" i="6"/>
  <c r="Q229" i="6"/>
  <c r="Q286" i="6"/>
  <c r="Q188" i="6"/>
  <c r="Q198" i="6"/>
  <c r="Q258" i="6"/>
  <c r="Q230" i="6"/>
  <c r="Q336" i="6"/>
  <c r="Q225" i="6"/>
  <c r="Q242" i="6"/>
  <c r="Q39" i="6"/>
  <c r="Q328" i="6"/>
  <c r="Q45" i="6"/>
  <c r="Q285" i="6"/>
  <c r="Q97" i="6"/>
  <c r="Q152" i="6"/>
  <c r="Q246" i="6"/>
  <c r="Q250" i="6"/>
  <c r="O59" i="6"/>
  <c r="O102" i="6"/>
  <c r="O126" i="6"/>
  <c r="O62" i="6"/>
  <c r="O169" i="6"/>
  <c r="O167" i="6"/>
  <c r="O209" i="6"/>
  <c r="O219" i="6"/>
  <c r="O266" i="6"/>
  <c r="O45" i="6"/>
  <c r="O25" i="6"/>
  <c r="O127" i="6"/>
  <c r="O154" i="6"/>
  <c r="O72" i="6"/>
  <c r="O179" i="6"/>
  <c r="O229" i="6"/>
  <c r="O247" i="6"/>
  <c r="O244" i="6"/>
  <c r="O254" i="6"/>
  <c r="O222" i="6"/>
  <c r="O248" i="6"/>
  <c r="O283" i="6"/>
  <c r="O292" i="6"/>
  <c r="O235" i="6"/>
  <c r="O210" i="6"/>
  <c r="O304" i="6"/>
  <c r="O191" i="6"/>
  <c r="O96" i="6"/>
  <c r="O197" i="6"/>
  <c r="O305" i="6"/>
  <c r="O245" i="6"/>
  <c r="O107" i="6"/>
  <c r="O291" i="6"/>
  <c r="O181" i="6"/>
  <c r="O145" i="6"/>
  <c r="O112" i="6"/>
  <c r="O47" i="6"/>
  <c r="O32" i="6"/>
  <c r="O329" i="6"/>
  <c r="O243" i="6"/>
  <c r="O182" i="6"/>
  <c r="O143" i="6"/>
  <c r="O24" i="6"/>
  <c r="O153" i="6"/>
  <c r="O60" i="6"/>
  <c r="O255" i="6"/>
  <c r="O232" i="6"/>
  <c r="O119" i="6"/>
  <c r="O63" i="6"/>
  <c r="O103" i="6"/>
  <c r="O162" i="6"/>
  <c r="O83" i="6"/>
  <c r="O196" i="6"/>
  <c r="O237" i="6"/>
  <c r="O251" i="6"/>
  <c r="O250" i="6"/>
  <c r="O263" i="6"/>
  <c r="O281" i="6"/>
  <c r="O258" i="6"/>
  <c r="O295" i="6"/>
  <c r="O299" i="6"/>
  <c r="O227" i="6"/>
  <c r="O111" i="6"/>
  <c r="O310" i="6"/>
  <c r="O212" i="6"/>
  <c r="O194" i="6"/>
  <c r="O195" i="6"/>
  <c r="O314" i="6"/>
  <c r="O148" i="6"/>
  <c r="O105" i="6"/>
  <c r="O274" i="6"/>
  <c r="O218" i="6"/>
  <c r="O136" i="6"/>
  <c r="O53" i="6"/>
  <c r="O157" i="6"/>
  <c r="O79" i="6"/>
  <c r="O128" i="6"/>
  <c r="O241" i="6"/>
  <c r="O211" i="6"/>
  <c r="O264" i="6"/>
  <c r="O277" i="6"/>
  <c r="O252" i="6"/>
  <c r="O289" i="6"/>
  <c r="O271" i="6"/>
  <c r="O311" i="6"/>
  <c r="O307" i="6"/>
  <c r="O239" i="6"/>
  <c r="O149" i="6"/>
  <c r="O220" i="6"/>
  <c r="O185" i="6"/>
  <c r="O110" i="6"/>
  <c r="O152" i="6"/>
  <c r="O273" i="6"/>
  <c r="O205" i="6"/>
  <c r="O73" i="6"/>
  <c r="O230" i="6"/>
  <c r="O238" i="6"/>
  <c r="O69" i="6"/>
  <c r="O75" i="6"/>
  <c r="O161" i="6"/>
  <c r="O190" i="6"/>
  <c r="O176" i="6"/>
  <c r="O242" i="6"/>
  <c r="O201" i="6"/>
  <c r="O309" i="6"/>
  <c r="O290" i="6"/>
  <c r="O337" i="6"/>
  <c r="O294" i="6"/>
  <c r="O320" i="6"/>
  <c r="O323" i="6"/>
  <c r="O156" i="6"/>
  <c r="O101" i="6"/>
  <c r="O322" i="6"/>
  <c r="O155" i="6"/>
  <c r="O84" i="6"/>
  <c r="O336" i="6"/>
  <c r="O180" i="6"/>
  <c r="O108" i="6"/>
  <c r="O36" i="6"/>
  <c r="O282" i="6"/>
  <c r="O135" i="6"/>
  <c r="O23" i="6"/>
  <c r="O117" i="6"/>
  <c r="O146" i="6"/>
  <c r="O312" i="6"/>
  <c r="O259" i="6"/>
  <c r="O163" i="6"/>
  <c r="O202" i="6"/>
  <c r="O125" i="6"/>
  <c r="O151" i="6"/>
  <c r="O58" i="6"/>
  <c r="O39" i="6"/>
  <c r="O262" i="6"/>
  <c r="O215" i="6"/>
  <c r="O141" i="6"/>
  <c r="O87" i="6"/>
  <c r="O46" i="6"/>
  <c r="O22" i="6"/>
  <c r="O92" i="6"/>
  <c r="O80" i="6"/>
  <c r="O56" i="6"/>
  <c r="O171" i="6"/>
  <c r="O137" i="6"/>
  <c r="O192" i="6"/>
  <c r="O172" i="6"/>
  <c r="O317" i="6"/>
  <c r="O306" i="6"/>
  <c r="O228" i="6"/>
  <c r="O326" i="6"/>
  <c r="O335" i="6"/>
  <c r="O324" i="6"/>
  <c r="O225" i="6"/>
  <c r="O52" i="6"/>
  <c r="O223" i="6"/>
  <c r="O217" i="6"/>
  <c r="O97" i="6"/>
  <c r="O303" i="6"/>
  <c r="O177" i="6"/>
  <c r="O78" i="6"/>
  <c r="O332" i="6"/>
  <c r="O276" i="6"/>
  <c r="O140" i="6"/>
  <c r="O158" i="6"/>
  <c r="O285" i="6"/>
  <c r="O278" i="6"/>
  <c r="O41" i="6"/>
  <c r="O226" i="6"/>
  <c r="O315" i="6"/>
  <c r="O120" i="6"/>
  <c r="O174" i="6"/>
  <c r="O139" i="6"/>
  <c r="O86" i="6"/>
  <c r="O175" i="6"/>
  <c r="O272" i="6"/>
  <c r="O142" i="6"/>
  <c r="O31" i="6"/>
  <c r="O129" i="6"/>
  <c r="O30" i="6"/>
  <c r="O330" i="6"/>
  <c r="O147" i="6"/>
  <c r="O173" i="6"/>
  <c r="O21" i="6"/>
  <c r="O160" i="6"/>
  <c r="O260" i="6"/>
  <c r="O334" i="6"/>
  <c r="O269" i="6"/>
  <c r="O207" i="6"/>
  <c r="O302" i="6"/>
  <c r="O37" i="6"/>
  <c r="O64" i="6"/>
  <c r="O113" i="6"/>
  <c r="O134" i="6"/>
  <c r="O267" i="6"/>
  <c r="O253" i="6"/>
  <c r="O74" i="6"/>
  <c r="O49" i="6"/>
  <c r="O98" i="6"/>
  <c r="O34" i="6"/>
  <c r="O234" i="6"/>
  <c r="O233" i="6"/>
  <c r="O40" i="6"/>
  <c r="O91" i="6"/>
  <c r="O257" i="6"/>
  <c r="O270" i="6"/>
  <c r="O284" i="6"/>
  <c r="O122" i="6"/>
  <c r="O261" i="6"/>
  <c r="O231" i="6"/>
  <c r="O300" i="6"/>
  <c r="O67" i="6"/>
  <c r="O93" i="6"/>
  <c r="O100" i="6"/>
  <c r="O298" i="6"/>
  <c r="O265" i="6"/>
  <c r="O68" i="6"/>
  <c r="O249" i="6"/>
  <c r="O132" i="6"/>
  <c r="O325" i="6"/>
  <c r="O168" i="6"/>
  <c r="O106" i="6"/>
  <c r="O29" i="6"/>
  <c r="O164" i="6"/>
  <c r="O338" i="6"/>
  <c r="O319" i="6"/>
  <c r="O76" i="6"/>
  <c r="O144" i="6"/>
  <c r="O333" i="6"/>
  <c r="O327" i="6"/>
  <c r="O118" i="6"/>
  <c r="O27" i="6"/>
  <c r="O89" i="6"/>
  <c r="O216" i="6"/>
  <c r="O199" i="6"/>
  <c r="O131" i="6"/>
  <c r="O193" i="6"/>
  <c r="O124" i="6"/>
  <c r="O328" i="6"/>
  <c r="O224" i="6"/>
  <c r="O150" i="6"/>
  <c r="O35" i="6"/>
  <c r="O165" i="6"/>
  <c r="O236" i="6"/>
  <c r="O203" i="6"/>
  <c r="O279" i="6"/>
  <c r="O90" i="6"/>
  <c r="O116" i="6"/>
  <c r="O200" i="6"/>
  <c r="O275" i="6"/>
  <c r="O85" i="6"/>
  <c r="O28" i="6"/>
  <c r="O33" i="6"/>
  <c r="O293" i="6"/>
  <c r="O159" i="6"/>
  <c r="O94" i="6"/>
  <c r="O166" i="6"/>
  <c r="O88" i="6"/>
  <c r="O296" i="6"/>
  <c r="O184" i="6"/>
  <c r="O82" i="6"/>
  <c r="O54" i="6"/>
  <c r="O121" i="6"/>
  <c r="O206" i="6"/>
  <c r="O321" i="6"/>
  <c r="O340" i="6"/>
  <c r="O316" i="6"/>
  <c r="O130" i="6"/>
  <c r="O198" i="6"/>
  <c r="O301" i="6"/>
  <c r="O42" i="6"/>
  <c r="O61" i="6"/>
  <c r="O51" i="6"/>
  <c r="O246" i="6"/>
  <c r="O115" i="6"/>
  <c r="O71" i="6"/>
  <c r="O104" i="6"/>
  <c r="O109" i="6"/>
  <c r="O318" i="6"/>
  <c r="O188" i="6"/>
  <c r="O133" i="6"/>
  <c r="O70" i="6"/>
  <c r="O114" i="6"/>
  <c r="O313" i="6"/>
  <c r="O44" i="6"/>
  <c r="O55" i="6"/>
  <c r="O297" i="6"/>
  <c r="O268" i="6"/>
  <c r="O57" i="6"/>
  <c r="O48" i="6"/>
  <c r="O81" i="6"/>
  <c r="O187" i="6"/>
  <c r="O204" i="6"/>
  <c r="O256" i="6"/>
  <c r="O26" i="6"/>
  <c r="O77" i="6"/>
  <c r="O221" i="6"/>
  <c r="O288" i="6"/>
  <c r="O189" i="6"/>
  <c r="O287" i="6"/>
  <c r="O95" i="6"/>
  <c r="O170" i="6"/>
  <c r="O208" i="6"/>
  <c r="O178" i="6"/>
  <c r="O286" i="6"/>
  <c r="O186" i="6"/>
  <c r="O123" i="6"/>
  <c r="O99" i="6"/>
  <c r="O339" i="6"/>
  <c r="O43" i="6"/>
  <c r="O138" i="6"/>
  <c r="O280" i="6"/>
  <c r="O183" i="6"/>
  <c r="O214" i="6"/>
  <c r="O66" i="6"/>
  <c r="O38" i="6"/>
  <c r="O308" i="6"/>
  <c r="O50" i="6"/>
  <c r="O331" i="6"/>
  <c r="O65" i="6"/>
  <c r="O240" i="6"/>
  <c r="O213" i="6"/>
  <c r="O7" i="6"/>
  <c r="O18" i="2"/>
  <c r="O18" i="6"/>
  <c r="Q18" i="6"/>
  <c r="P18" i="6"/>
  <c r="P18" i="2"/>
  <c r="Q18" i="2"/>
  <c r="E6" i="2" l="1"/>
  <c r="E9" i="2" s="1"/>
  <c r="E10" i="2" s="1"/>
  <c r="E4" i="6"/>
  <c r="E6" i="6"/>
  <c r="E9" i="6" s="1"/>
  <c r="E10" i="6" s="1"/>
  <c r="E4" i="2"/>
  <c r="E5" i="6"/>
  <c r="V3" i="6" l="1"/>
  <c r="M95" i="6"/>
  <c r="M128" i="6"/>
  <c r="M158" i="6"/>
  <c r="M244" i="6"/>
  <c r="M292" i="6"/>
  <c r="M302" i="6"/>
  <c r="M219" i="6"/>
  <c r="V20" i="6"/>
  <c r="M155" i="6"/>
  <c r="M188" i="6"/>
  <c r="M281" i="6"/>
  <c r="M310" i="6"/>
  <c r="M225" i="6"/>
  <c r="M42" i="6"/>
  <c r="M94" i="6"/>
  <c r="M252" i="6"/>
  <c r="M212" i="6"/>
  <c r="M54" i="6"/>
  <c r="M132" i="6"/>
  <c r="M259" i="6"/>
  <c r="M201" i="6"/>
  <c r="M308" i="6"/>
  <c r="M337" i="6"/>
  <c r="M56" i="6"/>
  <c r="M231" i="6"/>
  <c r="M168" i="6"/>
  <c r="M290" i="6"/>
  <c r="M97" i="6"/>
  <c r="M312" i="6"/>
  <c r="M271" i="6"/>
  <c r="M189" i="6"/>
  <c r="M318" i="6"/>
  <c r="M213" i="6"/>
  <c r="M339" i="6"/>
  <c r="M157" i="6"/>
  <c r="M72" i="6"/>
  <c r="V18" i="6"/>
  <c r="V14" i="6"/>
  <c r="M331" i="6"/>
  <c r="M150" i="6"/>
  <c r="M124" i="6"/>
  <c r="M23" i="6"/>
  <c r="V10" i="6"/>
  <c r="M68" i="6"/>
  <c r="M145" i="6"/>
  <c r="M293" i="6"/>
  <c r="M274" i="6"/>
  <c r="M249" i="6"/>
  <c r="M162" i="6"/>
  <c r="M179" i="6"/>
  <c r="M73" i="6"/>
  <c r="M32" i="6"/>
  <c r="M195" i="6"/>
  <c r="M243" i="6"/>
  <c r="M172" i="6"/>
  <c r="M88" i="6"/>
  <c r="M330" i="6"/>
  <c r="M235" i="6"/>
  <c r="M113" i="6"/>
  <c r="M153" i="6"/>
  <c r="M224" i="6"/>
  <c r="M265" i="6"/>
  <c r="M306" i="6"/>
  <c r="M276" i="6"/>
  <c r="M100" i="6"/>
  <c r="M334" i="6"/>
  <c r="M280" i="6"/>
  <c r="V11" i="6"/>
  <c r="M34" i="6"/>
  <c r="M206" i="6"/>
  <c r="M156" i="6"/>
  <c r="M309" i="6"/>
  <c r="M253" i="6"/>
  <c r="M123" i="6"/>
  <c r="M230" i="6"/>
  <c r="M121" i="6"/>
  <c r="M114" i="6"/>
  <c r="M149" i="6"/>
  <c r="M204" i="6"/>
  <c r="M238" i="6"/>
  <c r="M294" i="6"/>
  <c r="M109" i="6"/>
  <c r="M217" i="6"/>
  <c r="M84" i="6"/>
  <c r="M160" i="6"/>
  <c r="M186" i="6"/>
  <c r="M67" i="6"/>
  <c r="M305" i="6"/>
  <c r="M26" i="6"/>
  <c r="M295" i="6"/>
  <c r="M119" i="6"/>
  <c r="M296" i="6"/>
  <c r="M202" i="6"/>
  <c r="M140" i="6"/>
  <c r="M21" i="6"/>
  <c r="M289" i="6"/>
  <c r="M288" i="6"/>
  <c r="M267" i="6"/>
  <c r="M130" i="6"/>
  <c r="M93" i="6"/>
  <c r="M91" i="6"/>
  <c r="M99" i="6"/>
  <c r="V22" i="6"/>
  <c r="M43" i="6"/>
  <c r="M233" i="6"/>
  <c r="M210" i="6"/>
  <c r="M101" i="6"/>
  <c r="M90" i="6"/>
  <c r="M103" i="6"/>
  <c r="M264" i="6"/>
  <c r="M144" i="6"/>
  <c r="M64" i="6"/>
  <c r="M287" i="6"/>
  <c r="M193" i="6"/>
  <c r="M146" i="6"/>
  <c r="M222" i="6"/>
  <c r="M324" i="6"/>
  <c r="M340" i="6"/>
  <c r="M40" i="6"/>
  <c r="M131" i="6"/>
  <c r="M297" i="6"/>
  <c r="M240" i="6"/>
  <c r="M60" i="6"/>
  <c r="M247" i="6"/>
  <c r="M106" i="6"/>
  <c r="M28" i="6"/>
  <c r="M332" i="6"/>
  <c r="M211" i="6"/>
  <c r="M142" i="6"/>
  <c r="M36" i="6"/>
  <c r="M49" i="6"/>
  <c r="M336" i="6"/>
  <c r="M192" i="6"/>
  <c r="M78" i="6"/>
  <c r="V5" i="6"/>
  <c r="M218" i="6"/>
  <c r="M154" i="6"/>
  <c r="V6" i="6"/>
  <c r="M77" i="6"/>
  <c r="M317" i="6"/>
  <c r="M261" i="6"/>
  <c r="M141" i="6"/>
  <c r="M74" i="6"/>
  <c r="M30" i="6"/>
  <c r="M24" i="6"/>
  <c r="M96" i="6"/>
  <c r="M258" i="6"/>
  <c r="M314" i="6"/>
  <c r="M209" i="6"/>
  <c r="M284" i="6"/>
  <c r="M82" i="6"/>
  <c r="M311" i="6"/>
  <c r="M275" i="6"/>
  <c r="M38" i="6"/>
  <c r="M173" i="6"/>
  <c r="M118" i="6"/>
  <c r="M245" i="6"/>
  <c r="M221" i="6"/>
  <c r="M116" i="6"/>
  <c r="V15" i="6"/>
  <c r="M111" i="6"/>
  <c r="M45" i="6"/>
  <c r="M277" i="6"/>
  <c r="M185" i="6"/>
  <c r="M39" i="6"/>
  <c r="M197" i="6"/>
  <c r="M183" i="6"/>
  <c r="M70" i="6"/>
  <c r="M282" i="6"/>
  <c r="M270" i="6"/>
  <c r="M138" i="6"/>
  <c r="M176" i="6"/>
  <c r="M35" i="6"/>
  <c r="M22" i="6"/>
  <c r="M126" i="6"/>
  <c r="M205" i="6"/>
  <c r="M322" i="6"/>
  <c r="M304" i="6"/>
  <c r="M256" i="6"/>
  <c r="M71" i="6"/>
  <c r="M257" i="6"/>
  <c r="M338" i="6"/>
  <c r="M327" i="6"/>
  <c r="M166" i="6"/>
  <c r="M110" i="6"/>
  <c r="M63" i="6"/>
  <c r="M286" i="6"/>
  <c r="M190" i="6"/>
  <c r="M208" i="6"/>
  <c r="M107" i="6"/>
  <c r="M329" i="6"/>
  <c r="M272" i="6"/>
  <c r="M251" i="6"/>
  <c r="V19" i="6"/>
  <c r="M207" i="6"/>
  <c r="M171" i="6"/>
  <c r="V17" i="6"/>
  <c r="M313" i="6"/>
  <c r="M299" i="6"/>
  <c r="M198" i="6"/>
  <c r="M31" i="6"/>
  <c r="M86" i="6"/>
  <c r="M200" i="6"/>
  <c r="M232" i="6"/>
  <c r="M285" i="6"/>
  <c r="M291" i="6"/>
  <c r="M255" i="6"/>
  <c r="M89" i="6"/>
  <c r="M246" i="6"/>
  <c r="M248" i="6"/>
  <c r="M250" i="6"/>
  <c r="M143" i="6"/>
  <c r="V13" i="6"/>
  <c r="M51" i="6"/>
  <c r="M319" i="6"/>
  <c r="M203" i="6"/>
  <c r="M135" i="6"/>
  <c r="M80" i="6"/>
  <c r="M316" i="6"/>
  <c r="M199" i="6"/>
  <c r="M180" i="6"/>
  <c r="M81" i="6"/>
  <c r="M41" i="6"/>
  <c r="M228" i="6"/>
  <c r="M85" i="6"/>
  <c r="M125" i="6"/>
  <c r="M52" i="6"/>
  <c r="M300" i="6"/>
  <c r="M236" i="6"/>
  <c r="M181" i="6"/>
  <c r="M66" i="6"/>
  <c r="M58" i="6"/>
  <c r="M46" i="6"/>
  <c r="M117" i="6"/>
  <c r="M214" i="6"/>
  <c r="M269" i="6"/>
  <c r="M165" i="6"/>
  <c r="M335" i="6"/>
  <c r="M175" i="6"/>
  <c r="M182" i="6"/>
  <c r="M234" i="6"/>
  <c r="M273" i="6"/>
  <c r="V8" i="6"/>
  <c r="M53" i="6"/>
  <c r="M237" i="6"/>
  <c r="M239" i="6"/>
  <c r="M79" i="6"/>
  <c r="M315" i="6"/>
  <c r="M191" i="6"/>
  <c r="M62" i="6"/>
  <c r="M328" i="6"/>
  <c r="M174" i="6"/>
  <c r="M129" i="6"/>
  <c r="M25" i="6"/>
  <c r="M262" i="6"/>
  <c r="M260" i="6"/>
  <c r="M164" i="6"/>
  <c r="M163" i="6"/>
  <c r="M65" i="6"/>
  <c r="M169" i="6"/>
  <c r="M279" i="6"/>
  <c r="M268" i="6"/>
  <c r="M127" i="6"/>
  <c r="M283" i="6"/>
  <c r="M326" i="6"/>
  <c r="M159" i="6"/>
  <c r="M167" i="6"/>
  <c r="M254" i="6"/>
  <c r="M122" i="6"/>
  <c r="M61" i="6"/>
  <c r="M333" i="6"/>
  <c r="M216" i="6"/>
  <c r="M102" i="6"/>
  <c r="M57" i="6"/>
  <c r="M83" i="6"/>
  <c r="M29" i="6"/>
  <c r="M242" i="6"/>
  <c r="M108" i="6"/>
  <c r="M133" i="6"/>
  <c r="M105" i="6"/>
  <c r="M76" i="6"/>
  <c r="M226" i="6"/>
  <c r="M134" i="6"/>
  <c r="V9" i="6"/>
  <c r="V7" i="6"/>
  <c r="M139" i="6"/>
  <c r="M229" i="6"/>
  <c r="V21" i="6"/>
  <c r="M177" i="6"/>
  <c r="V2" i="6"/>
  <c r="M92" i="6"/>
  <c r="M263" i="6"/>
  <c r="M194" i="6"/>
  <c r="M196" i="6"/>
  <c r="M266" i="6"/>
  <c r="M44" i="6"/>
  <c r="M223" i="6"/>
  <c r="M307" i="6"/>
  <c r="M50" i="6"/>
  <c r="M120" i="6"/>
  <c r="M278" i="6"/>
  <c r="M321" i="6"/>
  <c r="M37" i="6"/>
  <c r="M170" i="6"/>
  <c r="M151" i="6"/>
  <c r="M215" i="6"/>
  <c r="M241" i="6"/>
  <c r="V12" i="6"/>
  <c r="M220" i="6"/>
  <c r="M152" i="6"/>
  <c r="M161" i="6"/>
  <c r="M325" i="6"/>
  <c r="M320" i="6"/>
  <c r="M33" i="6"/>
  <c r="M323" i="6"/>
  <c r="M112" i="6"/>
  <c r="M115" i="6"/>
  <c r="M98" i="6"/>
  <c r="V4" i="6"/>
  <c r="M227" i="6"/>
  <c r="M69" i="6"/>
  <c r="M87" i="6"/>
  <c r="M48" i="6"/>
  <c r="M303" i="6"/>
  <c r="M137" i="6"/>
  <c r="M184" i="6"/>
  <c r="M187" i="6"/>
  <c r="M27" i="6"/>
  <c r="M136" i="6"/>
  <c r="M301" i="6"/>
  <c r="M55" i="6"/>
  <c r="M75" i="6"/>
  <c r="M59" i="6"/>
  <c r="M104" i="6"/>
  <c r="M147" i="6"/>
  <c r="M148" i="6"/>
  <c r="M298" i="6"/>
  <c r="M47" i="6"/>
  <c r="M178" i="6"/>
  <c r="V16" i="6"/>
  <c r="M41" i="2"/>
  <c r="M36" i="2"/>
  <c r="M22" i="2"/>
  <c r="M304" i="2"/>
  <c r="M331" i="2"/>
  <c r="M332" i="2"/>
  <c r="M268" i="2"/>
  <c r="M311" i="2"/>
  <c r="M241" i="2"/>
  <c r="M177" i="2"/>
  <c r="M314" i="2"/>
  <c r="M226" i="2"/>
  <c r="M329" i="2"/>
  <c r="M235" i="2"/>
  <c r="M278" i="2"/>
  <c r="M21" i="2"/>
  <c r="M24" i="2"/>
  <c r="M25" i="2"/>
  <c r="M296" i="2"/>
  <c r="M323" i="2"/>
  <c r="M324" i="2"/>
  <c r="M341" i="2"/>
  <c r="M303" i="2"/>
  <c r="M233" i="2"/>
  <c r="M169" i="2"/>
  <c r="M298" i="2"/>
  <c r="M218" i="2"/>
  <c r="M313" i="2"/>
  <c r="M227" i="2"/>
  <c r="M270" i="2"/>
  <c r="M204" i="2"/>
  <c r="M140" i="2"/>
  <c r="M253" i="2"/>
  <c r="M189" i="2"/>
  <c r="M318" i="2"/>
  <c r="M214" i="2"/>
  <c r="M281" i="2"/>
  <c r="M239" i="2"/>
  <c r="M279" i="2"/>
  <c r="M232" i="2"/>
  <c r="M168" i="2"/>
  <c r="M102" i="2"/>
  <c r="V23" i="2"/>
  <c r="M147" i="2"/>
  <c r="M87" i="2"/>
  <c r="M96" i="2"/>
  <c r="M29" i="2"/>
  <c r="M32" i="2"/>
  <c r="M336" i="2"/>
  <c r="M272" i="2"/>
  <c r="M299" i="2"/>
  <c r="M300" i="2"/>
  <c r="M317" i="2"/>
  <c r="M293" i="2"/>
  <c r="M209" i="2"/>
  <c r="M145" i="2"/>
  <c r="M258" i="2"/>
  <c r="M194" i="2"/>
  <c r="M274" i="2"/>
  <c r="M203" i="2"/>
  <c r="M244" i="2"/>
  <c r="M180" i="2"/>
  <c r="M326" i="2"/>
  <c r="M229" i="2"/>
  <c r="M165" i="2"/>
  <c r="M254" i="2"/>
  <c r="M190" i="2"/>
  <c r="M267" i="2"/>
  <c r="M215" i="2"/>
  <c r="M269" i="2"/>
  <c r="M208" i="2"/>
  <c r="M158" i="2"/>
  <c r="M78" i="2"/>
  <c r="M47" i="2"/>
  <c r="M125" i="2"/>
  <c r="M63" i="2"/>
  <c r="M72" i="2"/>
  <c r="M35" i="2"/>
  <c r="M33" i="2"/>
  <c r="M328" i="2"/>
  <c r="M264" i="2"/>
  <c r="M291" i="2"/>
  <c r="M292" i="2"/>
  <c r="M335" i="2"/>
  <c r="M287" i="2"/>
  <c r="M201" i="2"/>
  <c r="M137" i="2"/>
  <c r="M250" i="2"/>
  <c r="M186" i="2"/>
  <c r="M266" i="2"/>
  <c r="M26" i="2"/>
  <c r="M280" i="2"/>
  <c r="M308" i="2"/>
  <c r="M309" i="2"/>
  <c r="M153" i="2"/>
  <c r="M202" i="2"/>
  <c r="M211" i="2"/>
  <c r="M220" i="2"/>
  <c r="M342" i="2"/>
  <c r="M221" i="2"/>
  <c r="M141" i="2"/>
  <c r="M206" i="2"/>
  <c r="M265" i="2"/>
  <c r="M294" i="2"/>
  <c r="M224" i="2"/>
  <c r="M138" i="2"/>
  <c r="M54" i="2"/>
  <c r="M135" i="2"/>
  <c r="M144" i="2"/>
  <c r="M121" i="2"/>
  <c r="M57" i="2"/>
  <c r="M122" i="2"/>
  <c r="M58" i="2"/>
  <c r="V6" i="2"/>
  <c r="M126" i="2"/>
  <c r="M67" i="2"/>
  <c r="M139" i="2"/>
  <c r="M76" i="2"/>
  <c r="M85" i="2"/>
  <c r="M52" i="2"/>
  <c r="V18" i="2"/>
  <c r="V3" i="2"/>
  <c r="M39" i="2"/>
  <c r="M337" i="2"/>
  <c r="M284" i="2"/>
  <c r="M257" i="2"/>
  <c r="M129" i="2"/>
  <c r="M178" i="2"/>
  <c r="M330" i="2"/>
  <c r="M212" i="2"/>
  <c r="M334" i="2"/>
  <c r="M213" i="2"/>
  <c r="M133" i="2"/>
  <c r="M198" i="2"/>
  <c r="M260" i="2"/>
  <c r="M290" i="2"/>
  <c r="M216" i="2"/>
  <c r="M131" i="2"/>
  <c r="M46" i="2"/>
  <c r="M127" i="2"/>
  <c r="M120" i="2"/>
  <c r="M113" i="2"/>
  <c r="M49" i="2"/>
  <c r="M114" i="2"/>
  <c r="M50" i="2"/>
  <c r="M43" i="2"/>
  <c r="M123" i="2"/>
  <c r="M59" i="2"/>
  <c r="M136" i="2"/>
  <c r="M68" i="2"/>
  <c r="M77" i="2"/>
  <c r="M44" i="2"/>
  <c r="V4" i="2"/>
  <c r="M40" i="2"/>
  <c r="M28" i="2"/>
  <c r="M339" i="2"/>
  <c r="M276" i="2"/>
  <c r="M249" i="2"/>
  <c r="M338" i="2"/>
  <c r="M170" i="2"/>
  <c r="M321" i="2"/>
  <c r="M196" i="2"/>
  <c r="M322" i="2"/>
  <c r="M205" i="2"/>
  <c r="M306" i="2"/>
  <c r="M182" i="2"/>
  <c r="M255" i="2"/>
  <c r="M277" i="2"/>
  <c r="M200" i="2"/>
  <c r="M118" i="2"/>
  <c r="V21" i="2"/>
  <c r="M119" i="2"/>
  <c r="M112" i="2"/>
  <c r="M105" i="2"/>
  <c r="V11" i="2"/>
  <c r="M106" i="2"/>
  <c r="M42" i="2"/>
  <c r="V19" i="2"/>
  <c r="M115" i="2"/>
  <c r="M51" i="2"/>
  <c r="M124" i="2"/>
  <c r="M159" i="2"/>
  <c r="M69" i="2"/>
  <c r="V2" i="2"/>
  <c r="V16" i="2"/>
  <c r="M27" i="2"/>
  <c r="M31" i="2"/>
  <c r="M315" i="2"/>
  <c r="M333" i="2"/>
  <c r="M225" i="2"/>
  <c r="M289" i="2"/>
  <c r="M297" i="2"/>
  <c r="M302" i="2"/>
  <c r="M188" i="2"/>
  <c r="M301" i="2"/>
  <c r="M197" i="2"/>
  <c r="M285" i="2"/>
  <c r="M174" i="2"/>
  <c r="M247" i="2"/>
  <c r="M271" i="2"/>
  <c r="M192" i="2"/>
  <c r="M110" i="2"/>
  <c r="M55" i="2"/>
  <c r="M111" i="2"/>
  <c r="M104" i="2"/>
  <c r="M97" i="2"/>
  <c r="M162" i="2"/>
  <c r="M98" i="2"/>
  <c r="V24" i="2"/>
  <c r="M167" i="2"/>
  <c r="M107" i="2"/>
  <c r="M195" i="2"/>
  <c r="M116" i="2"/>
  <c r="M142" i="2"/>
  <c r="M61" i="2"/>
  <c r="V14" i="2"/>
  <c r="M64" i="2"/>
  <c r="M34" i="2"/>
  <c r="M38" i="2"/>
  <c r="M307" i="2"/>
  <c r="M325" i="2"/>
  <c r="M217" i="2"/>
  <c r="M261" i="2"/>
  <c r="M286" i="2"/>
  <c r="M259" i="2"/>
  <c r="M172" i="2"/>
  <c r="M282" i="2"/>
  <c r="M181" i="2"/>
  <c r="M246" i="2"/>
  <c r="M166" i="2"/>
  <c r="M231" i="2"/>
  <c r="M263" i="2"/>
  <c r="M184" i="2"/>
  <c r="M94" i="2"/>
  <c r="M199" i="2"/>
  <c r="M103" i="2"/>
  <c r="M88" i="2"/>
  <c r="M89" i="2"/>
  <c r="M150" i="2"/>
  <c r="M90" i="2"/>
  <c r="V22" i="2"/>
  <c r="M163" i="2"/>
  <c r="M99" i="2"/>
  <c r="M187" i="2"/>
  <c r="M108" i="2"/>
  <c r="M117" i="2"/>
  <c r="M53" i="2"/>
  <c r="V5" i="2"/>
  <c r="M56" i="2"/>
  <c r="M23" i="2"/>
  <c r="M320" i="2"/>
  <c r="M283" i="2"/>
  <c r="M327" i="2"/>
  <c r="M193" i="2"/>
  <c r="M242" i="2"/>
  <c r="M251" i="2"/>
  <c r="M252" i="2"/>
  <c r="M164" i="2"/>
  <c r="M262" i="2"/>
  <c r="M173" i="2"/>
  <c r="M238" i="2"/>
  <c r="M305" i="2"/>
  <c r="M223" i="2"/>
  <c r="M256" i="2"/>
  <c r="M176" i="2"/>
  <c r="M86" i="2"/>
  <c r="M191" i="2"/>
  <c r="M95" i="2"/>
  <c r="M80" i="2"/>
  <c r="M81" i="2"/>
  <c r="M143" i="2"/>
  <c r="M82" i="2"/>
  <c r="V20" i="2"/>
  <c r="M155" i="2"/>
  <c r="M91" i="2"/>
  <c r="M179" i="2"/>
  <c r="M100" i="2"/>
  <c r="M109" i="2"/>
  <c r="M45" i="2"/>
  <c r="V12" i="2"/>
  <c r="M48" i="2"/>
  <c r="M30" i="2"/>
  <c r="M312" i="2"/>
  <c r="M340" i="2"/>
  <c r="M319" i="2"/>
  <c r="M185" i="2"/>
  <c r="M234" i="2"/>
  <c r="M243" i="2"/>
  <c r="M236" i="2"/>
  <c r="M156" i="2"/>
  <c r="M245" i="2"/>
  <c r="M157" i="2"/>
  <c r="M230" i="2"/>
  <c r="M275" i="2"/>
  <c r="M207" i="2"/>
  <c r="M248" i="2"/>
  <c r="M160" i="2"/>
  <c r="M70" i="2"/>
  <c r="M183" i="2"/>
  <c r="M79" i="2"/>
  <c r="M151" i="2"/>
  <c r="M73" i="2"/>
  <c r="M132" i="2"/>
  <c r="M74" i="2"/>
  <c r="V15" i="2"/>
  <c r="M134" i="2"/>
  <c r="M83" i="2"/>
  <c r="M171" i="2"/>
  <c r="M92" i="2"/>
  <c r="M101" i="2"/>
  <c r="V13" i="2"/>
  <c r="V17" i="2"/>
  <c r="V8" i="2"/>
  <c r="M219" i="2"/>
  <c r="M240" i="2"/>
  <c r="M66" i="2"/>
  <c r="V9" i="2"/>
  <c r="M210" i="2"/>
  <c r="M228" i="2"/>
  <c r="M152" i="2"/>
  <c r="V10" i="2"/>
  <c r="V7" i="2"/>
  <c r="M37" i="2"/>
  <c r="M148" i="2"/>
  <c r="M62" i="2"/>
  <c r="M128" i="2"/>
  <c r="M288" i="2"/>
  <c r="M237" i="2"/>
  <c r="M175" i="2"/>
  <c r="M75" i="2"/>
  <c r="M310" i="2"/>
  <c r="M316" i="2"/>
  <c r="M149" i="2"/>
  <c r="M71" i="2"/>
  <c r="M154" i="2"/>
  <c r="M130" i="2"/>
  <c r="M295" i="2"/>
  <c r="M222" i="2"/>
  <c r="M146" i="2"/>
  <c r="M84" i="2"/>
  <c r="M161" i="2"/>
  <c r="M273" i="2"/>
  <c r="M65" i="2"/>
  <c r="M93" i="2"/>
  <c r="M60" i="2"/>
  <c r="R310" i="2" l="1"/>
  <c r="N310" i="2"/>
  <c r="N312" i="2"/>
  <c r="R312" i="2"/>
  <c r="N99" i="2"/>
  <c r="R99" i="2"/>
  <c r="N107" i="2"/>
  <c r="R107" i="2"/>
  <c r="N28" i="2"/>
  <c r="R28" i="2"/>
  <c r="N126" i="2"/>
  <c r="R126" i="2"/>
  <c r="N292" i="2"/>
  <c r="R292" i="2"/>
  <c r="N299" i="2"/>
  <c r="R299" i="2"/>
  <c r="R314" i="2"/>
  <c r="N314" i="2"/>
  <c r="N161" i="6"/>
  <c r="R161" i="6"/>
  <c r="N127" i="6"/>
  <c r="R127" i="6"/>
  <c r="R66" i="6"/>
  <c r="N66" i="6"/>
  <c r="N329" i="6"/>
  <c r="R329" i="6"/>
  <c r="R74" i="6"/>
  <c r="N74" i="6"/>
  <c r="R204" i="6"/>
  <c r="N204" i="6"/>
  <c r="N172" i="6"/>
  <c r="R172" i="6"/>
  <c r="N337" i="6"/>
  <c r="R337" i="6"/>
  <c r="N219" i="2"/>
  <c r="R219" i="2"/>
  <c r="N86" i="2"/>
  <c r="R86" i="2"/>
  <c r="N172" i="2"/>
  <c r="R172" i="2"/>
  <c r="N212" i="2"/>
  <c r="R212" i="2"/>
  <c r="N266" i="2"/>
  <c r="R266" i="2"/>
  <c r="R194" i="2"/>
  <c r="N194" i="2"/>
  <c r="N177" i="2"/>
  <c r="R177" i="2"/>
  <c r="R152" i="6"/>
  <c r="N152" i="6"/>
  <c r="R61" i="6"/>
  <c r="N61" i="6"/>
  <c r="R25" i="6"/>
  <c r="N25" i="6"/>
  <c r="N181" i="6"/>
  <c r="R181" i="6"/>
  <c r="N81" i="6"/>
  <c r="R81" i="6"/>
  <c r="R51" i="6"/>
  <c r="N51" i="6"/>
  <c r="N313" i="6"/>
  <c r="R313" i="6"/>
  <c r="N197" i="6"/>
  <c r="R197" i="6"/>
  <c r="R221" i="6"/>
  <c r="N221" i="6"/>
  <c r="N284" i="6"/>
  <c r="R284" i="6"/>
  <c r="R141" i="6"/>
  <c r="N141" i="6"/>
  <c r="N78" i="6"/>
  <c r="R78" i="6"/>
  <c r="N28" i="6"/>
  <c r="R28" i="6"/>
  <c r="R340" i="6"/>
  <c r="N340" i="6"/>
  <c r="N264" i="6"/>
  <c r="R264" i="6"/>
  <c r="N99" i="6"/>
  <c r="R99" i="6"/>
  <c r="N140" i="6"/>
  <c r="R140" i="6"/>
  <c r="R186" i="6"/>
  <c r="N186" i="6"/>
  <c r="N149" i="6"/>
  <c r="R149" i="6"/>
  <c r="R206" i="6"/>
  <c r="N206" i="6"/>
  <c r="R265" i="6"/>
  <c r="N265" i="6"/>
  <c r="N243" i="6"/>
  <c r="R243" i="6"/>
  <c r="N293" i="6"/>
  <c r="R293" i="6"/>
  <c r="N271" i="6"/>
  <c r="R271" i="6"/>
  <c r="R308" i="6"/>
  <c r="N308" i="6"/>
  <c r="R42" i="6"/>
  <c r="N42" i="6"/>
  <c r="N302" i="6"/>
  <c r="R302" i="6"/>
  <c r="N60" i="2"/>
  <c r="R60" i="2"/>
  <c r="N295" i="2"/>
  <c r="R295" i="2"/>
  <c r="N175" i="2"/>
  <c r="R175" i="2"/>
  <c r="N160" i="2"/>
  <c r="R160" i="2"/>
  <c r="N236" i="2"/>
  <c r="R236" i="2"/>
  <c r="N48" i="2"/>
  <c r="R48" i="2"/>
  <c r="N176" i="2"/>
  <c r="R176" i="2"/>
  <c r="N252" i="2"/>
  <c r="R252" i="2"/>
  <c r="R56" i="2"/>
  <c r="N56" i="2"/>
  <c r="R184" i="2"/>
  <c r="N184" i="2"/>
  <c r="N259" i="2"/>
  <c r="R259" i="2"/>
  <c r="N64" i="2"/>
  <c r="R64" i="2"/>
  <c r="N192" i="2"/>
  <c r="R192" i="2"/>
  <c r="R302" i="2"/>
  <c r="N302" i="2"/>
  <c r="N42" i="2"/>
  <c r="R42" i="2"/>
  <c r="R200" i="2"/>
  <c r="N200" i="2"/>
  <c r="R321" i="2"/>
  <c r="N321" i="2"/>
  <c r="N50" i="2"/>
  <c r="R50" i="2"/>
  <c r="R216" i="2"/>
  <c r="N216" i="2"/>
  <c r="R330" i="2"/>
  <c r="N330" i="2"/>
  <c r="N58" i="2"/>
  <c r="R58" i="2"/>
  <c r="R224" i="2"/>
  <c r="N224" i="2"/>
  <c r="N211" i="2"/>
  <c r="R211" i="2"/>
  <c r="N186" i="2"/>
  <c r="R186" i="2"/>
  <c r="N264" i="2"/>
  <c r="R264" i="2"/>
  <c r="N78" i="2"/>
  <c r="R78" i="2"/>
  <c r="N165" i="2"/>
  <c r="R165" i="2"/>
  <c r="N258" i="2"/>
  <c r="R258" i="2"/>
  <c r="N336" i="2"/>
  <c r="R336" i="2"/>
  <c r="N168" i="2"/>
  <c r="R168" i="2"/>
  <c r="N253" i="2"/>
  <c r="R253" i="2"/>
  <c r="N169" i="2"/>
  <c r="R169" i="2"/>
  <c r="N24" i="2"/>
  <c r="R24" i="2"/>
  <c r="R241" i="2"/>
  <c r="N241" i="2"/>
  <c r="N41" i="2"/>
  <c r="R41" i="2"/>
  <c r="R59" i="6"/>
  <c r="N59" i="6"/>
  <c r="R137" i="6"/>
  <c r="N137" i="6"/>
  <c r="N115" i="6"/>
  <c r="R115" i="6"/>
  <c r="N220" i="6"/>
  <c r="R220" i="6"/>
  <c r="N278" i="6"/>
  <c r="R278" i="6"/>
  <c r="R194" i="6"/>
  <c r="N194" i="6"/>
  <c r="N242" i="6"/>
  <c r="R242" i="6"/>
  <c r="N122" i="6"/>
  <c r="R122" i="6"/>
  <c r="N279" i="6"/>
  <c r="R279" i="6"/>
  <c r="N129" i="6"/>
  <c r="R129" i="6"/>
  <c r="N237" i="6"/>
  <c r="R237" i="6"/>
  <c r="N165" i="6"/>
  <c r="R165" i="6"/>
  <c r="N236" i="6"/>
  <c r="R236" i="6"/>
  <c r="N180" i="6"/>
  <c r="R180" i="6"/>
  <c r="R285" i="6"/>
  <c r="N285" i="6"/>
  <c r="N208" i="6"/>
  <c r="R208" i="6"/>
  <c r="N257" i="6"/>
  <c r="R257" i="6"/>
  <c r="N35" i="6"/>
  <c r="R35" i="6"/>
  <c r="N39" i="6"/>
  <c r="R39" i="6"/>
  <c r="N245" i="6"/>
  <c r="R245" i="6"/>
  <c r="N209" i="6"/>
  <c r="R209" i="6"/>
  <c r="R261" i="6"/>
  <c r="N261" i="6"/>
  <c r="R192" i="6"/>
  <c r="N192" i="6"/>
  <c r="N106" i="6"/>
  <c r="R106" i="6"/>
  <c r="N324" i="6"/>
  <c r="R324" i="6"/>
  <c r="N103" i="6"/>
  <c r="R103" i="6"/>
  <c r="R91" i="6"/>
  <c r="N91" i="6"/>
  <c r="N202" i="6"/>
  <c r="R202" i="6"/>
  <c r="R160" i="6"/>
  <c r="N160" i="6"/>
  <c r="N114" i="6"/>
  <c r="R114" i="6"/>
  <c r="N34" i="6"/>
  <c r="R34" i="6"/>
  <c r="R224" i="6"/>
  <c r="N224" i="6"/>
  <c r="R195" i="6"/>
  <c r="N195" i="6"/>
  <c r="N145" i="6"/>
  <c r="R145" i="6"/>
  <c r="N312" i="6"/>
  <c r="R312" i="6"/>
  <c r="N201" i="6"/>
  <c r="R201" i="6"/>
  <c r="N225" i="6"/>
  <c r="R225" i="6"/>
  <c r="N292" i="6"/>
  <c r="R292" i="6"/>
  <c r="N37" i="2"/>
  <c r="R37" i="2"/>
  <c r="N183" i="2"/>
  <c r="R183" i="2"/>
  <c r="N191" i="2"/>
  <c r="R191" i="2"/>
  <c r="N282" i="2"/>
  <c r="R282" i="2"/>
  <c r="N31" i="2"/>
  <c r="R31" i="2"/>
  <c r="N322" i="2"/>
  <c r="R322" i="2"/>
  <c r="R334" i="2"/>
  <c r="N334" i="2"/>
  <c r="R342" i="2"/>
  <c r="N342" i="2"/>
  <c r="R274" i="2"/>
  <c r="N274" i="2"/>
  <c r="N218" i="2"/>
  <c r="R218" i="2"/>
  <c r="N187" i="6"/>
  <c r="R187" i="6"/>
  <c r="N37" i="6"/>
  <c r="R37" i="6"/>
  <c r="N333" i="6"/>
  <c r="R333" i="6"/>
  <c r="N175" i="6"/>
  <c r="R175" i="6"/>
  <c r="R299" i="6"/>
  <c r="N299" i="6"/>
  <c r="N183" i="6"/>
  <c r="R183" i="6"/>
  <c r="N144" i="6"/>
  <c r="R144" i="6"/>
  <c r="N306" i="6"/>
  <c r="R306" i="6"/>
  <c r="R94" i="6"/>
  <c r="N94" i="6"/>
  <c r="N75" i="2"/>
  <c r="R75" i="2"/>
  <c r="N134" i="2"/>
  <c r="R134" i="2"/>
  <c r="R155" i="2"/>
  <c r="N155" i="2"/>
  <c r="R163" i="2"/>
  <c r="N163" i="2"/>
  <c r="N110" i="2"/>
  <c r="R110" i="2"/>
  <c r="N27" i="2"/>
  <c r="R27" i="2"/>
  <c r="N43" i="2"/>
  <c r="R43" i="2"/>
  <c r="R47" i="2"/>
  <c r="N47" i="2"/>
  <c r="R102" i="2"/>
  <c r="N102" i="2"/>
  <c r="N36" i="2"/>
  <c r="R36" i="2"/>
  <c r="N98" i="6"/>
  <c r="R98" i="6"/>
  <c r="N108" i="6"/>
  <c r="R108" i="6"/>
  <c r="N239" i="6"/>
  <c r="R239" i="6"/>
  <c r="N22" i="6"/>
  <c r="R22" i="6"/>
  <c r="N237" i="2"/>
  <c r="R237" i="2"/>
  <c r="N251" i="2"/>
  <c r="R251" i="2"/>
  <c r="N263" i="2"/>
  <c r="R263" i="2"/>
  <c r="R98" i="2"/>
  <c r="N98" i="2"/>
  <c r="R297" i="2"/>
  <c r="N297" i="2"/>
  <c r="N277" i="2"/>
  <c r="R277" i="2"/>
  <c r="N114" i="2"/>
  <c r="R114" i="2"/>
  <c r="R122" i="2"/>
  <c r="N122" i="2"/>
  <c r="N202" i="2"/>
  <c r="R202" i="2"/>
  <c r="N158" i="2"/>
  <c r="R158" i="2"/>
  <c r="N232" i="2"/>
  <c r="R232" i="2"/>
  <c r="N233" i="2"/>
  <c r="R233" i="2"/>
  <c r="N254" i="6"/>
  <c r="R254" i="6"/>
  <c r="R53" i="6"/>
  <c r="N53" i="6"/>
  <c r="N199" i="6"/>
  <c r="R199" i="6"/>
  <c r="N232" i="6"/>
  <c r="R232" i="6"/>
  <c r="R71" i="6"/>
  <c r="N71" i="6"/>
  <c r="R176" i="6"/>
  <c r="N176" i="6"/>
  <c r="N185" i="6"/>
  <c r="R185" i="6"/>
  <c r="R118" i="6"/>
  <c r="N118" i="6"/>
  <c r="N314" i="6"/>
  <c r="R314" i="6"/>
  <c r="N336" i="6"/>
  <c r="R336" i="6"/>
  <c r="N90" i="6"/>
  <c r="R90" i="6"/>
  <c r="R93" i="6"/>
  <c r="N93" i="6"/>
  <c r="R296" i="6"/>
  <c r="N296" i="6"/>
  <c r="N84" i="6"/>
  <c r="R84" i="6"/>
  <c r="N121" i="6"/>
  <c r="R121" i="6"/>
  <c r="R153" i="6"/>
  <c r="N153" i="6"/>
  <c r="N32" i="6"/>
  <c r="R32" i="6"/>
  <c r="N68" i="6"/>
  <c r="R68" i="6"/>
  <c r="N72" i="6"/>
  <c r="R72" i="6"/>
  <c r="N97" i="6"/>
  <c r="R97" i="6"/>
  <c r="R259" i="6"/>
  <c r="N259" i="6"/>
  <c r="N310" i="6"/>
  <c r="R310" i="6"/>
  <c r="N244" i="6"/>
  <c r="R244" i="6"/>
  <c r="N65" i="2"/>
  <c r="R65" i="2"/>
  <c r="N154" i="2"/>
  <c r="R154" i="2"/>
  <c r="N288" i="2"/>
  <c r="R288" i="2"/>
  <c r="N228" i="2"/>
  <c r="R228" i="2"/>
  <c r="R132" i="2"/>
  <c r="N132" i="2"/>
  <c r="N207" i="2"/>
  <c r="R207" i="2"/>
  <c r="N234" i="2"/>
  <c r="R234" i="2"/>
  <c r="R45" i="2"/>
  <c r="N45" i="2"/>
  <c r="N143" i="2"/>
  <c r="R143" i="2"/>
  <c r="N223" i="2"/>
  <c r="R223" i="2"/>
  <c r="N242" i="2"/>
  <c r="R242" i="2"/>
  <c r="N53" i="2"/>
  <c r="R53" i="2"/>
  <c r="R150" i="2"/>
  <c r="N150" i="2"/>
  <c r="N231" i="2"/>
  <c r="R231" i="2"/>
  <c r="R261" i="2"/>
  <c r="N261" i="2"/>
  <c r="N61" i="2"/>
  <c r="R61" i="2"/>
  <c r="N162" i="2"/>
  <c r="R162" i="2"/>
  <c r="N247" i="2"/>
  <c r="R247" i="2"/>
  <c r="N289" i="2"/>
  <c r="R289" i="2"/>
  <c r="N69" i="2"/>
  <c r="R69" i="2"/>
  <c r="N255" i="2"/>
  <c r="R255" i="2"/>
  <c r="N338" i="2"/>
  <c r="R338" i="2"/>
  <c r="R77" i="2"/>
  <c r="N77" i="2"/>
  <c r="R49" i="2"/>
  <c r="N49" i="2"/>
  <c r="R260" i="2"/>
  <c r="N260" i="2"/>
  <c r="N129" i="2"/>
  <c r="R129" i="2"/>
  <c r="N85" i="2"/>
  <c r="R85" i="2"/>
  <c r="N57" i="2"/>
  <c r="R57" i="2"/>
  <c r="N265" i="2"/>
  <c r="R265" i="2"/>
  <c r="N153" i="2"/>
  <c r="R153" i="2"/>
  <c r="N137" i="2"/>
  <c r="R137" i="2"/>
  <c r="N33" i="2"/>
  <c r="R33" i="2"/>
  <c r="N208" i="2"/>
  <c r="R208" i="2"/>
  <c r="N326" i="2"/>
  <c r="R326" i="2"/>
  <c r="N209" i="2"/>
  <c r="R209" i="2"/>
  <c r="N29" i="2"/>
  <c r="R29" i="2"/>
  <c r="N279" i="2"/>
  <c r="R279" i="2"/>
  <c r="N204" i="2"/>
  <c r="R204" i="2"/>
  <c r="N303" i="2"/>
  <c r="R303" i="2"/>
  <c r="N278" i="2"/>
  <c r="R278" i="2"/>
  <c r="N268" i="2"/>
  <c r="R268" i="2"/>
  <c r="R178" i="6"/>
  <c r="N178" i="6"/>
  <c r="R55" i="6"/>
  <c r="N55" i="6"/>
  <c r="R48" i="6"/>
  <c r="N48" i="6"/>
  <c r="R323" i="6"/>
  <c r="N323" i="6"/>
  <c r="N241" i="6"/>
  <c r="R241" i="6"/>
  <c r="N50" i="6"/>
  <c r="R50" i="6"/>
  <c r="N92" i="6"/>
  <c r="R92" i="6"/>
  <c r="N134" i="6"/>
  <c r="R134" i="6"/>
  <c r="N83" i="6"/>
  <c r="R83" i="6"/>
  <c r="N167" i="6"/>
  <c r="R167" i="6"/>
  <c r="N65" i="6"/>
  <c r="R65" i="6"/>
  <c r="N328" i="6"/>
  <c r="R328" i="6"/>
  <c r="N214" i="6"/>
  <c r="R214" i="6"/>
  <c r="R52" i="6"/>
  <c r="N52" i="6"/>
  <c r="N316" i="6"/>
  <c r="R316" i="6"/>
  <c r="N250" i="6"/>
  <c r="R250" i="6"/>
  <c r="N200" i="6"/>
  <c r="R200" i="6"/>
  <c r="N207" i="6"/>
  <c r="R207" i="6"/>
  <c r="R286" i="6"/>
  <c r="N286" i="6"/>
  <c r="N256" i="6"/>
  <c r="R256" i="6"/>
  <c r="R138" i="6"/>
  <c r="N138" i="6"/>
  <c r="N277" i="6"/>
  <c r="R277" i="6"/>
  <c r="N173" i="6"/>
  <c r="R173" i="6"/>
  <c r="N258" i="6"/>
  <c r="R258" i="6"/>
  <c r="N77" i="6"/>
  <c r="R77" i="6"/>
  <c r="R49" i="6"/>
  <c r="N49" i="6"/>
  <c r="N60" i="6"/>
  <c r="R60" i="6"/>
  <c r="N146" i="6"/>
  <c r="R146" i="6"/>
  <c r="N101" i="6"/>
  <c r="R101" i="6"/>
  <c r="R130" i="6"/>
  <c r="N130" i="6"/>
  <c r="N119" i="6"/>
  <c r="R119" i="6"/>
  <c r="N217" i="6"/>
  <c r="R217" i="6"/>
  <c r="R230" i="6"/>
  <c r="N230" i="6"/>
  <c r="N280" i="6"/>
  <c r="R280" i="6"/>
  <c r="R113" i="6"/>
  <c r="N113" i="6"/>
  <c r="N73" i="6"/>
  <c r="R73" i="6"/>
  <c r="R157" i="6"/>
  <c r="N157" i="6"/>
  <c r="N290" i="6"/>
  <c r="R290" i="6"/>
  <c r="N132" i="6"/>
  <c r="R132" i="6"/>
  <c r="N281" i="6"/>
  <c r="R281" i="6"/>
  <c r="N158" i="6"/>
  <c r="R158" i="6"/>
  <c r="R240" i="2"/>
  <c r="N240" i="2"/>
  <c r="N262" i="2"/>
  <c r="R262" i="2"/>
  <c r="N301" i="2"/>
  <c r="R301" i="2"/>
  <c r="R123" i="2"/>
  <c r="N123" i="2"/>
  <c r="R125" i="2"/>
  <c r="N125" i="2"/>
  <c r="N296" i="2"/>
  <c r="R296" i="2"/>
  <c r="N229" i="6"/>
  <c r="R229" i="6"/>
  <c r="N41" i="6"/>
  <c r="R41" i="6"/>
  <c r="N116" i="6"/>
  <c r="R116" i="6"/>
  <c r="R331" i="6"/>
  <c r="N331" i="6"/>
  <c r="N156" i="2"/>
  <c r="R156" i="2"/>
  <c r="N94" i="2"/>
  <c r="R94" i="2"/>
  <c r="N196" i="2"/>
  <c r="R196" i="2"/>
  <c r="N138" i="2"/>
  <c r="R138" i="2"/>
  <c r="R189" i="2"/>
  <c r="N189" i="2"/>
  <c r="N321" i="6"/>
  <c r="R321" i="6"/>
  <c r="N291" i="6"/>
  <c r="R291" i="6"/>
  <c r="N243" i="2"/>
  <c r="R243" i="2"/>
  <c r="N90" i="2"/>
  <c r="R90" i="2"/>
  <c r="N106" i="2"/>
  <c r="R106" i="2"/>
  <c r="N52" i="2"/>
  <c r="R52" i="2"/>
  <c r="N32" i="2"/>
  <c r="R32" i="2"/>
  <c r="R112" i="6"/>
  <c r="N112" i="6"/>
  <c r="R317" i="6"/>
  <c r="N317" i="6"/>
  <c r="N210" i="2"/>
  <c r="R210" i="2"/>
  <c r="R185" i="2"/>
  <c r="N185" i="2"/>
  <c r="N305" i="2"/>
  <c r="R305" i="2"/>
  <c r="N117" i="2"/>
  <c r="R117" i="2"/>
  <c r="R166" i="2"/>
  <c r="N166" i="2"/>
  <c r="R217" i="2"/>
  <c r="N217" i="2"/>
  <c r="N142" i="2"/>
  <c r="R142" i="2"/>
  <c r="N174" i="2"/>
  <c r="R174" i="2"/>
  <c r="R225" i="2"/>
  <c r="N225" i="2"/>
  <c r="R159" i="2"/>
  <c r="N159" i="2"/>
  <c r="R105" i="2"/>
  <c r="N105" i="2"/>
  <c r="R182" i="2"/>
  <c r="N182" i="2"/>
  <c r="N249" i="2"/>
  <c r="R249" i="2"/>
  <c r="N68" i="2"/>
  <c r="R68" i="2"/>
  <c r="N113" i="2"/>
  <c r="R113" i="2"/>
  <c r="N198" i="2"/>
  <c r="R198" i="2"/>
  <c r="N257" i="2"/>
  <c r="R257" i="2"/>
  <c r="N76" i="2"/>
  <c r="R76" i="2"/>
  <c r="N121" i="2"/>
  <c r="R121" i="2"/>
  <c r="R206" i="2"/>
  <c r="N206" i="2"/>
  <c r="N309" i="2"/>
  <c r="R309" i="2"/>
  <c r="N201" i="2"/>
  <c r="R201" i="2"/>
  <c r="R35" i="2"/>
  <c r="N35" i="2"/>
  <c r="R269" i="2"/>
  <c r="N269" i="2"/>
  <c r="R180" i="2"/>
  <c r="N180" i="2"/>
  <c r="R293" i="2"/>
  <c r="N293" i="2"/>
  <c r="N96" i="2"/>
  <c r="R96" i="2"/>
  <c r="R239" i="2"/>
  <c r="N239" i="2"/>
  <c r="N270" i="2"/>
  <c r="R270" i="2"/>
  <c r="R341" i="2"/>
  <c r="N341" i="2"/>
  <c r="N235" i="2"/>
  <c r="R235" i="2"/>
  <c r="N332" i="2"/>
  <c r="R332" i="2"/>
  <c r="N47" i="6"/>
  <c r="R47" i="6"/>
  <c r="N301" i="6"/>
  <c r="R301" i="6"/>
  <c r="N87" i="6"/>
  <c r="R87" i="6"/>
  <c r="N33" i="6"/>
  <c r="R33" i="6"/>
  <c r="N215" i="6"/>
  <c r="R215" i="6"/>
  <c r="R307" i="6"/>
  <c r="N307" i="6"/>
  <c r="N226" i="6"/>
  <c r="R226" i="6"/>
  <c r="N57" i="6"/>
  <c r="R57" i="6"/>
  <c r="N159" i="6"/>
  <c r="R159" i="6"/>
  <c r="R163" i="6"/>
  <c r="N163" i="6"/>
  <c r="N62" i="6"/>
  <c r="R62" i="6"/>
  <c r="N273" i="6"/>
  <c r="R273" i="6"/>
  <c r="R117" i="6"/>
  <c r="N117" i="6"/>
  <c r="R125" i="6"/>
  <c r="N125" i="6"/>
  <c r="N80" i="6"/>
  <c r="R80" i="6"/>
  <c r="N248" i="6"/>
  <c r="R248" i="6"/>
  <c r="N86" i="6"/>
  <c r="R86" i="6"/>
  <c r="N63" i="6"/>
  <c r="R63" i="6"/>
  <c r="N304" i="6"/>
  <c r="R304" i="6"/>
  <c r="N270" i="6"/>
  <c r="R270" i="6"/>
  <c r="N45" i="6"/>
  <c r="R45" i="6"/>
  <c r="N38" i="6"/>
  <c r="R38" i="6"/>
  <c r="R96" i="6"/>
  <c r="N96" i="6"/>
  <c r="N36" i="6"/>
  <c r="R36" i="6"/>
  <c r="N240" i="6"/>
  <c r="R240" i="6"/>
  <c r="N193" i="6"/>
  <c r="R193" i="6"/>
  <c r="N210" i="6"/>
  <c r="R210" i="6"/>
  <c r="R267" i="6"/>
  <c r="N267" i="6"/>
  <c r="R295" i="6"/>
  <c r="N295" i="6"/>
  <c r="N109" i="6"/>
  <c r="R109" i="6"/>
  <c r="N123" i="6"/>
  <c r="R123" i="6"/>
  <c r="N334" i="6"/>
  <c r="R334" i="6"/>
  <c r="R235" i="6"/>
  <c r="N235" i="6"/>
  <c r="R179" i="6"/>
  <c r="N179" i="6"/>
  <c r="N23" i="6"/>
  <c r="R23" i="6"/>
  <c r="N339" i="6"/>
  <c r="R339" i="6"/>
  <c r="R168" i="6"/>
  <c r="N168" i="6"/>
  <c r="R54" i="6"/>
  <c r="N54" i="6"/>
  <c r="N188" i="6"/>
  <c r="R188" i="6"/>
  <c r="R128" i="6"/>
  <c r="N128" i="6"/>
  <c r="N245" i="2"/>
  <c r="R245" i="2"/>
  <c r="N320" i="2"/>
  <c r="R320" i="2"/>
  <c r="N38" i="2"/>
  <c r="R38" i="2"/>
  <c r="N115" i="2"/>
  <c r="R115" i="2"/>
  <c r="R39" i="2"/>
  <c r="N39" i="2"/>
  <c r="N26" i="2"/>
  <c r="R26" i="2"/>
  <c r="N147" i="6"/>
  <c r="R147" i="6"/>
  <c r="R266" i="6"/>
  <c r="N266" i="6"/>
  <c r="R262" i="6"/>
  <c r="N262" i="6"/>
  <c r="N319" i="6"/>
  <c r="R319" i="6"/>
  <c r="N126" i="6"/>
  <c r="R126" i="6"/>
  <c r="N332" i="6"/>
  <c r="R332" i="6"/>
  <c r="R21" i="6"/>
  <c r="N21" i="6"/>
  <c r="N156" i="6"/>
  <c r="R156" i="6"/>
  <c r="N274" i="6"/>
  <c r="R274" i="6"/>
  <c r="N189" i="6"/>
  <c r="R189" i="6"/>
  <c r="R222" i="2"/>
  <c r="N222" i="2"/>
  <c r="N70" i="2"/>
  <c r="R70" i="2"/>
  <c r="N164" i="2"/>
  <c r="R164" i="2"/>
  <c r="R34" i="2"/>
  <c r="N34" i="2"/>
  <c r="N118" i="2"/>
  <c r="R118" i="2"/>
  <c r="R131" i="2"/>
  <c r="N131" i="2"/>
  <c r="N220" i="2"/>
  <c r="R220" i="2"/>
  <c r="R254" i="2"/>
  <c r="N254" i="2"/>
  <c r="N298" i="2"/>
  <c r="R298" i="2"/>
  <c r="N104" i="6"/>
  <c r="R104" i="6"/>
  <c r="N196" i="6"/>
  <c r="R196" i="6"/>
  <c r="R268" i="6"/>
  <c r="N268" i="6"/>
  <c r="R107" i="6"/>
  <c r="N107" i="6"/>
  <c r="N130" i="2"/>
  <c r="R130" i="2"/>
  <c r="N74" i="2"/>
  <c r="R74" i="2"/>
  <c r="N256" i="2"/>
  <c r="R256" i="2"/>
  <c r="N286" i="2"/>
  <c r="R286" i="2"/>
  <c r="N271" i="2"/>
  <c r="R271" i="2"/>
  <c r="N44" i="2"/>
  <c r="R44" i="2"/>
  <c r="N178" i="2"/>
  <c r="R178" i="2"/>
  <c r="N250" i="2"/>
  <c r="R250" i="2"/>
  <c r="R145" i="2"/>
  <c r="N145" i="2"/>
  <c r="N21" i="2"/>
  <c r="R21" i="2"/>
  <c r="N303" i="6"/>
  <c r="R303" i="6"/>
  <c r="N263" i="6"/>
  <c r="R263" i="6"/>
  <c r="N169" i="6"/>
  <c r="R169" i="6"/>
  <c r="R300" i="6"/>
  <c r="N300" i="6"/>
  <c r="N171" i="6"/>
  <c r="R171" i="6"/>
  <c r="R222" i="6"/>
  <c r="N222" i="6"/>
  <c r="N128" i="2"/>
  <c r="R128" i="2"/>
  <c r="N73" i="2"/>
  <c r="R73" i="2"/>
  <c r="N109" i="2"/>
  <c r="R109" i="2"/>
  <c r="N89" i="2"/>
  <c r="R89" i="2"/>
  <c r="N149" i="2"/>
  <c r="R149" i="2"/>
  <c r="N230" i="2"/>
  <c r="R230" i="2"/>
  <c r="N100" i="2"/>
  <c r="R100" i="2"/>
  <c r="N238" i="2"/>
  <c r="R238" i="2"/>
  <c r="N108" i="2"/>
  <c r="R108" i="2"/>
  <c r="N88" i="2"/>
  <c r="R88" i="2"/>
  <c r="N325" i="2"/>
  <c r="R325" i="2"/>
  <c r="N116" i="2"/>
  <c r="R116" i="2"/>
  <c r="N104" i="2"/>
  <c r="R104" i="2"/>
  <c r="N285" i="2"/>
  <c r="R285" i="2"/>
  <c r="N333" i="2"/>
  <c r="R333" i="2"/>
  <c r="N124" i="2"/>
  <c r="R124" i="2"/>
  <c r="N112" i="2"/>
  <c r="R112" i="2"/>
  <c r="R306" i="2"/>
  <c r="N306" i="2"/>
  <c r="N276" i="2"/>
  <c r="R276" i="2"/>
  <c r="N136" i="2"/>
  <c r="R136" i="2"/>
  <c r="R120" i="2"/>
  <c r="N120" i="2"/>
  <c r="R133" i="2"/>
  <c r="N133" i="2"/>
  <c r="R284" i="2"/>
  <c r="N284" i="2"/>
  <c r="N139" i="2"/>
  <c r="R139" i="2"/>
  <c r="N144" i="2"/>
  <c r="R144" i="2"/>
  <c r="N141" i="2"/>
  <c r="R141" i="2"/>
  <c r="N308" i="2"/>
  <c r="R308" i="2"/>
  <c r="N287" i="2"/>
  <c r="R287" i="2"/>
  <c r="N72" i="2"/>
  <c r="R72" i="2"/>
  <c r="N215" i="2"/>
  <c r="R215" i="2"/>
  <c r="N244" i="2"/>
  <c r="R244" i="2"/>
  <c r="N317" i="2"/>
  <c r="R317" i="2"/>
  <c r="N87" i="2"/>
  <c r="R87" i="2"/>
  <c r="N281" i="2"/>
  <c r="R281" i="2"/>
  <c r="N227" i="2"/>
  <c r="R227" i="2"/>
  <c r="N324" i="2"/>
  <c r="R324" i="2"/>
  <c r="R329" i="2"/>
  <c r="N329" i="2"/>
  <c r="R331" i="2"/>
  <c r="N331" i="2"/>
  <c r="N298" i="6"/>
  <c r="R298" i="6"/>
  <c r="N136" i="6"/>
  <c r="R136" i="6"/>
  <c r="N69" i="6"/>
  <c r="R69" i="6"/>
  <c r="R320" i="6"/>
  <c r="N320" i="6"/>
  <c r="N151" i="6"/>
  <c r="R151" i="6"/>
  <c r="R223" i="6"/>
  <c r="N223" i="6"/>
  <c r="N177" i="6"/>
  <c r="R177" i="6"/>
  <c r="N76" i="6"/>
  <c r="R76" i="6"/>
  <c r="N102" i="6"/>
  <c r="R102" i="6"/>
  <c r="N326" i="6"/>
  <c r="R326" i="6"/>
  <c r="N164" i="6"/>
  <c r="R164" i="6"/>
  <c r="N191" i="6"/>
  <c r="R191" i="6"/>
  <c r="N234" i="6"/>
  <c r="R234" i="6"/>
  <c r="N46" i="6"/>
  <c r="R46" i="6"/>
  <c r="N85" i="6"/>
  <c r="R85" i="6"/>
  <c r="N135" i="6"/>
  <c r="R135" i="6"/>
  <c r="R246" i="6"/>
  <c r="N246" i="6"/>
  <c r="N31" i="6"/>
  <c r="R31" i="6"/>
  <c r="N251" i="6"/>
  <c r="R251" i="6"/>
  <c r="N110" i="6"/>
  <c r="R110" i="6"/>
  <c r="N322" i="6"/>
  <c r="R322" i="6"/>
  <c r="R282" i="6"/>
  <c r="N282" i="6"/>
  <c r="N111" i="6"/>
  <c r="R111" i="6"/>
  <c r="N275" i="6"/>
  <c r="R275" i="6"/>
  <c r="N24" i="6"/>
  <c r="R24" i="6"/>
  <c r="N154" i="6"/>
  <c r="R154" i="6"/>
  <c r="N142" i="6"/>
  <c r="R142" i="6"/>
  <c r="R297" i="6"/>
  <c r="N297" i="6"/>
  <c r="N287" i="6"/>
  <c r="R287" i="6"/>
  <c r="N233" i="6"/>
  <c r="R233" i="6"/>
  <c r="R288" i="6"/>
  <c r="N288" i="6"/>
  <c r="N26" i="6"/>
  <c r="R26" i="6"/>
  <c r="N294" i="6"/>
  <c r="R294" i="6"/>
  <c r="R253" i="6"/>
  <c r="N253" i="6"/>
  <c r="N100" i="6"/>
  <c r="R100" i="6"/>
  <c r="N330" i="6"/>
  <c r="R330" i="6"/>
  <c r="N162" i="6"/>
  <c r="R162" i="6"/>
  <c r="N124" i="6"/>
  <c r="R124" i="6"/>
  <c r="N213" i="6"/>
  <c r="R213" i="6"/>
  <c r="R231" i="6"/>
  <c r="N231" i="6"/>
  <c r="N212" i="6"/>
  <c r="R212" i="6"/>
  <c r="N155" i="6"/>
  <c r="R155" i="6"/>
  <c r="R95" i="6"/>
  <c r="N95" i="6"/>
  <c r="N146" i="2"/>
  <c r="R146" i="2"/>
  <c r="N83" i="2"/>
  <c r="R83" i="2"/>
  <c r="R91" i="2"/>
  <c r="N91" i="2"/>
  <c r="N199" i="2"/>
  <c r="R199" i="2"/>
  <c r="N55" i="2"/>
  <c r="R55" i="2"/>
  <c r="N46" i="2"/>
  <c r="R46" i="2"/>
  <c r="N54" i="2"/>
  <c r="R54" i="2"/>
  <c r="N190" i="2"/>
  <c r="R190" i="2"/>
  <c r="N318" i="2"/>
  <c r="R318" i="2"/>
  <c r="N22" i="2"/>
  <c r="R22" i="2"/>
  <c r="R133" i="6"/>
  <c r="N133" i="6"/>
  <c r="R79" i="6"/>
  <c r="N79" i="6"/>
  <c r="R255" i="6"/>
  <c r="N255" i="6"/>
  <c r="N327" i="6"/>
  <c r="R327" i="6"/>
  <c r="N82" i="6"/>
  <c r="R82" i="6"/>
  <c r="N40" i="6"/>
  <c r="R40" i="6"/>
  <c r="N67" i="6"/>
  <c r="R67" i="6"/>
  <c r="N219" i="6"/>
  <c r="R219" i="6"/>
  <c r="R30" i="2"/>
  <c r="N30" i="2"/>
  <c r="N23" i="2"/>
  <c r="R23" i="2"/>
  <c r="N167" i="2"/>
  <c r="R167" i="2"/>
  <c r="N188" i="2"/>
  <c r="R188" i="2"/>
  <c r="N40" i="2"/>
  <c r="R40" i="2"/>
  <c r="R291" i="2"/>
  <c r="N291" i="2"/>
  <c r="N272" i="2"/>
  <c r="R272" i="2"/>
  <c r="R25" i="2"/>
  <c r="N25" i="2"/>
  <c r="R184" i="6"/>
  <c r="N184" i="6"/>
  <c r="N139" i="6"/>
  <c r="R139" i="6"/>
  <c r="N335" i="6"/>
  <c r="R335" i="6"/>
  <c r="R338" i="6"/>
  <c r="N338" i="6"/>
  <c r="N93" i="2"/>
  <c r="R93" i="2"/>
  <c r="N152" i="2"/>
  <c r="R152" i="2"/>
  <c r="N248" i="2"/>
  <c r="R248" i="2"/>
  <c r="N82" i="2"/>
  <c r="R82" i="2"/>
  <c r="N170" i="2"/>
  <c r="R170" i="2"/>
  <c r="R290" i="2"/>
  <c r="N290" i="2"/>
  <c r="R294" i="2"/>
  <c r="N294" i="2"/>
  <c r="N328" i="2"/>
  <c r="R328" i="2"/>
  <c r="N229" i="2"/>
  <c r="R229" i="2"/>
  <c r="N140" i="2"/>
  <c r="R140" i="2"/>
  <c r="N311" i="2"/>
  <c r="R311" i="2"/>
  <c r="R75" i="6"/>
  <c r="N75" i="6"/>
  <c r="N120" i="6"/>
  <c r="R120" i="6"/>
  <c r="R29" i="6"/>
  <c r="N29" i="6"/>
  <c r="N174" i="6"/>
  <c r="R174" i="6"/>
  <c r="R269" i="6"/>
  <c r="N269" i="6"/>
  <c r="N143" i="6"/>
  <c r="R143" i="6"/>
  <c r="N190" i="6"/>
  <c r="R190" i="6"/>
  <c r="N247" i="6"/>
  <c r="R247" i="6"/>
  <c r="N273" i="2"/>
  <c r="R273" i="2"/>
  <c r="N71" i="2"/>
  <c r="R71" i="2"/>
  <c r="N101" i="2"/>
  <c r="R101" i="2"/>
  <c r="N275" i="2"/>
  <c r="R275" i="2"/>
  <c r="N81" i="2"/>
  <c r="R81" i="2"/>
  <c r="N193" i="2"/>
  <c r="R193" i="2"/>
  <c r="N97" i="2"/>
  <c r="R97" i="2"/>
  <c r="N161" i="2"/>
  <c r="R161" i="2"/>
  <c r="N62" i="2"/>
  <c r="R62" i="2"/>
  <c r="N92" i="2"/>
  <c r="R92" i="2"/>
  <c r="R151" i="2"/>
  <c r="N151" i="2"/>
  <c r="N319" i="2"/>
  <c r="R319" i="2"/>
  <c r="N80" i="2"/>
  <c r="R80" i="2"/>
  <c r="N327" i="2"/>
  <c r="R327" i="2"/>
  <c r="N246" i="2"/>
  <c r="R246" i="2"/>
  <c r="R84" i="2"/>
  <c r="N84" i="2"/>
  <c r="N316" i="2"/>
  <c r="R316" i="2"/>
  <c r="R148" i="2"/>
  <c r="N148" i="2"/>
  <c r="R66" i="2"/>
  <c r="N66" i="2"/>
  <c r="N171" i="2"/>
  <c r="R171" i="2"/>
  <c r="R79" i="2"/>
  <c r="N79" i="2"/>
  <c r="N157" i="2"/>
  <c r="R157" i="2"/>
  <c r="R340" i="2"/>
  <c r="N340" i="2"/>
  <c r="N179" i="2"/>
  <c r="R179" i="2"/>
  <c r="N95" i="2"/>
  <c r="R95" i="2"/>
  <c r="N173" i="2"/>
  <c r="R173" i="2"/>
  <c r="N283" i="2"/>
  <c r="R283" i="2"/>
  <c r="R187" i="2"/>
  <c r="N187" i="2"/>
  <c r="R103" i="2"/>
  <c r="N103" i="2"/>
  <c r="N181" i="2"/>
  <c r="R181" i="2"/>
  <c r="R307" i="2"/>
  <c r="N307" i="2"/>
  <c r="N195" i="2"/>
  <c r="R195" i="2"/>
  <c r="N111" i="2"/>
  <c r="R111" i="2"/>
  <c r="N197" i="2"/>
  <c r="R197" i="2"/>
  <c r="R315" i="2"/>
  <c r="N315" i="2"/>
  <c r="R51" i="2"/>
  <c r="N51" i="2"/>
  <c r="R119" i="2"/>
  <c r="N119" i="2"/>
  <c r="N205" i="2"/>
  <c r="R205" i="2"/>
  <c r="N339" i="2"/>
  <c r="R339" i="2"/>
  <c r="N59" i="2"/>
  <c r="R59" i="2"/>
  <c r="N127" i="2"/>
  <c r="R127" i="2"/>
  <c r="R213" i="2"/>
  <c r="N213" i="2"/>
  <c r="N337" i="2"/>
  <c r="R337" i="2"/>
  <c r="N67" i="2"/>
  <c r="R67" i="2"/>
  <c r="R135" i="2"/>
  <c r="N135" i="2"/>
  <c r="N221" i="2"/>
  <c r="R221" i="2"/>
  <c r="N280" i="2"/>
  <c r="R280" i="2"/>
  <c r="N335" i="2"/>
  <c r="R335" i="2"/>
  <c r="N63" i="2"/>
  <c r="R63" i="2"/>
  <c r="N267" i="2"/>
  <c r="R267" i="2"/>
  <c r="N203" i="2"/>
  <c r="R203" i="2"/>
  <c r="N300" i="2"/>
  <c r="R300" i="2"/>
  <c r="R147" i="2"/>
  <c r="N147" i="2"/>
  <c r="N214" i="2"/>
  <c r="R214" i="2"/>
  <c r="N313" i="2"/>
  <c r="R313" i="2"/>
  <c r="N323" i="2"/>
  <c r="R323" i="2"/>
  <c r="N226" i="2"/>
  <c r="R226" i="2"/>
  <c r="N304" i="2"/>
  <c r="R304" i="2"/>
  <c r="N148" i="6"/>
  <c r="R148" i="6"/>
  <c r="N27" i="6"/>
  <c r="R27" i="6"/>
  <c r="R227" i="6"/>
  <c r="N227" i="6"/>
  <c r="N325" i="6"/>
  <c r="R325" i="6"/>
  <c r="N170" i="6"/>
  <c r="R170" i="6"/>
  <c r="R44" i="6"/>
  <c r="N44" i="6"/>
  <c r="N105" i="6"/>
  <c r="R105" i="6"/>
  <c r="N216" i="6"/>
  <c r="R216" i="6"/>
  <c r="N283" i="6"/>
  <c r="R283" i="6"/>
  <c r="R260" i="6"/>
  <c r="N260" i="6"/>
  <c r="R315" i="6"/>
  <c r="N315" i="6"/>
  <c r="R182" i="6"/>
  <c r="N182" i="6"/>
  <c r="N58" i="6"/>
  <c r="R58" i="6"/>
  <c r="N228" i="6"/>
  <c r="R228" i="6"/>
  <c r="N203" i="6"/>
  <c r="R203" i="6"/>
  <c r="R89" i="6"/>
  <c r="N89" i="6"/>
  <c r="N198" i="6"/>
  <c r="R198" i="6"/>
  <c r="N272" i="6"/>
  <c r="R272" i="6"/>
  <c r="N166" i="6"/>
  <c r="R166" i="6"/>
  <c r="R205" i="6"/>
  <c r="N205" i="6"/>
  <c r="R70" i="6"/>
  <c r="N70" i="6"/>
  <c r="N311" i="6"/>
  <c r="R311" i="6"/>
  <c r="N30" i="6"/>
  <c r="R30" i="6"/>
  <c r="R218" i="6"/>
  <c r="N218" i="6"/>
  <c r="N211" i="6"/>
  <c r="R211" i="6"/>
  <c r="R131" i="6"/>
  <c r="N131" i="6"/>
  <c r="N64" i="6"/>
  <c r="R64" i="6"/>
  <c r="R43" i="6"/>
  <c r="N43" i="6"/>
  <c r="N289" i="6"/>
  <c r="R289" i="6"/>
  <c r="R305" i="6"/>
  <c r="N305" i="6"/>
  <c r="N238" i="6"/>
  <c r="R238" i="6"/>
  <c r="N309" i="6"/>
  <c r="R309" i="6"/>
  <c r="R276" i="6"/>
  <c r="N276" i="6"/>
  <c r="R88" i="6"/>
  <c r="N88" i="6"/>
  <c r="N249" i="6"/>
  <c r="R249" i="6"/>
  <c r="R150" i="6"/>
  <c r="N150" i="6"/>
  <c r="N318" i="6"/>
  <c r="R318" i="6"/>
  <c r="N56" i="6"/>
  <c r="R56" i="6"/>
  <c r="N252" i="6"/>
  <c r="R252" i="6"/>
  <c r="N18" i="2"/>
  <c r="N18" i="6"/>
  <c r="E7" i="6" l="1"/>
  <c r="E7" i="2"/>
  <c r="F4" i="2" l="1"/>
  <c r="H4" i="2" s="1"/>
  <c r="F5" i="2"/>
  <c r="H5" i="2" s="1"/>
  <c r="F6" i="2"/>
  <c r="H6" i="2" s="1"/>
  <c r="F9" i="2" s="1"/>
  <c r="F10" i="2" s="1"/>
  <c r="F4" i="6"/>
  <c r="H4" i="6" s="1"/>
  <c r="F6" i="6"/>
  <c r="H6" i="6" s="1"/>
  <c r="F9" i="6" s="1"/>
  <c r="F10" i="6" s="1"/>
  <c r="F5" i="6"/>
  <c r="H5" i="6" s="1"/>
  <c r="F8" i="2"/>
  <c r="F8" i="6"/>
  <c r="G9" i="6" l="1"/>
  <c r="G9" i="2"/>
</calcChain>
</file>

<file path=xl/sharedStrings.xml><?xml version="1.0" encoding="utf-8"?>
<sst xmlns="http://schemas.openxmlformats.org/spreadsheetml/2006/main" count="735" uniqueCount="304">
  <si>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</si>
  <si>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</si>
  <si>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</si>
  <si>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</si>
  <si>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</si>
  <si>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</si>
  <si>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</si>
  <si>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</si>
  <si>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</si>
  <si>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</si>
  <si>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</si>
  <si>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</si>
  <si>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</si>
  <si>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</si>
  <si>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</si>
  <si>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</si>
  <si>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</si>
  <si>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</si>
  <si>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</si>
  <si>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</si>
  <si>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</si>
  <si>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</si>
  <si>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</si>
  <si>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</si>
  <si>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</si>
  <si>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</si>
  <si>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</si>
  <si>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</si>
  <si>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</si>
  <si>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</si>
  <si>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</si>
  <si>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</si>
  <si>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</si>
  <si>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</si>
  <si>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</si>
  <si>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</si>
  <si>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Or &gt;&gt;&gt;&gt;&gt;&gt;</t>
  </si>
  <si>
    <t>Quad</t>
  </si>
  <si>
    <t>S2</t>
  </si>
  <si>
    <t>S6</t>
  </si>
  <si>
    <t>Start of linear fit (row #)</t>
  </si>
  <si>
    <t>MS Her / GSC 02101-00313</t>
  </si>
  <si>
    <t>Pribulla_cat.ps</t>
  </si>
  <si>
    <t xml:space="preserve">EW/KE     </t>
  </si>
  <si>
    <t>Pribulla's period &gt;&gt;&gt;&gt;&gt;&gt;</t>
  </si>
  <si>
    <t>It does not, however, accommodate the ToMs of IBVS 4222</t>
  </si>
  <si>
    <t>IBVS 4222</t>
  </si>
  <si>
    <t>IBVS 5027</t>
  </si>
  <si>
    <t>II</t>
  </si>
  <si>
    <t>I</t>
  </si>
  <si>
    <t>IBVS 5484</t>
  </si>
  <si>
    <t>IBVS 5378</t>
  </si>
  <si>
    <t>IBVS 5643</t>
  </si>
  <si>
    <t>IBVS 5657</t>
  </si>
  <si>
    <t>IBVS 5731</t>
  </si>
  <si>
    <t>IBVS 5874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</si>
  <si>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</si>
  <si>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</si>
  <si>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</si>
  <si>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</si>
  <si>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</si>
  <si>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</si>
  <si>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</si>
  <si>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</si>
  <si>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</si>
  <si>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</si>
  <si>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</si>
  <si>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</si>
  <si>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</si>
  <si>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</si>
  <si>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</si>
  <si>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</si>
  <si>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</si>
  <si>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</si>
  <si>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</si>
  <si>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</si>
  <si>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</si>
  <si>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</si>
  <si>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</si>
  <si>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</si>
  <si>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</si>
  <si>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</si>
  <si>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</si>
  <si>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</si>
  <si>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</si>
  <si>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</si>
  <si>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</si>
  <si>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</si>
  <si>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</si>
  <si>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</si>
  <si>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</si>
  <si>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</si>
  <si>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</si>
  <si>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</si>
  <si>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</si>
  <si>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</si>
  <si>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</si>
  <si>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</si>
  <si>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</si>
  <si>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</si>
  <si>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</si>
  <si>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</si>
  <si>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</si>
  <si>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</si>
  <si>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</si>
  <si>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</si>
  <si>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</si>
  <si>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</si>
  <si>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</si>
  <si>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</si>
  <si>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</si>
  <si>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</si>
  <si>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</si>
  <si>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</si>
  <si>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</si>
  <si>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</si>
  <si>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</si>
  <si>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</si>
  <si>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</si>
  <si>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</si>
  <si>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</si>
  <si>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</si>
  <si>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</si>
  <si>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V</t>
  </si>
  <si>
    <t>W</t>
  </si>
  <si>
    <t>Z</t>
  </si>
  <si>
    <t>U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</si>
  <si>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</si>
  <si>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</si>
  <si>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</si>
  <si>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</si>
  <si>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</si>
  <si>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</si>
  <si>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</si>
  <si>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</si>
  <si>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</si>
  <si>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</si>
  <si>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</si>
  <si>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</si>
  <si>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</si>
  <si>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</si>
  <si>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</si>
  <si>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</si>
  <si>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IBVS 5918</t>
  </si>
  <si>
    <t>IBVS 5992</t>
  </si>
  <si>
    <t>2013JAVSO..41..122</t>
  </si>
  <si>
    <t>OEJV 0160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</si>
  <si>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</si>
  <si>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</si>
  <si>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</si>
  <si>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</si>
  <si>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</si>
  <si>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</si>
  <si>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</si>
  <si>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</si>
  <si>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</si>
  <si>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</si>
  <si>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</si>
  <si>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</si>
  <si>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</si>
  <si>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V </t>
  </si>
  <si>
    <t> 0.006 </t>
  </si>
  <si>
    <t>2426419.534 </t>
  </si>
  <si>
    <t> 19.03.1931 00:48 </t>
  </si>
  <si>
    <t> 0.036 </t>
  </si>
  <si>
    <t>P </t>
  </si>
  <si>
    <t> C.Hoffmeister </t>
  </si>
  <si>
    <t> VSS 1.258 </t>
  </si>
  <si>
    <t>2426498.449 </t>
  </si>
  <si>
    <t> 05.06.1931 22:46 </t>
  </si>
  <si>
    <t> -0.036 </t>
  </si>
  <si>
    <t>2427101.635 </t>
  </si>
  <si>
    <t> 29.01.1933 03:14 </t>
  </si>
  <si>
    <t>2427516.522 </t>
  </si>
  <si>
    <t> 20.03.1934 00:31 </t>
  </si>
  <si>
    <t> -0.014 </t>
  </si>
  <si>
    <t>2427668.476 </t>
  </si>
  <si>
    <t> 18.08.1934 23:25 </t>
  </si>
  <si>
    <t> 0.019 </t>
  </si>
  <si>
    <t>2427924.483 </t>
  </si>
  <si>
    <t> 01.05.1935 23:35 </t>
  </si>
  <si>
    <t> -0.000 </t>
  </si>
  <si>
    <t>2430938.405 </t>
  </si>
  <si>
    <t> 01.08.1943 21:43 </t>
  </si>
  <si>
    <t> 0.016 </t>
  </si>
  <si>
    <t>2430973.505 </t>
  </si>
  <si>
    <t> 06.09.1943 00:07 </t>
  </si>
  <si>
    <t> 0.011 </t>
  </si>
  <si>
    <t>2430990.419 </t>
  </si>
  <si>
    <t> 22.09.1943 22:03 </t>
  </si>
  <si>
    <t> -0.022 </t>
  </si>
  <si>
    <t>2449534.4903 </t>
  </si>
  <si>
    <t> 30.06.1994 23:46 </t>
  </si>
  <si>
    <t> -0.2890 </t>
  </si>
  <si>
    <t>E </t>
  </si>
  <si>
    <t>o</t>
  </si>
  <si>
    <t> F.Agerer </t>
  </si>
  <si>
    <t>BAVM 80 </t>
  </si>
  <si>
    <t>2449567.4770 </t>
  </si>
  <si>
    <t> 02.08.1994 23:26 </t>
  </si>
  <si>
    <t> -0.2891 </t>
  </si>
  <si>
    <t>2451274.8894 </t>
  </si>
  <si>
    <t> 06.04.1999 09:20 </t>
  </si>
  <si>
    <t> -0.3225 </t>
  </si>
  <si>
    <t>?</t>
  </si>
  <si>
    <t> R.Diethelm </t>
  </si>
  <si>
    <t>IBVS 5027 </t>
  </si>
  <si>
    <t>2451297.8952 </t>
  </si>
  <si>
    <t> 29.04.1999 09:29 </t>
  </si>
  <si>
    <t> -0.3167 </t>
  </si>
  <si>
    <t>2451323.5057 </t>
  </si>
  <si>
    <t> 25.05.1999 00:08 </t>
  </si>
  <si>
    <t> -0.4299 </t>
  </si>
  <si>
    <t>BAVM 158 </t>
  </si>
  <si>
    <t>2451386.4357 </t>
  </si>
  <si>
    <t> 26.07.1999 22:27 </t>
  </si>
  <si>
    <t> -0.4472 </t>
  </si>
  <si>
    <t>2451389.4753 </t>
  </si>
  <si>
    <t> 29.07.1999 23:24 </t>
  </si>
  <si>
    <t> -0.4339 </t>
  </si>
  <si>
    <t>2451675.4954 </t>
  </si>
  <si>
    <t> 10.05.2000 23:53 </t>
  </si>
  <si>
    <t> -0.4004 </t>
  </si>
  <si>
    <t>2451705.4404 </t>
  </si>
  <si>
    <t> 09.06.2000 22:34 </t>
  </si>
  <si>
    <t> -0.4159 </t>
  </si>
  <si>
    <t>2451757.5260 </t>
  </si>
  <si>
    <t> 01.08.2000 00:37 </t>
  </si>
  <si>
    <t> -0.3829 </t>
  </si>
  <si>
    <t> E.Blättler </t>
  </si>
  <si>
    <t> BBS 123 </t>
  </si>
  <si>
    <t>2452119.4954 </t>
  </si>
  <si>
    <t> 28.07.2001 23:53 </t>
  </si>
  <si>
    <t> -0.3605 </t>
  </si>
  <si>
    <t>2452143.364 </t>
  </si>
  <si>
    <t> 21.08.2001 20:44 </t>
  </si>
  <si>
    <t> -0.400 </t>
  </si>
  <si>
    <t> BBS 126 </t>
  </si>
  <si>
    <t>2452146.4054 </t>
  </si>
  <si>
    <t> 24.08.2001 21:43 </t>
  </si>
  <si>
    <t> -0.3847 </t>
  </si>
  <si>
    <t>2452566.538 </t>
  </si>
  <si>
    <t> 19.10.2002 00:54 </t>
  </si>
  <si>
    <t> -0.304 </t>
  </si>
  <si>
    <t> S.Dvorak </t>
  </si>
  <si>
    <t>IBVS 5378 </t>
  </si>
  <si>
    <t>2452859.5030 </t>
  </si>
  <si>
    <t> 08.08.2003 00:04 </t>
  </si>
  <si>
    <t> -0.2864 </t>
  </si>
  <si>
    <t>-I</t>
  </si>
  <si>
    <t>BAVM 172 </t>
  </si>
  <si>
    <t>2453155.5049 </t>
  </si>
  <si>
    <t> 30.05.2004 00:07 </t>
  </si>
  <si>
    <t>44173</t>
  </si>
  <si>
    <t> -0.2579 </t>
  </si>
  <si>
    <t> K. &amp; M.Rätz </t>
  </si>
  <si>
    <t>BAVM 173 </t>
  </si>
  <si>
    <t>2453173.7350 </t>
  </si>
  <si>
    <t> 17.06.2004 05:38 </t>
  </si>
  <si>
    <t>44203</t>
  </si>
  <si>
    <t> -0.1857 </t>
  </si>
  <si>
    <t>C </t>
  </si>
  <si>
    <t> JAAVSO 41;122 </t>
  </si>
  <si>
    <t>2453932.4100 </t>
  </si>
  <si>
    <t> 15.07.2006 21:50 </t>
  </si>
  <si>
    <t>45456.5</t>
  </si>
  <si>
    <t> -0.2074 </t>
  </si>
  <si>
    <t>BAVM 178 </t>
  </si>
  <si>
    <t>2454586.4870 </t>
  </si>
  <si>
    <t> 29.04.2008 23:41 </t>
  </si>
  <si>
    <t>46537</t>
  </si>
  <si>
    <t> -0.1166 </t>
  </si>
  <si>
    <t> U.Schmidt </t>
  </si>
  <si>
    <t>BAVM 201 </t>
  </si>
  <si>
    <t>2454619.4732 </t>
  </si>
  <si>
    <t> 01.06.2008 23:21 </t>
  </si>
  <si>
    <t>46591.5</t>
  </si>
  <si>
    <t> -0.1172 </t>
  </si>
  <si>
    <t>-U;-I</t>
  </si>
  <si>
    <t> M.&amp; K.Rätz </t>
  </si>
  <si>
    <t>BAVM 209 </t>
  </si>
  <si>
    <t>2455741.43139 </t>
  </si>
  <si>
    <t> 28.06.2011 22:21 </t>
  </si>
  <si>
    <t>48445</t>
  </si>
  <si>
    <t> -0.01327 </t>
  </si>
  <si>
    <t> M.Lehky </t>
  </si>
  <si>
    <t>OEJV 0160 </t>
  </si>
  <si>
    <t>2455741.8631 </t>
  </si>
  <si>
    <t> 29.06.2011 08:42 </t>
  </si>
  <si>
    <t>48446</t>
  </si>
  <si>
    <t> -0.1868 </t>
  </si>
  <si>
    <t>IBVS 5992 </t>
  </si>
  <si>
    <t>2456159.40221 </t>
  </si>
  <si>
    <t> 19.08.2012 21:39 </t>
  </si>
  <si>
    <t>49135.5</t>
  </si>
  <si>
    <t> 0.02373 </t>
  </si>
  <si>
    <t>2456169.38532 </t>
  </si>
  <si>
    <t> 29.08.2012 21:14 </t>
  </si>
  <si>
    <t>49152</t>
  </si>
  <si>
    <t> 0.02000 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</si>
  <si>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</si>
  <si>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</si>
  <si>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t>My time zone &gt;&gt;&gt;&gt;&gt;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</si>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</sst>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0.00000"/>
  </numFmts>
  <fonts count="3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 Unicode MS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2" applyNumberFormat="0" applyFont="0" applyFill="0" applyAlignment="0" applyProtection="0"/>
  </cellStyleXfs>
  <cellXfs count="130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12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14" fontId="9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>
      <alignment vertical="top"/>
    </xf>
    <xf numFmtId="0" fontId="6" fillId="0" borderId="0" xfId="0" applyFont="1">
      <alignment vertical="top"/>
    </xf>
    <xf numFmtId="0" fontId="22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7" fillId="0" borderId="12" xfId="0" applyFont="1" applyBorder="1">
      <alignment vertical="top"/>
    </xf>
    <xf numFmtId="0" fontId="8" fillId="0" borderId="4" xfId="0" applyFont="1" applyBorder="1">
      <alignment vertical="top"/>
    </xf>
    <xf numFmtId="165" fontId="8" fillId="0" borderId="4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3" xfId="0" applyFont="1" applyBorder="1">
      <alignment vertical="top"/>
    </xf>
    <xf numFmtId="0" fontId="17" fillId="0" borderId="14" xfId="0" applyFont="1" applyBorder="1">
      <alignment vertical="top"/>
    </xf>
    <xf numFmtId="0" fontId="8" fillId="0" borderId="5" xfId="0" applyFont="1" applyBorder="1">
      <alignment vertical="top"/>
    </xf>
    <xf numFmtId="165" fontId="8" fillId="0" borderId="5" xfId="0" applyNumberFormat="1" applyFont="1" applyBorder="1" applyAlignment="1">
      <alignment horizontal="center"/>
    </xf>
    <xf numFmtId="0" fontId="6" fillId="0" borderId="15" xfId="0" applyFont="1" applyBorder="1">
      <alignment vertical="top"/>
    </xf>
    <xf numFmtId="0" fontId="17" fillId="0" borderId="16" xfId="0" applyFont="1" applyBorder="1">
      <alignment vertical="top"/>
    </xf>
    <xf numFmtId="0" fontId="8" fillId="0" borderId="6" xfId="0" applyFont="1" applyBorder="1">
      <alignment vertical="top"/>
    </xf>
    <xf numFmtId="165" fontId="8" fillId="0" borderId="6" xfId="0" applyNumberFormat="1" applyFont="1" applyBorder="1" applyAlignment="1">
      <alignment horizontal="center"/>
    </xf>
    <xf numFmtId="0" fontId="22" fillId="0" borderId="3" xfId="0" applyFont="1" applyBorder="1">
      <alignment vertical="top"/>
    </xf>
    <xf numFmtId="0" fontId="0" fillId="0" borderId="3" xfId="0" applyBorder="1">
      <alignment vertical="top"/>
    </xf>
    <xf numFmtId="0" fontId="17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0" fontId="14" fillId="0" borderId="0" xfId="0" applyFont="1">
      <alignment vertical="top"/>
    </xf>
    <xf numFmtId="166" fontId="14" fillId="0" borderId="0" xfId="0" applyNumberFormat="1" applyFont="1">
      <alignment vertical="top"/>
    </xf>
    <xf numFmtId="10" fontId="14" fillId="0" borderId="0" xfId="0" applyNumberFormat="1" applyFont="1">
      <alignment vertical="top"/>
    </xf>
    <xf numFmtId="0" fontId="8" fillId="0" borderId="0" xfId="0" applyFont="1">
      <alignment vertical="top"/>
    </xf>
    <xf numFmtId="0" fontId="16" fillId="0" borderId="0" xfId="0" applyFont="1" applyAlignment="1">
      <alignment horizontal="center"/>
    </xf>
    <xf numFmtId="0" fontId="23" fillId="0" borderId="0" xfId="0" applyFont="1">
      <alignment vertical="top"/>
    </xf>
    <xf numFmtId="0" fontId="24" fillId="0" borderId="0" xfId="0" applyFont="1" applyAlignment="1">
      <alignment horizontal="center"/>
    </xf>
    <xf numFmtId="0" fontId="9" fillId="0" borderId="0" xfId="0" applyFont="1">
      <alignment vertical="top"/>
    </xf>
    <xf numFmtId="0" fontId="16" fillId="2" borderId="1" xfId="0" applyFont="1" applyFill="1" applyBorder="1">
      <alignment vertical="top"/>
    </xf>
    <xf numFmtId="0" fontId="8" fillId="0" borderId="17" xfId="0" applyFont="1" applyBorder="1">
      <alignment vertical="top"/>
    </xf>
    <xf numFmtId="11" fontId="0" fillId="0" borderId="0" xfId="0" applyNumberFormat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8" fillId="0" borderId="0" xfId="0" applyFont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25" fillId="0" borderId="0" xfId="0" applyFont="1">
      <alignment vertical="top"/>
    </xf>
    <xf numFmtId="0" fontId="16" fillId="2" borderId="17" xfId="0" applyFont="1" applyFill="1" applyBorder="1">
      <alignment vertical="top"/>
    </xf>
    <xf numFmtId="0" fontId="18" fillId="0" borderId="0" xfId="0" applyFo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22" fontId="8" fillId="0" borderId="0" xfId="0" applyNumberFormat="1" applyFont="1">
      <alignment vertical="top"/>
    </xf>
    <xf numFmtId="0" fontId="2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/>
    <xf numFmtId="0" fontId="27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0" xfId="0" quotePrefix="1" applyAlignment="1"/>
    <xf numFmtId="0" fontId="5" fillId="3" borderId="18" xfId="0" applyFont="1" applyFill="1" applyBorder="1" applyAlignment="1">
      <alignment horizontal="left" vertical="top" wrapText="1" indent="1"/>
    </xf>
    <xf numFmtId="0" fontId="5" fillId="3" borderId="18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right" vertical="top" wrapText="1"/>
    </xf>
    <xf numFmtId="0" fontId="27" fillId="3" borderId="18" xfId="7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left"/>
    </xf>
    <xf numFmtId="0" fontId="28" fillId="0" borderId="3" xfId="0" applyFont="1" applyBorder="1" applyAlignment="1"/>
    <xf numFmtId="0" fontId="28" fillId="0" borderId="3" xfId="0" applyFont="1" applyBorder="1" applyAlignment="1">
      <alignment horizontal="left"/>
    </xf>
    <xf numFmtId="0" fontId="5" fillId="0" borderId="3" xfId="0" applyFont="1" applyBorder="1" applyAlignment="1"/>
    <xf numFmtId="0" fontId="9" fillId="0" borderId="3" xfId="0" applyFont="1" applyBorder="1" applyAlignment="1"/>
    <xf numFmtId="0" fontId="28" fillId="4" borderId="0" xfId="0" applyFont="1" applyFill="1" applyAlignment="1"/>
    <xf numFmtId="0" fontId="10" fillId="5" borderId="0" xfId="0" applyFont="1" applyFill="1" applyAlignment="1"/>
    <xf numFmtId="0" fontId="13" fillId="0" borderId="3" xfId="0" applyFont="1" applyBorder="1" applyAlignment="1"/>
    <xf numFmtId="14" fontId="9" fillId="0" borderId="3" xfId="0" applyNumberFormat="1" applyFont="1" applyBorder="1" applyAlignment="1"/>
    <xf numFmtId="0" fontId="30" fillId="0" borderId="0" xfId="0" applyFont="1" applyAlignment="1"/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7" fontId="31" fillId="0" borderId="0" xfId="0" applyNumberFormat="1" applyFont="1" applyAlignment="1" applyProtection="1">
      <alignment horizontal="left" vertical="center" wrapText="1"/>
      <protection locked="0"/>
    </xf>
    <xf numFmtId="0" fontId="3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O-C Diagr.</a:t>
            </a:r>
          </a:p>
        </c:rich>
      </c:tx>
      <c:layout>
        <c:manualLayout>
          <c:xMode val="edge"/>
          <c:yMode val="edge"/>
          <c:x val="0.3747932254736814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723926380368099"/>
          <c:w val="0.7993379446160224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80-4EC5-83CE-634E739C9D8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80-4EC5-83CE-634E739C9D8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  <c:pt idx="10">
                  <c:v>0</c:v>
                </c:pt>
                <c:pt idx="11">
                  <c:v>1.0945000030915253E-3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80-4EC5-83CE-634E739C9D8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12">
                  <c:v>-2.5611249999201391E-2</c:v>
                </c:pt>
                <c:pt idx="13">
                  <c:v>-2.2930874998564832E-2</c:v>
                </c:pt>
                <c:pt idx="20">
                  <c:v>-2.3879249994934071E-2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  <c:pt idx="33">
                  <c:v>0.1225076250048005</c:v>
                </c:pt>
                <c:pt idx="34">
                  <c:v>0.10516537499643164</c:v>
                </c:pt>
                <c:pt idx="35">
                  <c:v>0.11867387500387849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80-4EC5-83CE-634E739C9D8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80-4EC5-83CE-634E739C9D8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80-4EC5-83CE-634E739C9D8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  <c:pt idx="24">
                  <c:v>-2.2433124999224674E-2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80-4EC5-83CE-634E739C9D8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1'!$O$21:$O$1005</c:f>
              <c:numCache>
                <c:formatCode>General</c:formatCode>
                <c:ptCount val="985"/>
                <c:pt idx="1">
                  <c:v>-0.45950358430214133</c:v>
                </c:pt>
                <c:pt idx="2">
                  <c:v>-0.45819494936533456</c:v>
                </c:pt>
                <c:pt idx="3">
                  <c:v>-0.44820042979301888</c:v>
                </c:pt>
                <c:pt idx="4">
                  <c:v>-0.44132650122385786</c:v>
                </c:pt>
                <c:pt idx="5">
                  <c:v>-0.43880989557615246</c:v>
                </c:pt>
                <c:pt idx="6">
                  <c:v>-0.43456761748430628</c:v>
                </c:pt>
                <c:pt idx="7">
                  <c:v>-0.38463097113198086</c:v>
                </c:pt>
                <c:pt idx="8">
                  <c:v>-0.38404855668208326</c:v>
                </c:pt>
                <c:pt idx="9">
                  <c:v>-0.38376813490991035</c:v>
                </c:pt>
                <c:pt idx="24">
                  <c:v>-1.6243046119015787E-2</c:v>
                </c:pt>
                <c:pt idx="25">
                  <c:v>-3.6743984841900307E-3</c:v>
                </c:pt>
                <c:pt idx="26">
                  <c:v>-3.6743984841900307E-3</c:v>
                </c:pt>
                <c:pt idx="27">
                  <c:v>7.1613864046443099E-3</c:v>
                </c:pt>
                <c:pt idx="28">
                  <c:v>7.7078493452889113E-3</c:v>
                </c:pt>
                <c:pt idx="29">
                  <c:v>2.6294779629055826E-2</c:v>
                </c:pt>
                <c:pt idx="30">
                  <c:v>2.6301969930906416E-2</c:v>
                </c:pt>
                <c:pt idx="31">
                  <c:v>3.3219040311170928E-2</c:v>
                </c:pt>
                <c:pt idx="32">
                  <c:v>3.3384417253734436E-2</c:v>
                </c:pt>
                <c:pt idx="33">
                  <c:v>9.2661265709972157E-2</c:v>
                </c:pt>
                <c:pt idx="34">
                  <c:v>9.2675646313673338E-2</c:v>
                </c:pt>
                <c:pt idx="35">
                  <c:v>9.2876974765489756E-2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80-4EC5-83CE-634E739C9D8F}"/>
            </c:ext>
          </c:extLst>
        </c:ser>
        <c:ser>
          <c:idx val="8"/>
          <c:order val="8"/>
          <c:tx>
            <c:strRef>
              <c:f>'Active 1'!$U$1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1'!$T$2:$T$17</c:f>
              <c:numCache>
                <c:formatCode>General</c:formatCode>
                <c:ptCount val="16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</c:numCache>
            </c:numRef>
          </c:xVal>
          <c:yVal>
            <c:numRef>
              <c:f>'Active 1'!$U$2:$U$17</c:f>
              <c:numCache>
                <c:formatCode>General</c:formatCode>
                <c:ptCount val="16"/>
                <c:pt idx="0">
                  <c:v>-9.8676637770209359E-4</c:v>
                </c:pt>
                <c:pt idx="1">
                  <c:v>-7.4094738906204894E-3</c:v>
                </c:pt>
                <c:pt idx="2">
                  <c:v>-1.2796294522138867E-2</c:v>
                </c:pt>
                <c:pt idx="3">
                  <c:v>-1.7147228272257224E-2</c:v>
                </c:pt>
                <c:pt idx="4">
                  <c:v>-2.0462275140975573E-2</c:v>
                </c:pt>
                <c:pt idx="5">
                  <c:v>-2.2741435128293894E-2</c:v>
                </c:pt>
                <c:pt idx="6">
                  <c:v>-2.3984708234212206E-2</c:v>
                </c:pt>
                <c:pt idx="7">
                  <c:v>-2.4192094458730492E-2</c:v>
                </c:pt>
                <c:pt idx="8">
                  <c:v>-2.336359380184877E-2</c:v>
                </c:pt>
                <c:pt idx="9">
                  <c:v>-2.1499206263567029E-2</c:v>
                </c:pt>
                <c:pt idx="10">
                  <c:v>-1.8598931843885266E-2</c:v>
                </c:pt>
                <c:pt idx="11">
                  <c:v>-1.4662770542803474E-2</c:v>
                </c:pt>
                <c:pt idx="12">
                  <c:v>-9.6907223603217019E-3</c:v>
                </c:pt>
                <c:pt idx="13">
                  <c:v>-3.6827872964398795E-3</c:v>
                </c:pt>
                <c:pt idx="14">
                  <c:v>3.3610346488419512E-3</c:v>
                </c:pt>
                <c:pt idx="15">
                  <c:v>1.1440743475523804E-2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80-4EC5-83CE-634E739C9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829168"/>
        <c:axId val="1"/>
      </c:scatterChart>
      <c:valAx>
        <c:axId val="67182916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91789956604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82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17945269279149"/>
          <c:y val="0.92024539877300615"/>
          <c:w val="0.792704369665234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O-C Diagr.</a:t>
            </a:r>
          </a:p>
        </c:rich>
      </c:tx>
      <c:layout>
        <c:manualLayout>
          <c:xMode val="edge"/>
          <c:yMode val="edge"/>
          <c:x val="0.3741725330691279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3985154297808"/>
          <c:y val="0.14678942920199375"/>
          <c:w val="0.80629204254517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(2)'!$H$21:$H$1005</c:f>
              <c:numCache>
                <c:formatCode>General</c:formatCode>
                <c:ptCount val="98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BC-45FC-B572-0A4825BEEFF3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(2)'!$D$21:$D$1005</c:f>
                <c:numCache>
                  <c:formatCode>General</c:formatCode>
                  <c:ptCount val="9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(2)'!$D$21:$D$1005</c:f>
                <c:numCache>
                  <c:formatCode>General</c:formatCode>
                  <c:ptCount val="9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(2)'!$I$21:$I$1005</c:f>
              <c:numCache>
                <c:formatCode>General</c:formatCode>
                <c:ptCount val="985"/>
                <c:pt idx="1">
                  <c:v>-0.10477525000169408</c:v>
                </c:pt>
                <c:pt idx="2">
                  <c:v>-0.10368075000587851</c:v>
                </c:pt>
                <c:pt idx="3">
                  <c:v>-0.13038650000089547</c:v>
                </c:pt>
                <c:pt idx="4">
                  <c:v>-0.12770612500025891</c:v>
                </c:pt>
                <c:pt idx="5">
                  <c:v>-0.12445250000018859</c:v>
                </c:pt>
                <c:pt idx="6">
                  <c:v>-0.12751562499761349</c:v>
                </c:pt>
                <c:pt idx="7">
                  <c:v>-0.12606349999987287</c:v>
                </c:pt>
                <c:pt idx="8">
                  <c:v>-0.12588487500033807</c:v>
                </c:pt>
                <c:pt idx="9">
                  <c:v>-0.12834250000014435</c:v>
                </c:pt>
                <c:pt idx="10">
                  <c:v>-0.12949574999947799</c:v>
                </c:pt>
                <c:pt idx="11">
                  <c:v>-0.1286545000039041</c:v>
                </c:pt>
                <c:pt idx="12">
                  <c:v>-0.1279138750032871</c:v>
                </c:pt>
                <c:pt idx="13">
                  <c:v>-0.12842112500220537</c:v>
                </c:pt>
                <c:pt idx="14">
                  <c:v>-0.1211348749930039</c:v>
                </c:pt>
                <c:pt idx="15">
                  <c:v>-0.12842112500220537</c:v>
                </c:pt>
                <c:pt idx="16">
                  <c:v>-0.1211348749930039</c:v>
                </c:pt>
                <c:pt idx="17">
                  <c:v>-0.11397025000042049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BC-45FC-B572-0A4825BEEFF3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(2)'!$D$21:$D$56</c:f>
                <c:numCache>
                  <c:formatCode>General</c:formatCode>
                  <c:ptCount val="36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(2)'!$D$21:$D$56</c:f>
                <c:numCache>
                  <c:formatCode>General</c:formatCode>
                  <c:ptCount val="36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(2)'!$J$21:$J$1005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BC-45FC-B572-0A4825BEEFF3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BC-45FC-B572-0A4825BEEFF3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BC-45FC-B572-0A4825BEEFF3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BC-45FC-B572-0A4825BEEFF3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BC-45FC-B572-0A4825BEEFF3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(2)'!$O$21:$O$1005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BC-45FC-B572-0A4825BEEFF3}"/>
            </c:ext>
          </c:extLst>
        </c:ser>
        <c:ser>
          <c:idx val="8"/>
          <c:order val="8"/>
          <c:tx>
            <c:strRef>
              <c:f>'A (2)'!$U$1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(2)'!$T$2:$T$1005</c:f>
              <c:numCache>
                <c:formatCode>General</c:formatCode>
                <c:ptCount val="1004"/>
                <c:pt idx="0">
                  <c:v>26000</c:v>
                </c:pt>
                <c:pt idx="1">
                  <c:v>26500</c:v>
                </c:pt>
                <c:pt idx="2">
                  <c:v>27000</c:v>
                </c:pt>
                <c:pt idx="3">
                  <c:v>27500</c:v>
                </c:pt>
                <c:pt idx="4">
                  <c:v>28000</c:v>
                </c:pt>
                <c:pt idx="5">
                  <c:v>28500</c:v>
                </c:pt>
                <c:pt idx="6">
                  <c:v>29000</c:v>
                </c:pt>
                <c:pt idx="7">
                  <c:v>29500</c:v>
                </c:pt>
                <c:pt idx="8">
                  <c:v>30000</c:v>
                </c:pt>
                <c:pt idx="9">
                  <c:v>30500</c:v>
                </c:pt>
                <c:pt idx="10">
                  <c:v>31000</c:v>
                </c:pt>
                <c:pt idx="11">
                  <c:v>31500</c:v>
                </c:pt>
                <c:pt idx="12">
                  <c:v>32000</c:v>
                </c:pt>
                <c:pt idx="13">
                  <c:v>32500</c:v>
                </c:pt>
                <c:pt idx="14">
                  <c:v>33000</c:v>
                </c:pt>
                <c:pt idx="15">
                  <c:v>33500</c:v>
                </c:pt>
              </c:numCache>
            </c:numRef>
          </c:xVal>
          <c:yVal>
            <c:numRef>
              <c:f>'A (2)'!$U$2:$U$1005</c:f>
              <c:numCache>
                <c:formatCode>General</c:formatCode>
                <c:ptCount val="1004"/>
                <c:pt idx="0">
                  <c:v>-9.3364692920176573E-2</c:v>
                </c:pt>
                <c:pt idx="1">
                  <c:v>-0.1021783523879165</c:v>
                </c:pt>
                <c:pt idx="2">
                  <c:v>-0.10977167622104567</c:v>
                </c:pt>
                <c:pt idx="3">
                  <c:v>-0.11614466441956517</c:v>
                </c:pt>
                <c:pt idx="4">
                  <c:v>-0.12129731698347435</c:v>
                </c:pt>
                <c:pt idx="5">
                  <c:v>-0.1252296339127732</c:v>
                </c:pt>
                <c:pt idx="6">
                  <c:v>-0.12794161520746083</c:v>
                </c:pt>
                <c:pt idx="7">
                  <c:v>-0.12943326086753926</c:v>
                </c:pt>
                <c:pt idx="8">
                  <c:v>-0.12970457089300691</c:v>
                </c:pt>
                <c:pt idx="9">
                  <c:v>-0.12875554528386468</c:v>
                </c:pt>
                <c:pt idx="10">
                  <c:v>-0.12658618404011213</c:v>
                </c:pt>
                <c:pt idx="11">
                  <c:v>-0.12319648716174925</c:v>
                </c:pt>
                <c:pt idx="12">
                  <c:v>-0.11858645464877515</c:v>
                </c:pt>
                <c:pt idx="13">
                  <c:v>-0.11275608650119162</c:v>
                </c:pt>
                <c:pt idx="14">
                  <c:v>-0.10570538271899821</c:v>
                </c:pt>
                <c:pt idx="15">
                  <c:v>-9.7434343302194026E-2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BC-45FC-B572-0A4825BE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230296"/>
        <c:axId val="1"/>
      </c:scatterChart>
      <c:valAx>
        <c:axId val="718230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347847247570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24503311258277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230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238427977959708"/>
          <c:y val="0.9204921861831491"/>
          <c:w val="0.8228483773965340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O-C Diagr.</a:t>
            </a:r>
          </a:p>
        </c:rich>
      </c:tx>
      <c:layout>
        <c:manualLayout>
          <c:xMode val="edge"/>
          <c:yMode val="edge"/>
          <c:x val="0.36428571428571427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79821428571428577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A1-4D59-BFFC-1A77FBC8DCC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A1-4D59-BFFC-1A77FBC8DCC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  <c:pt idx="10">
                  <c:v>0</c:v>
                </c:pt>
                <c:pt idx="11">
                  <c:v>1.0945000030915253E-3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A1-4D59-BFFC-1A77FBC8DCC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12">
                  <c:v>-2.5611249999201391E-2</c:v>
                </c:pt>
                <c:pt idx="13">
                  <c:v>-2.2930874998564832E-2</c:v>
                </c:pt>
                <c:pt idx="20">
                  <c:v>-2.3879249994934071E-2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  <c:pt idx="33">
                  <c:v>0.1225076250048005</c:v>
                </c:pt>
                <c:pt idx="34">
                  <c:v>0.10516537499643164</c:v>
                </c:pt>
                <c:pt idx="35">
                  <c:v>0.11867387500387849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A1-4D59-BFFC-1A77FBC8DCC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A1-4D59-BFFC-1A77FBC8DCC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A1-4D59-BFFC-1A77FBC8DCC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  <c:pt idx="24">
                  <c:v>-2.2433124999224674E-2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A1-4D59-BFFC-1A77FBC8DCC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1'!$O$21:$O$1005</c:f>
              <c:numCache>
                <c:formatCode>General</c:formatCode>
                <c:ptCount val="985"/>
                <c:pt idx="1">
                  <c:v>-0.45950358430214133</c:v>
                </c:pt>
                <c:pt idx="2">
                  <c:v>-0.45819494936533456</c:v>
                </c:pt>
                <c:pt idx="3">
                  <c:v>-0.44820042979301888</c:v>
                </c:pt>
                <c:pt idx="4">
                  <c:v>-0.44132650122385786</c:v>
                </c:pt>
                <c:pt idx="5">
                  <c:v>-0.43880989557615246</c:v>
                </c:pt>
                <c:pt idx="6">
                  <c:v>-0.43456761748430628</c:v>
                </c:pt>
                <c:pt idx="7">
                  <c:v>-0.38463097113198086</c:v>
                </c:pt>
                <c:pt idx="8">
                  <c:v>-0.38404855668208326</c:v>
                </c:pt>
                <c:pt idx="9">
                  <c:v>-0.38376813490991035</c:v>
                </c:pt>
                <c:pt idx="24">
                  <c:v>-1.6243046119015787E-2</c:v>
                </c:pt>
                <c:pt idx="25">
                  <c:v>-3.6743984841900307E-3</c:v>
                </c:pt>
                <c:pt idx="26">
                  <c:v>-3.6743984841900307E-3</c:v>
                </c:pt>
                <c:pt idx="27">
                  <c:v>7.1613864046443099E-3</c:v>
                </c:pt>
                <c:pt idx="28">
                  <c:v>7.7078493452889113E-3</c:v>
                </c:pt>
                <c:pt idx="29">
                  <c:v>2.6294779629055826E-2</c:v>
                </c:pt>
                <c:pt idx="30">
                  <c:v>2.6301969930906416E-2</c:v>
                </c:pt>
                <c:pt idx="31">
                  <c:v>3.3219040311170928E-2</c:v>
                </c:pt>
                <c:pt idx="32">
                  <c:v>3.3384417253734436E-2</c:v>
                </c:pt>
                <c:pt idx="33">
                  <c:v>9.2661265709972157E-2</c:v>
                </c:pt>
                <c:pt idx="34">
                  <c:v>9.2675646313673338E-2</c:v>
                </c:pt>
                <c:pt idx="35">
                  <c:v>9.2876974765489756E-2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A1-4D59-BFFC-1A77FBC8DCCF}"/>
            </c:ext>
          </c:extLst>
        </c:ser>
        <c:ser>
          <c:idx val="8"/>
          <c:order val="8"/>
          <c:tx>
            <c:strRef>
              <c:f>'Active 1'!$X$1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1'!$W$2:$W$22</c:f>
              <c:numCache>
                <c:formatCode>General</c:formatCode>
                <c:ptCount val="21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</c:numCache>
            </c:numRef>
          </c:xVal>
          <c:yVal>
            <c:numRef>
              <c:f>'Active 1'!$X$2:$X$22</c:f>
              <c:numCache>
                <c:formatCode>General</c:formatCode>
                <c:ptCount val="21"/>
                <c:pt idx="0">
                  <c:v>2.2800486773594333</c:v>
                </c:pt>
                <c:pt idx="1">
                  <c:v>2.0119603170601552</c:v>
                </c:pt>
                <c:pt idx="2">
                  <c:v>1.7604461468632782</c:v>
                </c:pt>
                <c:pt idx="3">
                  <c:v>1.525506166768801</c:v>
                </c:pt>
                <c:pt idx="4">
                  <c:v>1.3071403767767245</c:v>
                </c:pt>
                <c:pt idx="5">
                  <c:v>1.1053487768870478</c:v>
                </c:pt>
                <c:pt idx="6">
                  <c:v>0.9201313670997715</c:v>
                </c:pt>
                <c:pt idx="7">
                  <c:v>0.75148814741489556</c:v>
                </c:pt>
                <c:pt idx="8">
                  <c:v>0.59941911783241997</c:v>
                </c:pt>
                <c:pt idx="9">
                  <c:v>0.46392427835234451</c:v>
                </c:pt>
                <c:pt idx="10">
                  <c:v>0.34500362897466941</c:v>
                </c:pt>
                <c:pt idx="11">
                  <c:v>0.24265716969939455</c:v>
                </c:pt>
                <c:pt idx="12">
                  <c:v>0.15688490052651999</c:v>
                </c:pt>
                <c:pt idx="13">
                  <c:v>8.7686821456045685E-2</c:v>
                </c:pt>
                <c:pt idx="14">
                  <c:v>3.5062932487971654E-2</c:v>
                </c:pt>
                <c:pt idx="15">
                  <c:v>-9.8676637770209359E-4</c:v>
                </c:pt>
                <c:pt idx="16">
                  <c:v>-2.0462275140975573E-2</c:v>
                </c:pt>
                <c:pt idx="17">
                  <c:v>-2.336359380184877E-2</c:v>
                </c:pt>
                <c:pt idx="18">
                  <c:v>-9.6907223603217019E-3</c:v>
                </c:pt>
                <c:pt idx="19">
                  <c:v>2.0556339183605651E-2</c:v>
                </c:pt>
                <c:pt idx="20">
                  <c:v>6.7377590829933276E-2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A1-4D59-BFFC-1A77FBC8D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825928"/>
        <c:axId val="1"/>
      </c:scatterChart>
      <c:valAx>
        <c:axId val="671825928"/>
        <c:scaling>
          <c:orientation val="minMax"/>
          <c:max val="10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7142857142863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82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42857142857143"/>
          <c:y val="0.92441860465116277"/>
          <c:w val="0.85357142857142854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Eclipse Timing Differences (O-C)</a:t>
            </a:r>
          </a:p>
        </c:rich>
      </c:tx>
      <c:layout>
        <c:manualLayout>
          <c:xMode val="edge"/>
          <c:yMode val="edge"/>
          <c:x val="0.30745374219526905"/>
          <c:y val="9.34579439252336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21172353455811E-2"/>
          <c:y val="2.2473833106628094E-2"/>
          <c:w val="0.9037276216837532"/>
          <c:h val="0.809346533063059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EE-4B1F-83D0-71D3644B0E6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EE-4B1F-83D0-71D3644B0E6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  <c:pt idx="10">
                  <c:v>0</c:v>
                </c:pt>
                <c:pt idx="11">
                  <c:v>1.0945000030915253E-3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EE-4B1F-83D0-71D3644B0E6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12">
                  <c:v>-2.5611249999201391E-2</c:v>
                </c:pt>
                <c:pt idx="13">
                  <c:v>-2.2930874998564832E-2</c:v>
                </c:pt>
                <c:pt idx="20">
                  <c:v>-2.3879249994934071E-2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  <c:pt idx="33">
                  <c:v>0.1225076250048005</c:v>
                </c:pt>
                <c:pt idx="34">
                  <c:v>0.10516537499643164</c:v>
                </c:pt>
                <c:pt idx="35">
                  <c:v>0.11867387500387849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EE-4B1F-83D0-71D3644B0E6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EE-4B1F-83D0-71D3644B0E6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EE-4B1F-83D0-71D3644B0E6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  <c:pt idx="24">
                  <c:v>-2.2433124999224674E-2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EE-4B1F-83D0-71D3644B0E69}"/>
            </c:ext>
          </c:extLst>
        </c:ser>
        <c:ser>
          <c:idx val="8"/>
          <c:order val="7"/>
          <c:tx>
            <c:strRef>
              <c:f>'Active 1'!$U$1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1'!$T$2:$T$18</c:f>
              <c:numCache>
                <c:formatCode>General</c:formatCode>
                <c:ptCount val="17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</c:numCache>
            </c:numRef>
          </c:xVal>
          <c:yVal>
            <c:numRef>
              <c:f>'Active 1'!$U$2:$U$18</c:f>
              <c:numCache>
                <c:formatCode>General</c:formatCode>
                <c:ptCount val="17"/>
                <c:pt idx="0">
                  <c:v>-9.8676637770209359E-4</c:v>
                </c:pt>
                <c:pt idx="1">
                  <c:v>-7.4094738906204894E-3</c:v>
                </c:pt>
                <c:pt idx="2">
                  <c:v>-1.2796294522138867E-2</c:v>
                </c:pt>
                <c:pt idx="3">
                  <c:v>-1.7147228272257224E-2</c:v>
                </c:pt>
                <c:pt idx="4">
                  <c:v>-2.0462275140975573E-2</c:v>
                </c:pt>
                <c:pt idx="5">
                  <c:v>-2.2741435128293894E-2</c:v>
                </c:pt>
                <c:pt idx="6">
                  <c:v>-2.3984708234212206E-2</c:v>
                </c:pt>
                <c:pt idx="7">
                  <c:v>-2.4192094458730492E-2</c:v>
                </c:pt>
                <c:pt idx="8">
                  <c:v>-2.336359380184877E-2</c:v>
                </c:pt>
                <c:pt idx="9">
                  <c:v>-2.1499206263567029E-2</c:v>
                </c:pt>
                <c:pt idx="10">
                  <c:v>-1.8598931843885266E-2</c:v>
                </c:pt>
                <c:pt idx="11">
                  <c:v>-1.4662770542803474E-2</c:v>
                </c:pt>
                <c:pt idx="12">
                  <c:v>-9.6907223603217019E-3</c:v>
                </c:pt>
                <c:pt idx="13">
                  <c:v>-3.6827872964398795E-3</c:v>
                </c:pt>
                <c:pt idx="14">
                  <c:v>3.3610346488419512E-3</c:v>
                </c:pt>
                <c:pt idx="15">
                  <c:v>1.1440743475523804E-2</c:v>
                </c:pt>
                <c:pt idx="16">
                  <c:v>2.0556339183605651E-2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EE-4B1F-83D0-71D3644B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49016"/>
        <c:axId val="1"/>
      </c:scatterChart>
      <c:valAx>
        <c:axId val="830149016"/>
        <c:scaling>
          <c:orientation val="minMax"/>
          <c:max val="8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8157425973927164"/>
              <c:y val="0.9383185419579561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3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(fays)</a:t>
                </a:r>
              </a:p>
            </c:rich>
          </c:tx>
          <c:layout>
            <c:manualLayout>
              <c:xMode val="edge"/>
              <c:yMode val="edge"/>
              <c:x val="5.175983436853002E-3"/>
              <c:y val="0.33644899060514633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149016"/>
        <c:crosses val="autoZero"/>
        <c:crossBetween val="midCat"/>
        <c:majorUnit val="0.01"/>
        <c:minorUnit val="5.0000000000000001E-3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3a.  MS Her - [49534.4903, 0.86804225]</a:t>
            </a:r>
          </a:p>
        </c:rich>
      </c:tx>
      <c:layout>
        <c:manualLayout>
          <c:xMode val="edge"/>
          <c:yMode val="edge"/>
          <c:x val="0.30738269125755252"/>
          <c:y val="1.336898395721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349027598722994E-2"/>
          <c:y val="0.10160427807486631"/>
          <c:w val="0.91409455883923996"/>
          <c:h val="0.804812834224598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8-4D22-9035-183A7B8ED5E0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8-4D22-9035-183A7B8ED5E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  <c:pt idx="10">
                  <c:v>0</c:v>
                </c:pt>
                <c:pt idx="11">
                  <c:v>1.0945000030915253E-3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D8-4D22-9035-183A7B8ED5E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12">
                  <c:v>-2.5611249999201391E-2</c:v>
                </c:pt>
                <c:pt idx="13">
                  <c:v>-2.2930874998564832E-2</c:v>
                </c:pt>
                <c:pt idx="20">
                  <c:v>-2.3879249994934071E-2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  <c:pt idx="33">
                  <c:v>0.1225076250048005</c:v>
                </c:pt>
                <c:pt idx="34">
                  <c:v>0.10516537499643164</c:v>
                </c:pt>
                <c:pt idx="35">
                  <c:v>0.11867387500387849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D8-4D22-9035-183A7B8ED5E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D8-4D22-9035-183A7B8ED5E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D8-4D22-9035-183A7B8ED5E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  <c:pt idx="24">
                  <c:v>-2.2433124999224674E-2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D8-4D22-9035-183A7B8ED5E0}"/>
            </c:ext>
          </c:extLst>
        </c:ser>
        <c:ser>
          <c:idx val="8"/>
          <c:order val="7"/>
          <c:tx>
            <c:strRef>
              <c:f>'Active 1'!$X$1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1'!$W$2:$W$22</c:f>
              <c:numCache>
                <c:formatCode>General</c:formatCode>
                <c:ptCount val="21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</c:numCache>
            </c:numRef>
          </c:xVal>
          <c:yVal>
            <c:numRef>
              <c:f>'Active 1'!$X$2:$X$22</c:f>
              <c:numCache>
                <c:formatCode>General</c:formatCode>
                <c:ptCount val="21"/>
                <c:pt idx="0">
                  <c:v>2.2800486773594333</c:v>
                </c:pt>
                <c:pt idx="1">
                  <c:v>2.0119603170601552</c:v>
                </c:pt>
                <c:pt idx="2">
                  <c:v>1.7604461468632782</c:v>
                </c:pt>
                <c:pt idx="3">
                  <c:v>1.525506166768801</c:v>
                </c:pt>
                <c:pt idx="4">
                  <c:v>1.3071403767767245</c:v>
                </c:pt>
                <c:pt idx="5">
                  <c:v>1.1053487768870478</c:v>
                </c:pt>
                <c:pt idx="6">
                  <c:v>0.9201313670997715</c:v>
                </c:pt>
                <c:pt idx="7">
                  <c:v>0.75148814741489556</c:v>
                </c:pt>
                <c:pt idx="8">
                  <c:v>0.59941911783241997</c:v>
                </c:pt>
                <c:pt idx="9">
                  <c:v>0.46392427835234451</c:v>
                </c:pt>
                <c:pt idx="10">
                  <c:v>0.34500362897466941</c:v>
                </c:pt>
                <c:pt idx="11">
                  <c:v>0.24265716969939455</c:v>
                </c:pt>
                <c:pt idx="12">
                  <c:v>0.15688490052651999</c:v>
                </c:pt>
                <c:pt idx="13">
                  <c:v>8.7686821456045685E-2</c:v>
                </c:pt>
                <c:pt idx="14">
                  <c:v>3.5062932487971654E-2</c:v>
                </c:pt>
                <c:pt idx="15">
                  <c:v>-9.8676637770209359E-4</c:v>
                </c:pt>
                <c:pt idx="16">
                  <c:v>-2.0462275140975573E-2</c:v>
                </c:pt>
                <c:pt idx="17">
                  <c:v>-2.336359380184877E-2</c:v>
                </c:pt>
                <c:pt idx="18">
                  <c:v>-9.6907223603217019E-3</c:v>
                </c:pt>
                <c:pt idx="19">
                  <c:v>2.0556339183605651E-2</c:v>
                </c:pt>
                <c:pt idx="20">
                  <c:v>6.7377590829933276E-2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D8-4D22-9035-183A7B8E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49120"/>
        <c:axId val="1"/>
      </c:scatterChart>
      <c:valAx>
        <c:axId val="671949120"/>
        <c:scaling>
          <c:orientation val="minMax"/>
          <c:max val="10000"/>
          <c:min val="-3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491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3.  MS Her - [26419.498, 0.86804225]</a:t>
            </a:r>
          </a:p>
        </c:rich>
      </c:tx>
      <c:layout>
        <c:manualLayout>
          <c:xMode val="edge"/>
          <c:yMode val="edge"/>
          <c:x val="0.16150442477876106"/>
          <c:y val="1.736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4424778761062"/>
          <c:y val="0.14236159383678465"/>
          <c:w val="0.83628318584070793"/>
          <c:h val="0.711807969183923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1'!$G$21:$G$1005</c:f>
              <c:numCache>
                <c:formatCode>General</c:formatCode>
                <c:ptCount val="985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  <c:pt idx="10">
                  <c:v>0</c:v>
                </c:pt>
                <c:pt idx="11">
                  <c:v>1.0945000030915253E-3</c:v>
                </c:pt>
                <c:pt idx="12">
                  <c:v>-2.5611249999201391E-2</c:v>
                </c:pt>
                <c:pt idx="13">
                  <c:v>-2.2930874998564832E-2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0">
                  <c:v>-2.3879249994934071E-2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4">
                  <c:v>-2.2433124999224674E-2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  <c:pt idx="33">
                  <c:v>0.1225076250048005</c:v>
                </c:pt>
                <c:pt idx="34">
                  <c:v>0.10516537499643164</c:v>
                </c:pt>
                <c:pt idx="35">
                  <c:v>0.11867387500387849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F9-421F-A828-E3EB3EA383C9}"/>
            </c:ext>
          </c:extLst>
        </c:ser>
        <c:ser>
          <c:idx val="8"/>
          <c:order val="1"/>
          <c:tx>
            <c:strRef>
              <c:f>'Active 1'!$U$1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1'!$T$2:$T$17</c:f>
              <c:numCache>
                <c:formatCode>General</c:formatCode>
                <c:ptCount val="16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</c:numCache>
            </c:numRef>
          </c:xVal>
          <c:yVal>
            <c:numRef>
              <c:f>'Active 1'!$U$2:$U$17</c:f>
              <c:numCache>
                <c:formatCode>General</c:formatCode>
                <c:ptCount val="16"/>
                <c:pt idx="0">
                  <c:v>-9.8676637770209359E-4</c:v>
                </c:pt>
                <c:pt idx="1">
                  <c:v>-7.4094738906204894E-3</c:v>
                </c:pt>
                <c:pt idx="2">
                  <c:v>-1.2796294522138867E-2</c:v>
                </c:pt>
                <c:pt idx="3">
                  <c:v>-1.7147228272257224E-2</c:v>
                </c:pt>
                <c:pt idx="4">
                  <c:v>-2.0462275140975573E-2</c:v>
                </c:pt>
                <c:pt idx="5">
                  <c:v>-2.2741435128293894E-2</c:v>
                </c:pt>
                <c:pt idx="6">
                  <c:v>-2.3984708234212206E-2</c:v>
                </c:pt>
                <c:pt idx="7">
                  <c:v>-2.4192094458730492E-2</c:v>
                </c:pt>
                <c:pt idx="8">
                  <c:v>-2.336359380184877E-2</c:v>
                </c:pt>
                <c:pt idx="9">
                  <c:v>-2.1499206263567029E-2</c:v>
                </c:pt>
                <c:pt idx="10">
                  <c:v>-1.8598931843885266E-2</c:v>
                </c:pt>
                <c:pt idx="11">
                  <c:v>-1.4662770542803474E-2</c:v>
                </c:pt>
                <c:pt idx="12">
                  <c:v>-9.6907223603217019E-3</c:v>
                </c:pt>
                <c:pt idx="13">
                  <c:v>-3.6827872964398795E-3</c:v>
                </c:pt>
                <c:pt idx="14">
                  <c:v>3.3610346488419512E-3</c:v>
                </c:pt>
                <c:pt idx="15">
                  <c:v>1.1440743475523804E-2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F9-421F-A828-E3EB3EA3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49840"/>
        <c:axId val="1"/>
      </c:scatterChart>
      <c:valAx>
        <c:axId val="671949840"/>
        <c:scaling>
          <c:orientation val="minMax"/>
          <c:max val="8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1000"/>
      </c:valAx>
      <c:valAx>
        <c:axId val="1"/>
        <c:scaling>
          <c:orientation val="minMax"/>
          <c:max val="0.02"/>
          <c:min val="-0.0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4984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Eclipse Timing Differences (O-C)</a:t>
            </a:r>
          </a:p>
        </c:rich>
      </c:tx>
      <c:layout>
        <c:manualLayout>
          <c:xMode val="edge"/>
          <c:yMode val="edge"/>
          <c:x val="0.32268335208098986"/>
          <c:y val="2.990822535444919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397262842144737E-2"/>
          <c:y val="0.12504766475296683"/>
          <c:w val="0.89937804891020534"/>
          <c:h val="0.807835820895522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1'!$H$21:$H$1005</c:f>
              <c:numCache>
                <c:formatCode>General</c:formatCode>
                <c:ptCount val="985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0-4B7A-88AC-FA9F97220DC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1'!$D$21:$D$1005</c:f>
                <c:numCache>
                  <c:formatCode>General</c:formatCode>
                  <c:ptCount val="9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1'!$I$21:$I$1005</c:f>
              <c:numCache>
                <c:formatCode>General</c:formatCode>
                <c:ptCount val="985"/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0-4B7A-88AC-FA9F97220DC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1'!$J$21:$J$1005</c:f>
              <c:numCache>
                <c:formatCode>General</c:formatCode>
                <c:ptCount val="985"/>
                <c:pt idx="10">
                  <c:v>0</c:v>
                </c:pt>
                <c:pt idx="11">
                  <c:v>1.0945000030915253E-3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B0-4B7A-88AC-FA9F97220DC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1'!$K$21:$K$1005</c:f>
              <c:numCache>
                <c:formatCode>General</c:formatCode>
                <c:ptCount val="985"/>
                <c:pt idx="12">
                  <c:v>-2.5611249999201391E-2</c:v>
                </c:pt>
                <c:pt idx="13">
                  <c:v>-2.2930874998564832E-2</c:v>
                </c:pt>
                <c:pt idx="20">
                  <c:v>-2.3879249994934071E-2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  <c:pt idx="33">
                  <c:v>0.1225076250048005</c:v>
                </c:pt>
                <c:pt idx="34">
                  <c:v>0.10516537499643164</c:v>
                </c:pt>
                <c:pt idx="35">
                  <c:v>0.11867387500387849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B0-4B7A-88AC-FA9F97220DC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B0-4B7A-88AC-FA9F97220DC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B0-4B7A-88AC-FA9F97220DC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'Active 1'!$D$21:$D$105</c:f>
                <c:numCache>
                  <c:formatCode>General</c:formatCode>
                  <c:ptCount val="8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1.1999999999999999E-3</c:v>
                  </c:pt>
                  <c:pt idx="13">
                    <c:v>1.1100000000000001E-3</c:v>
                  </c:pt>
                  <c:pt idx="14">
                    <c:v>1.1999999999999999E-3</c:v>
                  </c:pt>
                  <c:pt idx="15">
                    <c:v>1.6999999999999999E-3</c:v>
                  </c:pt>
                  <c:pt idx="16">
                    <c:v>5.0000000000000001E-4</c:v>
                  </c:pt>
                  <c:pt idx="17">
                    <c:v>1.1999999999999999E-3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1E-3</c:v>
                  </c:pt>
                  <c:pt idx="21">
                    <c:v>1.1000000000000001E-3</c:v>
                  </c:pt>
                  <c:pt idx="22">
                    <c:v>8.9999999999999998E-4</c:v>
                  </c:pt>
                  <c:pt idx="23">
                    <c:v>8.9999999999999998E-4</c:v>
                  </c:pt>
                  <c:pt idx="24">
                    <c:v>5.9999999999999995E-4</c:v>
                  </c:pt>
                  <c:pt idx="25">
                    <c:v>1.2999999999999999E-3</c:v>
                  </c:pt>
                  <c:pt idx="26">
                    <c:v>1.2999999999999999E-3</c:v>
                  </c:pt>
                  <c:pt idx="27">
                    <c:v>3.8E-3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2.9999999999999997E-4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1'!$F$21:$F$1005</c:f>
              <c:numCache>
                <c:formatCode>General</c:formatCode>
                <c:ptCount val="985"/>
                <c:pt idx="0">
                  <c:v>-26631</c:v>
                </c:pt>
                <c:pt idx="1">
                  <c:v>-26631</c:v>
                </c:pt>
                <c:pt idx="2">
                  <c:v>-26540</c:v>
                </c:pt>
                <c:pt idx="3">
                  <c:v>-25845</c:v>
                </c:pt>
                <c:pt idx="4">
                  <c:v>-25367</c:v>
                </c:pt>
                <c:pt idx="5">
                  <c:v>-25192</c:v>
                </c:pt>
                <c:pt idx="6">
                  <c:v>-24897</c:v>
                </c:pt>
                <c:pt idx="7">
                  <c:v>-21424.5</c:v>
                </c:pt>
                <c:pt idx="8">
                  <c:v>-21384</c:v>
                </c:pt>
                <c:pt idx="9">
                  <c:v>-21364.5</c:v>
                </c:pt>
                <c:pt idx="10">
                  <c:v>0</c:v>
                </c:pt>
                <c:pt idx="11">
                  <c:v>38</c:v>
                </c:pt>
                <c:pt idx="12">
                  <c:v>2005</c:v>
                </c:pt>
                <c:pt idx="13">
                  <c:v>2031.5</c:v>
                </c:pt>
                <c:pt idx="14">
                  <c:v>2061</c:v>
                </c:pt>
                <c:pt idx="15">
                  <c:v>2133.5</c:v>
                </c:pt>
                <c:pt idx="16">
                  <c:v>2137</c:v>
                </c:pt>
                <c:pt idx="17">
                  <c:v>2466.5</c:v>
                </c:pt>
                <c:pt idx="18">
                  <c:v>2501</c:v>
                </c:pt>
                <c:pt idx="19">
                  <c:v>2978</c:v>
                </c:pt>
                <c:pt idx="20">
                  <c:v>3493</c:v>
                </c:pt>
                <c:pt idx="21">
                  <c:v>3830.5</c:v>
                </c:pt>
                <c:pt idx="22">
                  <c:v>4171.5</c:v>
                </c:pt>
                <c:pt idx="23">
                  <c:v>4171.5</c:v>
                </c:pt>
                <c:pt idx="24">
                  <c:v>4192.5</c:v>
                </c:pt>
                <c:pt idx="25">
                  <c:v>5066.5</c:v>
                </c:pt>
                <c:pt idx="26">
                  <c:v>5066.5</c:v>
                </c:pt>
                <c:pt idx="27">
                  <c:v>5820</c:v>
                </c:pt>
                <c:pt idx="28">
                  <c:v>5858</c:v>
                </c:pt>
                <c:pt idx="29">
                  <c:v>7150.5</c:v>
                </c:pt>
                <c:pt idx="30">
                  <c:v>7151</c:v>
                </c:pt>
                <c:pt idx="31">
                  <c:v>7632</c:v>
                </c:pt>
                <c:pt idx="32">
                  <c:v>7643.5</c:v>
                </c:pt>
                <c:pt idx="33">
                  <c:v>11765.5</c:v>
                </c:pt>
                <c:pt idx="34">
                  <c:v>11766.5</c:v>
                </c:pt>
                <c:pt idx="35">
                  <c:v>11780.5</c:v>
                </c:pt>
              </c:numCache>
            </c:numRef>
          </c:xVal>
          <c:yVal>
            <c:numRef>
              <c:f>'Active 1'!$N$21:$N$1005</c:f>
              <c:numCache>
                <c:formatCode>General</c:formatCode>
                <c:ptCount val="985"/>
                <c:pt idx="24">
                  <c:v>-2.2433124999224674E-2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B0-4B7A-88AC-FA9F97220DCB}"/>
            </c:ext>
          </c:extLst>
        </c:ser>
        <c:ser>
          <c:idx val="8"/>
          <c:order val="7"/>
          <c:tx>
            <c:strRef>
              <c:f>'Active 1'!$X$1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1'!$W$2:$W$22</c:f>
              <c:numCache>
                <c:formatCode>General</c:formatCode>
                <c:ptCount val="21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</c:numCache>
            </c:numRef>
          </c:xVal>
          <c:yVal>
            <c:numRef>
              <c:f>'Active 1'!$X$2:$X$22</c:f>
              <c:numCache>
                <c:formatCode>General</c:formatCode>
                <c:ptCount val="21"/>
                <c:pt idx="0">
                  <c:v>2.2800486773594333</c:v>
                </c:pt>
                <c:pt idx="1">
                  <c:v>2.0119603170601552</c:v>
                </c:pt>
                <c:pt idx="2">
                  <c:v>1.7604461468632782</c:v>
                </c:pt>
                <c:pt idx="3">
                  <c:v>1.525506166768801</c:v>
                </c:pt>
                <c:pt idx="4">
                  <c:v>1.3071403767767245</c:v>
                </c:pt>
                <c:pt idx="5">
                  <c:v>1.1053487768870478</c:v>
                </c:pt>
                <c:pt idx="6">
                  <c:v>0.9201313670997715</c:v>
                </c:pt>
                <c:pt idx="7">
                  <c:v>0.75148814741489556</c:v>
                </c:pt>
                <c:pt idx="8">
                  <c:v>0.59941911783241997</c:v>
                </c:pt>
                <c:pt idx="9">
                  <c:v>0.46392427835234451</c:v>
                </c:pt>
                <c:pt idx="10">
                  <c:v>0.34500362897466941</c:v>
                </c:pt>
                <c:pt idx="11">
                  <c:v>0.24265716969939455</c:v>
                </c:pt>
                <c:pt idx="12">
                  <c:v>0.15688490052651999</c:v>
                </c:pt>
                <c:pt idx="13">
                  <c:v>8.7686821456045685E-2</c:v>
                </c:pt>
                <c:pt idx="14">
                  <c:v>3.5062932487971654E-2</c:v>
                </c:pt>
                <c:pt idx="15">
                  <c:v>-9.8676637770209359E-4</c:v>
                </c:pt>
                <c:pt idx="16">
                  <c:v>-2.0462275140975573E-2</c:v>
                </c:pt>
                <c:pt idx="17">
                  <c:v>-2.336359380184877E-2</c:v>
                </c:pt>
                <c:pt idx="18">
                  <c:v>-9.6907223603217019E-3</c:v>
                </c:pt>
                <c:pt idx="19">
                  <c:v>2.0556339183605651E-2</c:v>
                </c:pt>
                <c:pt idx="20">
                  <c:v>6.7377590829933276E-2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B0-4B7A-88AC-FA9F97220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51536"/>
        <c:axId val="1"/>
      </c:scatterChart>
      <c:valAx>
        <c:axId val="830151536"/>
        <c:scaling>
          <c:orientation val="minMax"/>
          <c:max val="10000"/>
          <c:min val="-3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7385935679201923"/>
              <c:y val="0.9384328358208955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5.1867219917012446E-3"/>
              <c:y val="0.40111940298507465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1515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O-O Diagram</a:t>
            </a:r>
          </a:p>
        </c:rich>
      </c:tx>
      <c:layout>
        <c:manualLayout>
          <c:xMode val="edge"/>
          <c:yMode val="edge"/>
          <c:x val="0.39276139410187666"/>
          <c:y val="3.0660377358490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90884718498661E-2"/>
          <c:y val="0.11320767754053372"/>
          <c:w val="0.88203753351206438"/>
          <c:h val="0.7735857965269804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Q_fit!$D$21:$D$41</c:f>
              <c:numCache>
                <c:formatCode>General</c:formatCode>
                <c:ptCount val="21"/>
                <c:pt idx="0">
                  <c:v>0</c:v>
                </c:pt>
                <c:pt idx="1">
                  <c:v>3.8E-3</c:v>
                </c:pt>
                <c:pt idx="2">
                  <c:v>0.20050000000000001</c:v>
                </c:pt>
                <c:pt idx="3">
                  <c:v>0.20315</c:v>
                </c:pt>
                <c:pt idx="4">
                  <c:v>0.20610000000000001</c:v>
                </c:pt>
                <c:pt idx="5">
                  <c:v>0.21335000000000001</c:v>
                </c:pt>
                <c:pt idx="6">
                  <c:v>0.2137</c:v>
                </c:pt>
                <c:pt idx="7">
                  <c:v>0.24665000000000001</c:v>
                </c:pt>
                <c:pt idx="8">
                  <c:v>0.25009999999999999</c:v>
                </c:pt>
                <c:pt idx="9">
                  <c:v>0.29780000000000001</c:v>
                </c:pt>
                <c:pt idx="10">
                  <c:v>0.3493</c:v>
                </c:pt>
                <c:pt idx="11">
                  <c:v>0.38305</c:v>
                </c:pt>
                <c:pt idx="12">
                  <c:v>0.41715000000000002</c:v>
                </c:pt>
                <c:pt idx="13">
                  <c:v>0.41715000000000002</c:v>
                </c:pt>
                <c:pt idx="14">
                  <c:v>0.50665000000000004</c:v>
                </c:pt>
                <c:pt idx="15">
                  <c:v>0.50665000000000004</c:v>
                </c:pt>
                <c:pt idx="16">
                  <c:v>0.58199999999999996</c:v>
                </c:pt>
                <c:pt idx="17">
                  <c:v>0.58579999999999999</c:v>
                </c:pt>
                <c:pt idx="18">
                  <c:v>0.71509999999999996</c:v>
                </c:pt>
                <c:pt idx="19">
                  <c:v>0.76319999999999999</c:v>
                </c:pt>
                <c:pt idx="20">
                  <c:v>0.76434999999999997</c:v>
                </c:pt>
              </c:numCache>
            </c:numRef>
          </c:xVal>
          <c:yVal>
            <c:numRef>
              <c:f>Q_fit!$E$21:$E$41</c:f>
              <c:numCache>
                <c:formatCode>General</c:formatCode>
                <c:ptCount val="21"/>
                <c:pt idx="0">
                  <c:v>0</c:v>
                </c:pt>
                <c:pt idx="1">
                  <c:v>1.0945000030915253E-3</c:v>
                </c:pt>
                <c:pt idx="2">
                  <c:v>-2.5611249999201391E-2</c:v>
                </c:pt>
                <c:pt idx="3">
                  <c:v>-2.2930874998564832E-2</c:v>
                </c:pt>
                <c:pt idx="4">
                  <c:v>-1.9677249998494517E-2</c:v>
                </c:pt>
                <c:pt idx="5">
                  <c:v>-2.274037499591941E-2</c:v>
                </c:pt>
                <c:pt idx="6">
                  <c:v>-2.1288249998178799E-2</c:v>
                </c:pt>
                <c:pt idx="7">
                  <c:v>-2.1109624998643994E-2</c:v>
                </c:pt>
                <c:pt idx="8">
                  <c:v>-2.3567249998450279E-2</c:v>
                </c:pt>
                <c:pt idx="9">
                  <c:v>-2.4720499997783918E-2</c:v>
                </c:pt>
                <c:pt idx="10">
                  <c:v>-2.3879249994934071E-2</c:v>
                </c:pt>
                <c:pt idx="11">
                  <c:v>-2.3138625001593027E-2</c:v>
                </c:pt>
                <c:pt idx="12">
                  <c:v>-2.3645875000511296E-2</c:v>
                </c:pt>
                <c:pt idx="13">
                  <c:v>-2.3645875000511296E-2</c:v>
                </c:pt>
                <c:pt idx="14">
                  <c:v>-1.6359624991309829E-2</c:v>
                </c:pt>
                <c:pt idx="15">
                  <c:v>-1.6359624991309829E-2</c:v>
                </c:pt>
                <c:pt idx="16">
                  <c:v>-9.1949999987264164E-3</c:v>
                </c:pt>
                <c:pt idx="17">
                  <c:v>-8.6004999975557439E-3</c:v>
                </c:pt>
                <c:pt idx="18">
                  <c:v>2.6702500035753474E-3</c:v>
                </c:pt>
                <c:pt idx="19">
                  <c:v>1.3458000001264736E-2</c:v>
                </c:pt>
                <c:pt idx="20">
                  <c:v>1.4082125002460089E-2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20-4720-8055-E67EAE2B1519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w*YX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Q_fit!$U$2:$U$37</c:f>
              <c:numCache>
                <c:formatCode>General</c:formatCode>
                <c:ptCount val="3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</c:numCache>
            </c:numRef>
          </c:xVal>
          <c:yVal>
            <c:numRef>
              <c:f>Q_fit!$V$2:$V$37</c:f>
              <c:numCache>
                <c:formatCode>General</c:formatCode>
                <c:ptCount val="36"/>
                <c:pt idx="0">
                  <c:v>-8.2130332429820917E-4</c:v>
                </c:pt>
                <c:pt idx="1">
                  <c:v>-7.3220914098859405E-3</c:v>
                </c:pt>
                <c:pt idx="2">
                  <c:v>-1.2774218283026684E-2</c:v>
                </c:pt>
                <c:pt idx="3">
                  <c:v>-1.7177683943720441E-2</c:v>
                </c:pt>
                <c:pt idx="4">
                  <c:v>-2.053248839196721E-2</c:v>
                </c:pt>
                <c:pt idx="5">
                  <c:v>-2.2838631627766993E-2</c:v>
                </c:pt>
                <c:pt idx="6">
                  <c:v>-2.4096113651119789E-2</c:v>
                </c:pt>
                <c:pt idx="7">
                  <c:v>-2.4304934462025599E-2</c:v>
                </c:pt>
                <c:pt idx="8">
                  <c:v>-2.3465094060484415E-2</c:v>
                </c:pt>
                <c:pt idx="9">
                  <c:v>-2.1576592446496255E-2</c:v>
                </c:pt>
                <c:pt idx="10">
                  <c:v>-1.8639429620061099E-2</c:v>
                </c:pt>
                <c:pt idx="11">
                  <c:v>-1.4653605581178952E-2</c:v>
                </c:pt>
                <c:pt idx="12">
                  <c:v>-9.6191203298498368E-3</c:v>
                </c:pt>
                <c:pt idx="13">
                  <c:v>-3.5359738660737106E-3</c:v>
                </c:pt>
                <c:pt idx="14">
                  <c:v>3.5958338101493709E-3</c:v>
                </c:pt>
                <c:pt idx="15">
                  <c:v>1.1776302698819477E-2</c:v>
                </c:pt>
                <c:pt idx="16">
                  <c:v>2.1005432799936566E-2</c:v>
                </c:pt>
                <c:pt idx="17">
                  <c:v>3.128322411350061E-2</c:v>
                </c:pt>
                <c:pt idx="18">
                  <c:v>4.2609676639511651E-2</c:v>
                </c:pt>
                <c:pt idx="19">
                  <c:v>5.4984790377969689E-2</c:v>
                </c:pt>
                <c:pt idx="20">
                  <c:v>6.840856532887471E-2</c:v>
                </c:pt>
                <c:pt idx="21">
                  <c:v>8.2881001492226714E-2</c:v>
                </c:pt>
                <c:pt idx="22">
                  <c:v>9.8402098868025756E-2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20-4720-8055-E67EAE2B1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52976"/>
        <c:axId val="1"/>
      </c:scatterChart>
      <c:valAx>
        <c:axId val="830152976"/>
        <c:scaling>
          <c:orientation val="minMax"/>
          <c:max val="0.8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70107238605898126"/>
              <c:y val="0.93868023572525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7024128686327079E-3"/>
              <c:y val="0.452830683900361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01529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501340482573725"/>
          <c:y val="0.93868023572525128"/>
          <c:w val="0.46246648793565681"/>
          <c:h val="0.988208537612043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O-O Diagram</a:t>
            </a:r>
          </a:p>
        </c:rich>
      </c:tx>
      <c:layout>
        <c:manualLayout>
          <c:xMode val="edge"/>
          <c:yMode val="edge"/>
          <c:x val="0.39276139410187666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24128686327081E-2"/>
          <c:y val="0.12051312227845122"/>
          <c:w val="0.89812332439678288"/>
          <c:h val="0.75641215047112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(2)'!$D$21:$D$53</c:f>
              <c:numCache>
                <c:formatCode>General</c:formatCode>
                <c:ptCount val="33"/>
                <c:pt idx="0">
                  <c:v>-2.6631</c:v>
                </c:pt>
                <c:pt idx="1">
                  <c:v>-2.6631</c:v>
                </c:pt>
                <c:pt idx="2">
                  <c:v>-2.6539999999999999</c:v>
                </c:pt>
                <c:pt idx="3">
                  <c:v>-2.5844999999999998</c:v>
                </c:pt>
                <c:pt idx="4">
                  <c:v>-2.5367000000000002</c:v>
                </c:pt>
                <c:pt idx="5">
                  <c:v>-2.5192000000000001</c:v>
                </c:pt>
                <c:pt idx="6">
                  <c:v>-2.4897</c:v>
                </c:pt>
                <c:pt idx="7">
                  <c:v>-2.1424500000000002</c:v>
                </c:pt>
                <c:pt idx="8">
                  <c:v>-2.1383999999999999</c:v>
                </c:pt>
                <c:pt idx="9">
                  <c:v>-2.13645</c:v>
                </c:pt>
                <c:pt idx="10">
                  <c:v>0</c:v>
                </c:pt>
                <c:pt idx="11">
                  <c:v>3.8E-3</c:v>
                </c:pt>
                <c:pt idx="12">
                  <c:v>0.20050000000000001</c:v>
                </c:pt>
                <c:pt idx="13">
                  <c:v>0.20315</c:v>
                </c:pt>
                <c:pt idx="14">
                  <c:v>0.20610000000000001</c:v>
                </c:pt>
                <c:pt idx="15">
                  <c:v>0.21335000000000001</c:v>
                </c:pt>
                <c:pt idx="16">
                  <c:v>0.2137</c:v>
                </c:pt>
                <c:pt idx="17">
                  <c:v>0.24665000000000001</c:v>
                </c:pt>
                <c:pt idx="18">
                  <c:v>0.25009999999999999</c:v>
                </c:pt>
                <c:pt idx="19">
                  <c:v>0.29780000000000001</c:v>
                </c:pt>
                <c:pt idx="20">
                  <c:v>0.3493</c:v>
                </c:pt>
                <c:pt idx="21">
                  <c:v>0.38305</c:v>
                </c:pt>
                <c:pt idx="22">
                  <c:v>0.41715000000000002</c:v>
                </c:pt>
                <c:pt idx="23">
                  <c:v>0.41715000000000002</c:v>
                </c:pt>
                <c:pt idx="24">
                  <c:v>0.41925000000000001</c:v>
                </c:pt>
                <c:pt idx="25">
                  <c:v>0.50665000000000004</c:v>
                </c:pt>
                <c:pt idx="26">
                  <c:v>0.50665000000000004</c:v>
                </c:pt>
                <c:pt idx="27">
                  <c:v>0.58199999999999996</c:v>
                </c:pt>
                <c:pt idx="28">
                  <c:v>0.58579999999999999</c:v>
                </c:pt>
                <c:pt idx="29">
                  <c:v>0.71504999999999996</c:v>
                </c:pt>
                <c:pt idx="30">
                  <c:v>0.71509999999999996</c:v>
                </c:pt>
                <c:pt idx="31">
                  <c:v>0.76319999999999999</c:v>
                </c:pt>
                <c:pt idx="32">
                  <c:v>0.76434999999999997</c:v>
                </c:pt>
              </c:numCache>
            </c:numRef>
          </c:xVal>
          <c:yVal>
            <c:numRef>
              <c:f>'Q_fit (2)'!$E$21:$E$53</c:f>
              <c:numCache>
                <c:formatCode>General</c:formatCode>
                <c:ptCount val="33"/>
                <c:pt idx="0">
                  <c:v>1.8408597500019823</c:v>
                </c:pt>
                <c:pt idx="1">
                  <c:v>1.8768597500020405</c:v>
                </c:pt>
                <c:pt idx="2">
                  <c:v>1.8000150000043504</c:v>
                </c:pt>
                <c:pt idx="3">
                  <c:v>1.6966512500002864</c:v>
                </c:pt>
                <c:pt idx="4">
                  <c:v>1.6594557500029623</c:v>
                </c:pt>
                <c:pt idx="5">
                  <c:v>1.7060620000011113</c:v>
                </c:pt>
                <c:pt idx="6">
                  <c:v>1.6405982500036771</c:v>
                </c:pt>
                <c:pt idx="7">
                  <c:v>1.2858851250020962</c:v>
                </c:pt>
                <c:pt idx="8">
                  <c:v>1.230174000003899</c:v>
                </c:pt>
                <c:pt idx="9">
                  <c:v>1.217350125003577</c:v>
                </c:pt>
                <c:pt idx="10">
                  <c:v>0</c:v>
                </c:pt>
                <c:pt idx="11">
                  <c:v>1.0945000030915253E-3</c:v>
                </c:pt>
                <c:pt idx="12">
                  <c:v>-2.5611249999201391E-2</c:v>
                </c:pt>
                <c:pt idx="13">
                  <c:v>-2.2930874998564832E-2</c:v>
                </c:pt>
                <c:pt idx="14">
                  <c:v>-1.9677249998494517E-2</c:v>
                </c:pt>
                <c:pt idx="15">
                  <c:v>-2.274037499591941E-2</c:v>
                </c:pt>
                <c:pt idx="16">
                  <c:v>-2.1288249998178799E-2</c:v>
                </c:pt>
                <c:pt idx="17">
                  <c:v>-2.1109624998643994E-2</c:v>
                </c:pt>
                <c:pt idx="18">
                  <c:v>-2.3567249998450279E-2</c:v>
                </c:pt>
                <c:pt idx="19">
                  <c:v>-2.4720499997783918E-2</c:v>
                </c:pt>
                <c:pt idx="20">
                  <c:v>-2.3879249994934071E-2</c:v>
                </c:pt>
                <c:pt idx="21">
                  <c:v>-2.3138625001593027E-2</c:v>
                </c:pt>
                <c:pt idx="22">
                  <c:v>-2.3645875000511296E-2</c:v>
                </c:pt>
                <c:pt idx="23">
                  <c:v>-2.3645875000511296E-2</c:v>
                </c:pt>
                <c:pt idx="24">
                  <c:v>-2.2433124999224674E-2</c:v>
                </c:pt>
                <c:pt idx="25">
                  <c:v>-1.6359624991309829E-2</c:v>
                </c:pt>
                <c:pt idx="26">
                  <c:v>-1.6359624991309829E-2</c:v>
                </c:pt>
                <c:pt idx="27">
                  <c:v>-9.1949999987264164E-3</c:v>
                </c:pt>
                <c:pt idx="28">
                  <c:v>-8.6004999975557439E-3</c:v>
                </c:pt>
                <c:pt idx="29">
                  <c:v>4.9813750010798685E-3</c:v>
                </c:pt>
                <c:pt idx="30">
                  <c:v>2.6702500035753474E-3</c:v>
                </c:pt>
                <c:pt idx="31">
                  <c:v>1.3458000001264736E-2</c:v>
                </c:pt>
                <c:pt idx="32">
                  <c:v>1.4082125002460089E-2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6D-455C-A9A8-C5E88EA11D6B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(2)'!$U$2:$U$22</c:f>
              <c:numCache>
                <c:formatCode>General</c:formatCode>
                <c:ptCount val="2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</c:numCache>
            </c:numRef>
          </c:xVal>
          <c:yVal>
            <c:numRef>
              <c:f>'Q_fit (2)'!$V$2:$V$22</c:f>
              <c:numCache>
                <c:formatCode>General</c:formatCode>
                <c:ptCount val="21"/>
                <c:pt idx="0">
                  <c:v>2.2800486773594328</c:v>
                </c:pt>
                <c:pt idx="1">
                  <c:v>2.0119603170601552</c:v>
                </c:pt>
                <c:pt idx="2">
                  <c:v>1.7604461468632782</c:v>
                </c:pt>
                <c:pt idx="3">
                  <c:v>1.525506166768801</c:v>
                </c:pt>
                <c:pt idx="4">
                  <c:v>1.3071403767767245</c:v>
                </c:pt>
                <c:pt idx="5">
                  <c:v>1.1053487768870478</c:v>
                </c:pt>
                <c:pt idx="6">
                  <c:v>0.92013136709977161</c:v>
                </c:pt>
                <c:pt idx="7">
                  <c:v>0.75148814741489578</c:v>
                </c:pt>
                <c:pt idx="8">
                  <c:v>0.59941911783241986</c:v>
                </c:pt>
                <c:pt idx="9">
                  <c:v>0.46392427835234451</c:v>
                </c:pt>
                <c:pt idx="10">
                  <c:v>0.34500362897466941</c:v>
                </c:pt>
                <c:pt idx="11">
                  <c:v>0.2426571696993946</c:v>
                </c:pt>
                <c:pt idx="12">
                  <c:v>0.15688490052651999</c:v>
                </c:pt>
                <c:pt idx="13">
                  <c:v>8.7686821456045699E-2</c:v>
                </c:pt>
                <c:pt idx="14">
                  <c:v>3.5062932487971654E-2</c:v>
                </c:pt>
                <c:pt idx="15">
                  <c:v>-9.8676637770209359E-4</c:v>
                </c:pt>
                <c:pt idx="16">
                  <c:v>-2.046227514097557E-2</c:v>
                </c:pt>
                <c:pt idx="17">
                  <c:v>-2.3363593801848763E-2</c:v>
                </c:pt>
                <c:pt idx="18">
                  <c:v>-9.690722360321688E-3</c:v>
                </c:pt>
                <c:pt idx="19">
                  <c:v>2.0556339183605679E-2</c:v>
                </c:pt>
                <c:pt idx="20">
                  <c:v>6.7377590829933276E-2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6D-455C-A9A8-C5E88EA11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82160"/>
        <c:axId val="1"/>
      </c:scatterChart>
      <c:valAx>
        <c:axId val="715682160"/>
        <c:scaling>
          <c:orientation val="minMax"/>
          <c:max val="0.8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436997319034854"/>
              <c:y val="0.9333357561074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7024128686327079E-3"/>
              <c:y val="0.44615492294232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68216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428954423592491"/>
          <c:y val="0.9333357561074096"/>
          <c:w val="0.44772117962466484"/>
          <c:h val="0.987182179150683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Her - O-C Diagr.</a:t>
            </a:r>
          </a:p>
        </c:rich>
      </c:tx>
      <c:layout>
        <c:manualLayout>
          <c:xMode val="edge"/>
          <c:yMode val="edge"/>
          <c:x val="0.3747932254736814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723926380368099"/>
          <c:w val="0.8043130770513918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(2)'!$H$21:$H$1005</c:f>
              <c:numCache>
                <c:formatCode>General</c:formatCode>
                <c:ptCount val="98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A3-4CEF-B70A-616B08826904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(2)'!$D$21:$D$1005</c:f>
                <c:numCache>
                  <c:formatCode>General</c:formatCode>
                  <c:ptCount val="9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(2)'!$D$21:$D$1005</c:f>
                <c:numCache>
                  <c:formatCode>General</c:formatCode>
                  <c:ptCount val="9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(2)'!$I$21:$I$1005</c:f>
              <c:numCache>
                <c:formatCode>General</c:formatCode>
                <c:ptCount val="985"/>
                <c:pt idx="1">
                  <c:v>-0.10477525000169408</c:v>
                </c:pt>
                <c:pt idx="2">
                  <c:v>-0.10368075000587851</c:v>
                </c:pt>
                <c:pt idx="3">
                  <c:v>-0.13038650000089547</c:v>
                </c:pt>
                <c:pt idx="4">
                  <c:v>-0.12770612500025891</c:v>
                </c:pt>
                <c:pt idx="5">
                  <c:v>-0.12445250000018859</c:v>
                </c:pt>
                <c:pt idx="6">
                  <c:v>-0.12751562499761349</c:v>
                </c:pt>
                <c:pt idx="7">
                  <c:v>-0.12606349999987287</c:v>
                </c:pt>
                <c:pt idx="8">
                  <c:v>-0.12588487500033807</c:v>
                </c:pt>
                <c:pt idx="9">
                  <c:v>-0.12834250000014435</c:v>
                </c:pt>
                <c:pt idx="10">
                  <c:v>-0.12949574999947799</c:v>
                </c:pt>
                <c:pt idx="11">
                  <c:v>-0.1286545000039041</c:v>
                </c:pt>
                <c:pt idx="12">
                  <c:v>-0.1279138750032871</c:v>
                </c:pt>
                <c:pt idx="13">
                  <c:v>-0.12842112500220537</c:v>
                </c:pt>
                <c:pt idx="14">
                  <c:v>-0.1211348749930039</c:v>
                </c:pt>
                <c:pt idx="15">
                  <c:v>-0.12842112500220537</c:v>
                </c:pt>
                <c:pt idx="16">
                  <c:v>-0.1211348749930039</c:v>
                </c:pt>
                <c:pt idx="17">
                  <c:v>-0.11397025000042049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A3-4CEF-B70A-616B08826904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(2)'!$D$21:$D$56</c:f>
                <c:numCache>
                  <c:formatCode>General</c:formatCode>
                  <c:ptCount val="36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(2)'!$D$21:$D$56</c:f>
                <c:numCache>
                  <c:formatCode>General</c:formatCode>
                  <c:ptCount val="36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(2)'!$J$21:$J$1005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A3-4CEF-B70A-616B08826904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A3-4CEF-B70A-616B08826904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A3-4CEF-B70A-616B08826904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A3-4CEF-B70A-616B08826904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plus>
            <c:minus>
              <c:numRef>
                <c:f>'A (2)'!$D$21:$D$105</c:f>
                <c:numCache>
                  <c:formatCode>General</c:formatCode>
                  <c:ptCount val="85"/>
                  <c:pt idx="0">
                    <c:v>0</c:v>
                  </c:pt>
                  <c:pt idx="3">
                    <c:v>1.1999999999999999E-3</c:v>
                  </c:pt>
                  <c:pt idx="4">
                    <c:v>1.1100000000000001E-3</c:v>
                  </c:pt>
                  <c:pt idx="5">
                    <c:v>1.1999999999999999E-3</c:v>
                  </c:pt>
                  <c:pt idx="6">
                    <c:v>1.6999999999999999E-3</c:v>
                  </c:pt>
                  <c:pt idx="7">
                    <c:v>5.0000000000000001E-4</c:v>
                  </c:pt>
                  <c:pt idx="8">
                    <c:v>1.1999999999999999E-3</c:v>
                  </c:pt>
                  <c:pt idx="9">
                    <c:v>5.0000000000000001E-4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1.1000000000000001E-3</c:v>
                  </c:pt>
                  <c:pt idx="13">
                    <c:v>8.9999999999999998E-4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1.2999999999999999E-3</c:v>
                  </c:pt>
                  <c:pt idx="17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A3-4CEF-B70A-616B08826904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(2)'!$F$21:$F$1005</c:f>
              <c:numCache>
                <c:formatCode>General</c:formatCode>
                <c:ptCount val="985"/>
                <c:pt idx="0">
                  <c:v>0</c:v>
                </c:pt>
                <c:pt idx="1">
                  <c:v>26629</c:v>
                </c:pt>
                <c:pt idx="2">
                  <c:v>26667</c:v>
                </c:pt>
                <c:pt idx="3">
                  <c:v>28634</c:v>
                </c:pt>
                <c:pt idx="4">
                  <c:v>28660.5</c:v>
                </c:pt>
                <c:pt idx="5">
                  <c:v>28690</c:v>
                </c:pt>
                <c:pt idx="6">
                  <c:v>28762.5</c:v>
                </c:pt>
                <c:pt idx="7">
                  <c:v>28766</c:v>
                </c:pt>
                <c:pt idx="8">
                  <c:v>29095.5</c:v>
                </c:pt>
                <c:pt idx="9">
                  <c:v>29130</c:v>
                </c:pt>
                <c:pt idx="10">
                  <c:v>29607</c:v>
                </c:pt>
                <c:pt idx="11">
                  <c:v>30122</c:v>
                </c:pt>
                <c:pt idx="12">
                  <c:v>30459.5</c:v>
                </c:pt>
                <c:pt idx="13">
                  <c:v>30800.5</c:v>
                </c:pt>
                <c:pt idx="14">
                  <c:v>31695.5</c:v>
                </c:pt>
                <c:pt idx="15">
                  <c:v>30800.5</c:v>
                </c:pt>
                <c:pt idx="16">
                  <c:v>31695.5</c:v>
                </c:pt>
                <c:pt idx="17">
                  <c:v>32449</c:v>
                </c:pt>
              </c:numCache>
            </c:numRef>
          </c:xVal>
          <c:yVal>
            <c:numRef>
              <c:f>'A (2)'!$O$21:$O$1005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A3-4CEF-B70A-616B08826904}"/>
            </c:ext>
          </c:extLst>
        </c:ser>
        <c:ser>
          <c:idx val="8"/>
          <c:order val="8"/>
          <c:tx>
            <c:strRef>
              <c:f>'A (2)'!$U$1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(2)'!$T$2:$T$1005</c:f>
              <c:numCache>
                <c:formatCode>General</c:formatCode>
                <c:ptCount val="1004"/>
                <c:pt idx="0">
                  <c:v>26000</c:v>
                </c:pt>
                <c:pt idx="1">
                  <c:v>26500</c:v>
                </c:pt>
                <c:pt idx="2">
                  <c:v>27000</c:v>
                </c:pt>
                <c:pt idx="3">
                  <c:v>27500</c:v>
                </c:pt>
                <c:pt idx="4">
                  <c:v>28000</c:v>
                </c:pt>
                <c:pt idx="5">
                  <c:v>28500</c:v>
                </c:pt>
                <c:pt idx="6">
                  <c:v>29000</c:v>
                </c:pt>
                <c:pt idx="7">
                  <c:v>29500</c:v>
                </c:pt>
                <c:pt idx="8">
                  <c:v>30000</c:v>
                </c:pt>
                <c:pt idx="9">
                  <c:v>30500</c:v>
                </c:pt>
                <c:pt idx="10">
                  <c:v>31000</c:v>
                </c:pt>
                <c:pt idx="11">
                  <c:v>31500</c:v>
                </c:pt>
                <c:pt idx="12">
                  <c:v>32000</c:v>
                </c:pt>
                <c:pt idx="13">
                  <c:v>32500</c:v>
                </c:pt>
                <c:pt idx="14">
                  <c:v>33000</c:v>
                </c:pt>
                <c:pt idx="15">
                  <c:v>33500</c:v>
                </c:pt>
              </c:numCache>
            </c:numRef>
          </c:xVal>
          <c:yVal>
            <c:numRef>
              <c:f>'A (2)'!$U$2:$U$1005</c:f>
              <c:numCache>
                <c:formatCode>General</c:formatCode>
                <c:ptCount val="1004"/>
                <c:pt idx="0">
                  <c:v>-9.3364692920176573E-2</c:v>
                </c:pt>
                <c:pt idx="1">
                  <c:v>-0.1021783523879165</c:v>
                </c:pt>
                <c:pt idx="2">
                  <c:v>-0.10977167622104567</c:v>
                </c:pt>
                <c:pt idx="3">
                  <c:v>-0.11614466441956517</c:v>
                </c:pt>
                <c:pt idx="4">
                  <c:v>-0.12129731698347435</c:v>
                </c:pt>
                <c:pt idx="5">
                  <c:v>-0.1252296339127732</c:v>
                </c:pt>
                <c:pt idx="6">
                  <c:v>-0.12794161520746083</c:v>
                </c:pt>
                <c:pt idx="7">
                  <c:v>-0.12943326086753926</c:v>
                </c:pt>
                <c:pt idx="8">
                  <c:v>-0.12970457089300691</c:v>
                </c:pt>
                <c:pt idx="9">
                  <c:v>-0.12875554528386468</c:v>
                </c:pt>
                <c:pt idx="10">
                  <c:v>-0.12658618404011213</c:v>
                </c:pt>
                <c:pt idx="11">
                  <c:v>-0.12319648716174925</c:v>
                </c:pt>
                <c:pt idx="12">
                  <c:v>-0.11858645464877515</c:v>
                </c:pt>
                <c:pt idx="13">
                  <c:v>-0.11275608650119162</c:v>
                </c:pt>
                <c:pt idx="14">
                  <c:v>-0.10570538271899821</c:v>
                </c:pt>
                <c:pt idx="15">
                  <c:v>-9.7434343302194026E-2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A3-4CEF-B70A-616B0882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69416"/>
        <c:axId val="1"/>
      </c:scatterChart>
      <c:valAx>
        <c:axId val="725169416"/>
        <c:scaling>
          <c:orientation val="minMax"/>
          <c:max val="33000"/>
          <c:min val="2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8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16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96203148735761"/>
          <c:y val="0.92024539877300615"/>
          <c:w val="0.8242136648341842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158751</xdr:colOff>
      <xdr:row>0</xdr:row>
      <xdr:rowOff>47625</xdr:rowOff>
    </xdr:from>
    <xdr:to>
      <xdr:col>17</xdr:col>
      <xdr:colOff>400051</xdr:colOff>
      <xdr:row>18</xdr:row>
      <xdr:rowOff>105833</xdr:rowOff>
    </xdr:to>
    <xdr:graphicFrame macro="">
      <xdr:nvGraphicFramePr>
        <xdr:cNvPr id="57353" name="Chart 1">
          <a:extLst>
            <a:ext uri="{FF2B5EF4-FFF2-40B4-BE49-F238E27FC236}">
              <a16:creationId xmlns:a16="http://schemas.microsoft.com/office/drawing/2014/main" id="{522FEA84-AB73-BBC1-7E71-A2BE2C334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29634</xdr:rowOff>
    </xdr:from>
    <xdr:to>
      <xdr:col>26</xdr:col>
      <xdr:colOff>387350</xdr:colOff>
      <xdr:row>18</xdr:row>
      <xdr:rowOff>138641</xdr:rowOff>
    </xdr:to>
    <xdr:graphicFrame macro="">
      <xdr:nvGraphicFramePr>
        <xdr:cNvPr id="57354" name="Chart 2">
          <a:extLst>
            <a:ext uri="{FF2B5EF4-FFF2-40B4-BE49-F238E27FC236}">
              <a16:creationId xmlns:a16="http://schemas.microsoft.com/office/drawing/2014/main" id="{22A94C48-6783-989D-DE32-5F2F64D0D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0</xdr:row>
      <xdr:rowOff>9526</xdr:rowOff>
    </xdr:from>
    <xdr:to>
      <xdr:col>13</xdr:col>
      <xdr:colOff>104775</xdr:colOff>
      <xdr:row>20</xdr:row>
      <xdr:rowOff>66676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686FBEA-1662-6D47-AB22-BAB9C8C1F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606425</xdr:colOff>
      <xdr:row>0</xdr:row>
      <xdr:rowOff>47625</xdr:rowOff>
    </xdr:from>
    <xdr:to>
      <xdr:col>25</xdr:col>
      <xdr:colOff>409575</xdr:colOff>
      <xdr:row>20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3003923D-BDA8-129D-511F-C1CD6C24C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44449</xdr:colOff>
      <xdr:row>21</xdr:row>
      <xdr:rowOff>6350</xdr:rowOff>
    </xdr:from>
    <xdr:to>
      <xdr:col>25</xdr:col>
      <xdr:colOff>390524</xdr:colOff>
      <xdr:row>43</xdr:row>
      <xdr:rowOff>66675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FE8492D-DE04-46CC-453B-B6F4A7BE5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44450</xdr:colOff>
      <xdr:row>21</xdr:row>
      <xdr:rowOff>47625</xdr:rowOff>
    </xdr:from>
    <xdr:to>
      <xdr:col>13</xdr:col>
      <xdr:colOff>114300</xdr:colOff>
      <xdr:row>43</xdr:row>
      <xdr:rowOff>156633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EAA0107B-53D4-BC40-CF94-3BE330AA2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14</xdr:row>
      <xdr:rowOff>38100</xdr:rowOff>
    </xdr:from>
    <xdr:to>
      <xdr:col>17</xdr:col>
      <xdr:colOff>180975</xdr:colOff>
      <xdr:row>39</xdr:row>
      <xdr:rowOff>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F7901314-9216-8A3E-8E39-3D47DF7EE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8</xdr:row>
      <xdr:rowOff>66675</xdr:rowOff>
    </xdr:from>
    <xdr:to>
      <xdr:col>18</xdr:col>
      <xdr:colOff>381000</xdr:colOff>
      <xdr:row>31</xdr:row>
      <xdr:rowOff>28575</xdr:rowOff>
    </xdr:to>
    <xdr:graphicFrame macro="">
      <xdr:nvGraphicFramePr>
        <xdr:cNvPr id="63490" name="Chart 1">
          <a:extLst>
            <a:ext uri="{FF2B5EF4-FFF2-40B4-BE49-F238E27FC236}">
              <a16:creationId xmlns:a16="http://schemas.microsoft.com/office/drawing/2014/main" id="{C3B302CA-D56E-831C-1D6A-FC39D9A0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66675</xdr:colOff>
      <xdr:row>18</xdr:row>
      <xdr:rowOff>19050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A3564200-1108-CCF9-33E2-0C1CCDA2A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314325</xdr:colOff>
      <xdr:row>0</xdr:row>
      <xdr:rowOff>38100</xdr:rowOff>
    </xdr:from>
    <xdr:to>
      <xdr:col>25</xdr:col>
      <xdr:colOff>581025</xdr:colOff>
      <xdr:row>18</xdr:row>
      <xdr:rowOff>66675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CFAC8E0C-87AD-697F-62BF-C7C26155F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80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bav-astro.de/sfs/BAVM_link.php?BAVMnr=80" TargetMode="External"/><Relationship Id="rId16" Type="http://schemas.openxmlformats.org/officeDocument/2006/relationships/hyperlink" Target="http://www.bav-astro.de/sfs/BAVM_link.php?BAVMnr=201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58" TargetMode="External"/><Relationship Id="rId5" Type="http://schemas.openxmlformats.org/officeDocument/2006/relationships/hyperlink" Target="http://www.konkoly.hu/cgi-bin/IBVS?5027" TargetMode="External"/><Relationship Id="rId15" Type="http://schemas.openxmlformats.org/officeDocument/2006/relationships/hyperlink" Target="http://www.bav-astro.de/sfs/BAVM_link.php?BAVMnr=178" TargetMode="External"/><Relationship Id="rId10" Type="http://schemas.openxmlformats.org/officeDocument/2006/relationships/hyperlink" Target="http://www.bav-astro.de/sfs/BAVM_link.php?BAVMnr=158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027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312"/>
  <sheetViews>
    <sheetView tabSelected="1" zoomScaleNormal="100" workbookViewId="0">
      <pane xSplit="13" ySplit="21" topLeftCell="N40" activePane="bottomRight" state="frozen"/>
      <selection pane="topRight" activeCell="N1" sqref="N1"/>
      <selection pane="bottomLeft" activeCell="A22" sqref="A22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4.28515625" customWidth="1"/>
    <col min="4" max="4" width="13.140625" customWidth="1"/>
    <col min="5" max="5" width="9.140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</cols>
  <sheetData>
    <row r="1" spans="1:24" ht="21" thickBot="1">
      <c r="A1" s="1" t="s">
        <v>41</v>
      </c>
      <c r="E1" s="32" t="s">
        <v>42</v>
      </c>
      <c r="T1" s="4" t="s">
        <v>10</v>
      </c>
      <c r="U1" s="6" t="s">
        <v>23</v>
      </c>
      <c r="W1" s="4" t="s">
        <v>10</v>
      </c>
      <c r="X1" s="6" t="s">
        <v>23</v>
      </c>
    </row>
    <row r="2" spans="1:24">
      <c r="A2" t="s">
        <v>26</v>
      </c>
      <c r="B2" s="33" t="s">
        <v>43</v>
      </c>
      <c r="C2" s="34"/>
      <c r="T2" s="28">
        <v>0</v>
      </c>
      <c r="U2" s="28">
        <f>+$D$11+$D$12*T2+$D$13*T2^2</f>
        <v>-9.8676637770209359E-4</v>
      </c>
      <c r="W2" s="28">
        <v>-30000</v>
      </c>
      <c r="X2" s="28">
        <f>+$D$11+$D$12*W2+$D$13*W2^2</f>
        <v>2.2800486773594333</v>
      </c>
    </row>
    <row r="3" spans="1:24" ht="13.5" thickBot="1">
      <c r="C3" s="35"/>
      <c r="T3" s="28">
        <v>500</v>
      </c>
      <c r="U3" s="28">
        <f t="shared" ref="U3:U18" si="0">+$D$11+$D$12*T3+$D$13*T3^2</f>
        <v>-7.4094738906204894E-3</v>
      </c>
      <c r="W3" s="28">
        <v>-28000</v>
      </c>
      <c r="X3" s="28">
        <f t="shared" ref="X3:X22" si="1">+$D$11+$D$12*W3+$D$13*W3^2</f>
        <v>2.0119603170601552</v>
      </c>
    </row>
    <row r="4" spans="1:24" ht="13.5" thickBot="1">
      <c r="A4" s="5" t="s">
        <v>0</v>
      </c>
      <c r="C4" s="81">
        <v>26419.498</v>
      </c>
      <c r="D4" s="82">
        <v>0.60526259999999998</v>
      </c>
      <c r="T4" s="28">
        <v>1000</v>
      </c>
      <c r="U4" s="28">
        <f t="shared" si="0"/>
        <v>-1.2796294522138867E-2</v>
      </c>
      <c r="W4" s="28">
        <v>-26000</v>
      </c>
      <c r="X4" s="28">
        <f t="shared" si="1"/>
        <v>1.7604461468632782</v>
      </c>
    </row>
    <row r="5" spans="1:24">
      <c r="A5" s="2" t="s">
        <v>302</v>
      </c>
      <c r="C5" s="122">
        <v>-9.5</v>
      </c>
      <c r="T5" s="28">
        <v>1500</v>
      </c>
      <c r="U5" s="28">
        <f t="shared" si="0"/>
        <v>-1.7147228272257224E-2</v>
      </c>
      <c r="W5" s="28">
        <v>-24000</v>
      </c>
      <c r="X5" s="28">
        <f t="shared" si="1"/>
        <v>1.525506166768801</v>
      </c>
    </row>
    <row r="6" spans="1:24">
      <c r="A6" s="5" t="s">
        <v>1</v>
      </c>
      <c r="T6" s="28">
        <v>2000</v>
      </c>
      <c r="U6" s="28">
        <f t="shared" si="0"/>
        <v>-2.0462275140975573E-2</v>
      </c>
      <c r="W6" s="28">
        <v>-22000</v>
      </c>
      <c r="X6" s="28">
        <f t="shared" si="1"/>
        <v>1.3071403767767245</v>
      </c>
    </row>
    <row r="7" spans="1:24">
      <c r="A7" t="s">
        <v>2</v>
      </c>
      <c r="C7">
        <v>49534.490299999998</v>
      </c>
      <c r="T7" s="28">
        <v>2500</v>
      </c>
      <c r="U7" s="28">
        <f t="shared" si="0"/>
        <v>-2.2741435128293894E-2</v>
      </c>
      <c r="W7" s="28">
        <v>-20000</v>
      </c>
      <c r="X7" s="28">
        <f t="shared" si="1"/>
        <v>1.1053487768870478</v>
      </c>
    </row>
    <row r="8" spans="1:24">
      <c r="A8" t="s">
        <v>3</v>
      </c>
      <c r="C8">
        <v>0.86804225000000002</v>
      </c>
      <c r="T8" s="28">
        <v>3000</v>
      </c>
      <c r="U8" s="28">
        <f t="shared" si="0"/>
        <v>-2.3984708234212206E-2</v>
      </c>
      <c r="W8" s="28">
        <v>-18000</v>
      </c>
      <c r="X8" s="28">
        <f t="shared" si="1"/>
        <v>0.9201313670997715</v>
      </c>
    </row>
    <row r="9" spans="1:24">
      <c r="A9" s="20" t="s">
        <v>40</v>
      </c>
      <c r="B9" s="20"/>
      <c r="C9" s="20">
        <v>36</v>
      </c>
      <c r="D9" s="20" t="str">
        <f>"F"&amp;C9</f>
        <v>F36</v>
      </c>
      <c r="E9" s="20" t="str">
        <f>"G"&amp;C9</f>
        <v>G36</v>
      </c>
      <c r="T9" s="28">
        <v>3500</v>
      </c>
      <c r="U9" s="28">
        <f t="shared" si="0"/>
        <v>-2.4192094458730492E-2</v>
      </c>
      <c r="W9" s="28">
        <v>-16000</v>
      </c>
      <c r="X9" s="28">
        <f t="shared" si="1"/>
        <v>0.75148814741489556</v>
      </c>
    </row>
    <row r="10" spans="1:24" ht="13.5" thickBot="1">
      <c r="C10" s="4" t="s">
        <v>21</v>
      </c>
      <c r="D10" s="4" t="s">
        <v>22</v>
      </c>
      <c r="T10" s="28">
        <v>4000</v>
      </c>
      <c r="U10" s="28">
        <f t="shared" si="0"/>
        <v>-2.336359380184877E-2</v>
      </c>
      <c r="W10" s="28">
        <v>-14000</v>
      </c>
      <c r="X10" s="28">
        <f t="shared" si="1"/>
        <v>0.59941911783241997</v>
      </c>
    </row>
    <row r="11" spans="1:24">
      <c r="A11" t="s">
        <v>16</v>
      </c>
      <c r="C11" s="16">
        <f ca="1">INTERCEPT(INDIRECT(E9):G1005,INDIRECT(D9):$F1005)</f>
        <v>-7.6533727136186253E-2</v>
      </c>
      <c r="D11" s="3">
        <f>+E11*F11</f>
        <v>-9.8676637770209359E-4</v>
      </c>
      <c r="E11" s="11">
        <v>-9.8676637770209359E-4</v>
      </c>
      <c r="F11">
        <v>1</v>
      </c>
      <c r="T11" s="28">
        <v>4500</v>
      </c>
      <c r="U11" s="28">
        <f t="shared" si="0"/>
        <v>-2.1499206263567029E-2</v>
      </c>
      <c r="W11" s="28">
        <v>-12000</v>
      </c>
      <c r="X11" s="28">
        <f t="shared" si="1"/>
        <v>0.46392427835234451</v>
      </c>
    </row>
    <row r="12" spans="1:24">
      <c r="A12" t="s">
        <v>17</v>
      </c>
      <c r="C12" s="16">
        <f ca="1">SLOPE(INDIRECT(E9):G1005,INDIRECT(D9):$F1005)</f>
        <v>1.4380603701173636E-5</v>
      </c>
      <c r="D12" s="3">
        <f>+E12*F12</f>
        <v>-1.3881301907236806E-5</v>
      </c>
      <c r="E12" s="12">
        <v>-0.13881301907236807</v>
      </c>
      <c r="F12">
        <v>1E-4</v>
      </c>
      <c r="T12" s="28">
        <v>5000</v>
      </c>
      <c r="U12" s="28">
        <f t="shared" si="0"/>
        <v>-1.8598931843885266E-2</v>
      </c>
      <c r="W12" s="28">
        <v>-10000</v>
      </c>
      <c r="X12" s="28">
        <f t="shared" si="1"/>
        <v>0.34500362897466941</v>
      </c>
    </row>
    <row r="13" spans="1:24" ht="13.5" thickBot="1">
      <c r="A13" t="s">
        <v>20</v>
      </c>
      <c r="C13" s="3" t="s">
        <v>14</v>
      </c>
      <c r="D13" s="3">
        <f>+E13*F13</f>
        <v>2.0717737628000345E-9</v>
      </c>
      <c r="E13" s="13">
        <v>0.20717737628000343</v>
      </c>
      <c r="F13">
        <v>1E-8</v>
      </c>
      <c r="T13" s="28">
        <v>5500</v>
      </c>
      <c r="U13" s="28">
        <f t="shared" si="0"/>
        <v>-1.4662770542803474E-2</v>
      </c>
      <c r="W13" s="28">
        <v>-8000</v>
      </c>
      <c r="X13" s="28">
        <f t="shared" si="1"/>
        <v>0.24265716969939455</v>
      </c>
    </row>
    <row r="14" spans="1:24">
      <c r="A14" t="s">
        <v>25</v>
      </c>
      <c r="E14">
        <f>SUM(T21:T950)</f>
        <v>0.20771179838742454</v>
      </c>
      <c r="T14" s="28">
        <v>6000</v>
      </c>
      <c r="U14" s="28">
        <f t="shared" si="0"/>
        <v>-9.6907223603217019E-3</v>
      </c>
      <c r="W14" s="28">
        <v>-6000</v>
      </c>
      <c r="X14" s="28">
        <f t="shared" si="1"/>
        <v>0.15688490052651999</v>
      </c>
    </row>
    <row r="15" spans="1:24">
      <c r="A15" s="2" t="s">
        <v>18</v>
      </c>
      <c r="C15" s="14">
        <f ca="1">(C7+C11)+(C8+C12)*INT(MAX(F21:F3533))</f>
        <v>59760.120874784465</v>
      </c>
      <c r="D15" s="8">
        <f>+C7+INT(MAX(F21:F1588))*C8+D11+D12*INT(MAX(F21:F4023))+D13*INT(MAX(F21:F4050)^2)</f>
        <v>59760.151017632881</v>
      </c>
      <c r="E15" s="95" t="s">
        <v>149</v>
      </c>
      <c r="F15" s="96">
        <v>1</v>
      </c>
      <c r="T15" s="28">
        <v>6500</v>
      </c>
      <c r="U15" s="28">
        <f t="shared" si="0"/>
        <v>-3.6827872964398795E-3</v>
      </c>
      <c r="W15" s="28">
        <v>-4000</v>
      </c>
      <c r="X15" s="28">
        <f t="shared" si="1"/>
        <v>8.7686821456045685E-2</v>
      </c>
    </row>
    <row r="16" spans="1:24">
      <c r="A16" s="5" t="s">
        <v>4</v>
      </c>
      <c r="C16" s="15">
        <f ca="1">+C8+C12</f>
        <v>0.8680566306037012</v>
      </c>
      <c r="D16" s="8">
        <f>+C8+D12+2*D13*F90</f>
        <v>0.86802836869809274</v>
      </c>
      <c r="E16" s="95" t="s">
        <v>150</v>
      </c>
      <c r="F16" s="97">
        <f ca="1">NOW()+15018.5+$C$5/24</f>
        <v>60352.777070254626</v>
      </c>
      <c r="T16" s="28">
        <v>7000</v>
      </c>
      <c r="U16" s="28">
        <f t="shared" si="0"/>
        <v>3.3610346488419512E-3</v>
      </c>
      <c r="W16" s="28">
        <v>-2000</v>
      </c>
      <c r="X16" s="28">
        <f t="shared" si="1"/>
        <v>3.5062932487971654E-2</v>
      </c>
    </row>
    <row r="17" spans="1:32" ht="13.5" thickBot="1">
      <c r="A17" t="s">
        <v>35</v>
      </c>
      <c r="C17">
        <f>COUNT(C21:C4739)</f>
        <v>36</v>
      </c>
      <c r="E17" s="95" t="s">
        <v>151</v>
      </c>
      <c r="F17" s="97">
        <f ca="1">ROUND(2*(F16-$C$7)/$C$8,0)/2+F15</f>
        <v>12464</v>
      </c>
      <c r="T17" s="28">
        <v>7500</v>
      </c>
      <c r="U17" s="28">
        <f t="shared" si="0"/>
        <v>1.1440743475523804E-2</v>
      </c>
      <c r="W17" s="28">
        <v>0</v>
      </c>
      <c r="X17" s="28">
        <f t="shared" si="1"/>
        <v>-9.8676637770209359E-4</v>
      </c>
    </row>
    <row r="18" spans="1:32" ht="14.25" thickTop="1" thickBot="1">
      <c r="A18" s="5" t="s">
        <v>147</v>
      </c>
      <c r="C18" s="18">
        <f ca="1">+C15</f>
        <v>59760.120874784465</v>
      </c>
      <c r="D18" s="19">
        <f ca="1">C16</f>
        <v>0.8680566306037012</v>
      </c>
      <c r="E18" s="95" t="s">
        <v>152</v>
      </c>
      <c r="F18" s="8">
        <f ca="1">ROUND(2*(F16-$C$15)/$C$16,0)/2+F15</f>
        <v>683.5</v>
      </c>
      <c r="T18" s="28">
        <v>8000</v>
      </c>
      <c r="U18" s="28">
        <f t="shared" si="0"/>
        <v>2.0556339183605651E-2</v>
      </c>
      <c r="W18" s="28">
        <v>2000</v>
      </c>
      <c r="X18" s="28">
        <f t="shared" si="1"/>
        <v>-2.0462275140975573E-2</v>
      </c>
    </row>
    <row r="19" spans="1:32" ht="13.5" thickBot="1">
      <c r="A19" s="5" t="s">
        <v>148</v>
      </c>
      <c r="C19" s="21">
        <f>+D15</f>
        <v>59760.151017632881</v>
      </c>
      <c r="D19" s="22">
        <f>+D16</f>
        <v>0.86802836869809274</v>
      </c>
      <c r="E19" s="95" t="s">
        <v>153</v>
      </c>
      <c r="F19" s="98">
        <f ca="1">+$C$15+$C$16*F18-15018.5-$C$5/24</f>
        <v>45335.333415135428</v>
      </c>
      <c r="W19" s="28">
        <v>4000</v>
      </c>
      <c r="X19" s="28">
        <f t="shared" si="1"/>
        <v>-2.336359380184877E-2</v>
      </c>
    </row>
    <row r="20" spans="1:32" ht="1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158</v>
      </c>
      <c r="I20" s="7" t="s">
        <v>159</v>
      </c>
      <c r="J20" s="7" t="s">
        <v>156</v>
      </c>
      <c r="K20" s="7" t="s">
        <v>155</v>
      </c>
      <c r="L20" s="7" t="s">
        <v>28</v>
      </c>
      <c r="M20" s="7" t="s">
        <v>39</v>
      </c>
      <c r="N20" s="7" t="s">
        <v>29</v>
      </c>
      <c r="O20" s="7" t="s">
        <v>24</v>
      </c>
      <c r="P20" s="17" t="s">
        <v>23</v>
      </c>
      <c r="Q20" s="4" t="s">
        <v>15</v>
      </c>
      <c r="R20" s="7" t="s">
        <v>300</v>
      </c>
      <c r="S20" s="4" t="s">
        <v>301</v>
      </c>
      <c r="T20" s="7" t="s">
        <v>300</v>
      </c>
      <c r="W20" s="28">
        <v>6000</v>
      </c>
      <c r="X20" s="28">
        <f t="shared" si="1"/>
        <v>-9.6907223603217019E-3</v>
      </c>
    </row>
    <row r="21" spans="1:32" s="28" customFormat="1">
      <c r="A21" t="s">
        <v>12</v>
      </c>
      <c r="B21" s="3"/>
      <c r="C21" s="26">
        <f>+C4</f>
        <v>26419.498</v>
      </c>
      <c r="D21" s="26" t="s">
        <v>14</v>
      </c>
      <c r="E21" s="28">
        <f t="shared" ref="E21:E53" si="2">+(C21-C$7)/C$8</f>
        <v>-26628.879297061863</v>
      </c>
      <c r="F21" s="118">
        <f>ROUND(2*E21,0)/2-2</f>
        <v>-26631</v>
      </c>
      <c r="G21" s="28">
        <f t="shared" ref="G21:G53" si="3">+C21-(C$7+F21*C$8)</f>
        <v>1.8408597500019823</v>
      </c>
      <c r="H21" s="28">
        <f t="shared" ref="H21:H26" si="4">G21</f>
        <v>1.8408597500019823</v>
      </c>
      <c r="J21" s="29"/>
      <c r="P21" s="30">
        <f t="shared" ref="P21:P30" si="5">+D$11+D$12*F21+D$13*F22^2</f>
        <v>1.8380091885849097</v>
      </c>
      <c r="Q21" s="31">
        <f t="shared" ref="Q21:Q53" si="6">+C21-15018.5</f>
        <v>11400.998</v>
      </c>
      <c r="R21" s="28">
        <f t="shared" ref="R21:R53" si="7">+(P21-G21)^2</f>
        <v>8.1257003925031085E-6</v>
      </c>
      <c r="S21" s="28">
        <v>0.1</v>
      </c>
      <c r="T21" s="28">
        <f>+S21*R21</f>
        <v>8.1257003925031085E-7</v>
      </c>
      <c r="W21" s="28">
        <v>8000</v>
      </c>
      <c r="X21" s="28">
        <f t="shared" si="1"/>
        <v>2.0556339183605651E-2</v>
      </c>
    </row>
    <row r="22" spans="1:32" s="28" customFormat="1">
      <c r="A22" s="112" t="s">
        <v>167</v>
      </c>
      <c r="B22" s="125" t="s">
        <v>49</v>
      </c>
      <c r="C22" s="113">
        <v>26419.534</v>
      </c>
      <c r="D22" s="113" t="s">
        <v>158</v>
      </c>
      <c r="E22" s="90">
        <f t="shared" si="2"/>
        <v>-26628.837824426169</v>
      </c>
      <c r="F22" s="118">
        <f t="shared" ref="F22:F27" si="8">ROUND(2*E22,0)/2-2</f>
        <v>-26631</v>
      </c>
      <c r="G22" s="28">
        <f t="shared" si="3"/>
        <v>1.8768597500020405</v>
      </c>
      <c r="H22" s="28">
        <f t="shared" si="4"/>
        <v>1.8768597500020405</v>
      </c>
      <c r="O22" s="28">
        <f t="shared" ref="O22:O30" ca="1" si="9">+C$11+C$12*F22</f>
        <v>-0.45950358430214133</v>
      </c>
      <c r="P22" s="30">
        <f t="shared" si="5"/>
        <v>1.8279847848554021</v>
      </c>
      <c r="Q22" s="31">
        <f t="shared" si="6"/>
        <v>11401.034</v>
      </c>
      <c r="R22" s="28">
        <f t="shared" si="7"/>
        <v>2.3887622180851255E-3</v>
      </c>
      <c r="S22" s="28">
        <v>0.1</v>
      </c>
      <c r="T22" s="28">
        <f t="shared" ref="T22:T53" si="10">+S22*R22</f>
        <v>2.3887622180851256E-4</v>
      </c>
      <c r="W22" s="28">
        <v>10000</v>
      </c>
      <c r="X22" s="28">
        <f t="shared" si="1"/>
        <v>6.7377590829933276E-2</v>
      </c>
    </row>
    <row r="23" spans="1:32" s="28" customFormat="1">
      <c r="A23" s="112" t="s">
        <v>167</v>
      </c>
      <c r="B23" s="125" t="s">
        <v>48</v>
      </c>
      <c r="C23" s="113">
        <v>26498.449000000001</v>
      </c>
      <c r="D23" s="113" t="s">
        <v>158</v>
      </c>
      <c r="E23" s="90">
        <f t="shared" si="2"/>
        <v>-26537.926350935104</v>
      </c>
      <c r="F23" s="118">
        <f t="shared" si="8"/>
        <v>-26540</v>
      </c>
      <c r="G23" s="28">
        <f t="shared" si="3"/>
        <v>1.8000150000043504</v>
      </c>
      <c r="H23" s="28">
        <f t="shared" si="4"/>
        <v>1.8000150000043504</v>
      </c>
      <c r="O23" s="28">
        <f t="shared" ca="1" si="9"/>
        <v>-0.45819494936533456</v>
      </c>
      <c r="P23" s="30">
        <f t="shared" si="5"/>
        <v>1.7512933277296692</v>
      </c>
      <c r="Q23" s="31">
        <f t="shared" si="6"/>
        <v>11479.949000000001</v>
      </c>
      <c r="R23" s="28">
        <f t="shared" si="7"/>
        <v>2.3738013492414457E-3</v>
      </c>
      <c r="S23" s="28">
        <v>0.1</v>
      </c>
      <c r="T23" s="28">
        <f t="shared" si="10"/>
        <v>2.3738013492414459E-4</v>
      </c>
    </row>
    <row r="24" spans="1:32" s="28" customFormat="1">
      <c r="A24" s="112" t="s">
        <v>167</v>
      </c>
      <c r="B24" s="125" t="s">
        <v>49</v>
      </c>
      <c r="C24" s="113">
        <v>27101.634999999998</v>
      </c>
      <c r="D24" s="113" t="s">
        <v>158</v>
      </c>
      <c r="E24" s="90">
        <f t="shared" si="2"/>
        <v>-25843.045427800316</v>
      </c>
      <c r="F24" s="118">
        <f t="shared" si="8"/>
        <v>-25845</v>
      </c>
      <c r="G24" s="28">
        <f t="shared" si="3"/>
        <v>1.6966512500002864</v>
      </c>
      <c r="H24" s="28">
        <f t="shared" si="4"/>
        <v>1.6966512500002864</v>
      </c>
      <c r="O24" s="28">
        <f t="shared" ca="1" si="9"/>
        <v>-0.44820042979301888</v>
      </c>
      <c r="P24" s="30">
        <f t="shared" si="5"/>
        <v>1.6909301768485729</v>
      </c>
      <c r="Q24" s="31">
        <f t="shared" si="6"/>
        <v>12083.134999999998</v>
      </c>
      <c r="R24" s="28">
        <f t="shared" si="7"/>
        <v>3.2730678007256363E-5</v>
      </c>
      <c r="S24" s="28">
        <v>0.1</v>
      </c>
      <c r="T24" s="28">
        <f t="shared" si="10"/>
        <v>3.2730678007256363E-6</v>
      </c>
    </row>
    <row r="25" spans="1:32" s="28" customFormat="1">
      <c r="A25" s="112" t="s">
        <v>167</v>
      </c>
      <c r="B25" s="125" t="s">
        <v>48</v>
      </c>
      <c r="C25" s="113">
        <v>27516.522000000001</v>
      </c>
      <c r="D25" s="113" t="s">
        <v>158</v>
      </c>
      <c r="E25" s="90">
        <f t="shared" si="2"/>
        <v>-25365.088277673116</v>
      </c>
      <c r="F25" s="118">
        <f t="shared" si="8"/>
        <v>-25367</v>
      </c>
      <c r="G25" s="28">
        <f t="shared" si="3"/>
        <v>1.6594557500029623</v>
      </c>
      <c r="H25" s="28">
        <f t="shared" si="4"/>
        <v>1.6594557500029623</v>
      </c>
      <c r="O25" s="28">
        <f t="shared" ca="1" si="9"/>
        <v>-0.44132650122385786</v>
      </c>
      <c r="P25" s="30">
        <f t="shared" si="5"/>
        <v>1.6659642228440679</v>
      </c>
      <c r="Q25" s="31">
        <f t="shared" si="6"/>
        <v>12498.022000000001</v>
      </c>
      <c r="R25" s="28">
        <f t="shared" si="7"/>
        <v>4.2360218723408696E-5</v>
      </c>
      <c r="S25" s="28">
        <v>0.1</v>
      </c>
      <c r="T25" s="28">
        <f t="shared" si="10"/>
        <v>4.2360218723408701E-6</v>
      </c>
    </row>
    <row r="26" spans="1:32" s="28" customFormat="1">
      <c r="A26" s="112" t="s">
        <v>167</v>
      </c>
      <c r="B26" s="125" t="s">
        <v>48</v>
      </c>
      <c r="C26" s="113">
        <v>27668.475999999999</v>
      </c>
      <c r="D26" s="113" t="s">
        <v>158</v>
      </c>
      <c r="E26" s="90">
        <f t="shared" si="2"/>
        <v>-25190.03458645014</v>
      </c>
      <c r="F26" s="118">
        <f t="shared" si="8"/>
        <v>-25192</v>
      </c>
      <c r="G26" s="28">
        <f t="shared" si="3"/>
        <v>1.7060620000011113</v>
      </c>
      <c r="H26" s="28">
        <f t="shared" si="4"/>
        <v>1.7060620000011113</v>
      </c>
      <c r="O26" s="28">
        <f t="shared" ca="1" si="9"/>
        <v>-0.43880989557615246</v>
      </c>
      <c r="P26" s="30">
        <f t="shared" si="5"/>
        <v>1.6329219375888584</v>
      </c>
      <c r="Q26" s="31">
        <f t="shared" si="6"/>
        <v>12649.975999999999</v>
      </c>
      <c r="R26" s="28">
        <f t="shared" si="7"/>
        <v>5.3494687296682499E-3</v>
      </c>
      <c r="S26" s="28">
        <v>0.1</v>
      </c>
      <c r="T26" s="28">
        <f t="shared" si="10"/>
        <v>5.3494687296682503E-4</v>
      </c>
      <c r="AB26" s="28">
        <v>12</v>
      </c>
      <c r="AD26" s="28" t="s">
        <v>30</v>
      </c>
      <c r="AF26" s="28" t="s">
        <v>31</v>
      </c>
    </row>
    <row r="27" spans="1:32" s="28" customFormat="1">
      <c r="A27" s="112" t="s">
        <v>167</v>
      </c>
      <c r="B27" s="125" t="s">
        <v>48</v>
      </c>
      <c r="C27" s="113">
        <v>27924.483</v>
      </c>
      <c r="D27" s="113" t="s">
        <v>159</v>
      </c>
      <c r="E27" s="90">
        <f t="shared" si="2"/>
        <v>-24895.110001846104</v>
      </c>
      <c r="F27" s="118">
        <f t="shared" si="8"/>
        <v>-24897</v>
      </c>
      <c r="G27" s="28">
        <f t="shared" si="3"/>
        <v>1.6405982500036771</v>
      </c>
      <c r="I27" s="28">
        <f>G27</f>
        <v>1.6405982500036771</v>
      </c>
      <c r="O27" s="28">
        <f t="shared" ca="1" si="9"/>
        <v>-0.43456761748430628</v>
      </c>
      <c r="P27" s="30">
        <f t="shared" si="5"/>
        <v>1.2955792251685496</v>
      </c>
      <c r="Q27" s="31">
        <f t="shared" si="6"/>
        <v>12905.983</v>
      </c>
      <c r="R27" s="28">
        <f t="shared" si="7"/>
        <v>0.11903812749818231</v>
      </c>
      <c r="S27" s="28">
        <v>0.1</v>
      </c>
      <c r="T27" s="28">
        <f t="shared" si="10"/>
        <v>1.1903812749818232E-2</v>
      </c>
      <c r="AA27" s="28" t="s">
        <v>32</v>
      </c>
      <c r="AB27" s="28">
        <v>6</v>
      </c>
      <c r="AD27" s="28" t="s">
        <v>30</v>
      </c>
      <c r="AF27" s="28" t="s">
        <v>31</v>
      </c>
    </row>
    <row r="28" spans="1:32" s="28" customFormat="1">
      <c r="A28" s="112" t="s">
        <v>167</v>
      </c>
      <c r="B28" s="125" t="s">
        <v>49</v>
      </c>
      <c r="C28" s="113">
        <v>30938.404999999999</v>
      </c>
      <c r="D28" s="113" t="s">
        <v>159</v>
      </c>
      <c r="E28" s="90">
        <f t="shared" si="2"/>
        <v>-21423.018637629677</v>
      </c>
      <c r="F28" s="119">
        <f>ROUND(2*E28,0)/2-1.5</f>
        <v>-21424.5</v>
      </c>
      <c r="G28" s="28">
        <f t="shared" si="3"/>
        <v>1.2858851250020962</v>
      </c>
      <c r="I28" s="28">
        <f>G28</f>
        <v>1.2858851250020962</v>
      </c>
      <c r="O28" s="28">
        <f t="shared" ca="1" si="9"/>
        <v>-0.38463097113198086</v>
      </c>
      <c r="P28" s="30">
        <f t="shared" si="5"/>
        <v>1.2437844784471144</v>
      </c>
      <c r="Q28" s="31">
        <f t="shared" si="6"/>
        <v>15919.904999999999</v>
      </c>
      <c r="R28" s="28">
        <f t="shared" si="7"/>
        <v>1.7724644403475012E-3</v>
      </c>
      <c r="S28" s="28">
        <v>0.1</v>
      </c>
      <c r="T28" s="28">
        <f t="shared" si="10"/>
        <v>1.7724644403475012E-4</v>
      </c>
    </row>
    <row r="29" spans="1:32" s="28" customFormat="1">
      <c r="A29" s="112" t="s">
        <v>167</v>
      </c>
      <c r="B29" s="125" t="s">
        <v>49</v>
      </c>
      <c r="C29" s="113">
        <v>30973.505000000001</v>
      </c>
      <c r="D29" s="113" t="s">
        <v>159</v>
      </c>
      <c r="E29" s="90">
        <f t="shared" si="2"/>
        <v>-21382.582817829429</v>
      </c>
      <c r="F29" s="119">
        <f>ROUND(2*E29,0)/2-1.5</f>
        <v>-21384</v>
      </c>
      <c r="G29" s="28">
        <f t="shared" si="3"/>
        <v>1.230174000003899</v>
      </c>
      <c r="I29" s="28">
        <f>G29</f>
        <v>1.230174000003899</v>
      </c>
      <c r="O29" s="28">
        <f t="shared" ca="1" si="9"/>
        <v>-0.38404855668208326</v>
      </c>
      <c r="P29" s="30">
        <f t="shared" si="5"/>
        <v>1.2414952639162398</v>
      </c>
      <c r="Q29" s="31">
        <f t="shared" si="6"/>
        <v>15955.005000000001</v>
      </c>
      <c r="R29" s="28">
        <f t="shared" si="7"/>
        <v>1.2817101657286976E-4</v>
      </c>
      <c r="S29" s="28">
        <v>0.1</v>
      </c>
      <c r="T29" s="28">
        <f t="shared" si="10"/>
        <v>1.2817101657286977E-5</v>
      </c>
      <c r="AA29" s="28" t="s">
        <v>32</v>
      </c>
      <c r="AB29" s="28">
        <v>6</v>
      </c>
      <c r="AD29" s="28" t="s">
        <v>30</v>
      </c>
      <c r="AF29" s="28" t="s">
        <v>31</v>
      </c>
    </row>
    <row r="30" spans="1:32" s="28" customFormat="1" ht="13.5" thickBot="1">
      <c r="A30" s="114" t="s">
        <v>167</v>
      </c>
      <c r="B30" s="126" t="s">
        <v>49</v>
      </c>
      <c r="C30" s="115">
        <v>30990.419000000002</v>
      </c>
      <c r="D30" s="115" t="s">
        <v>159</v>
      </c>
      <c r="E30" s="116">
        <f t="shared" si="2"/>
        <v>-21363.097591159873</v>
      </c>
      <c r="F30" s="119">
        <f>ROUND(2*E30,0)/2-1.5</f>
        <v>-21364.5</v>
      </c>
      <c r="G30" s="117">
        <f t="shared" si="3"/>
        <v>1.217350125003577</v>
      </c>
      <c r="I30" s="28">
        <f>G30</f>
        <v>1.217350125003577</v>
      </c>
      <c r="O30" s="117">
        <f t="shared" ca="1" si="9"/>
        <v>-0.38376813490991035</v>
      </c>
      <c r="P30" s="120">
        <f t="shared" si="5"/>
        <v>0.29558030821945863</v>
      </c>
      <c r="Q30" s="121">
        <f t="shared" si="6"/>
        <v>15971.919000000002</v>
      </c>
      <c r="R30" s="117">
        <f t="shared" si="7"/>
        <v>0.84965959513422717</v>
      </c>
      <c r="S30" s="28">
        <v>0.1</v>
      </c>
      <c r="T30" s="28">
        <f t="shared" si="10"/>
        <v>8.4965959513422729E-2</v>
      </c>
    </row>
    <row r="31" spans="1:32" s="28" customFormat="1">
      <c r="A31" s="36" t="s">
        <v>46</v>
      </c>
      <c r="B31" s="10"/>
      <c r="C31" s="36">
        <v>49534.490299999998</v>
      </c>
      <c r="D31" s="38">
        <v>2.9999999999999997E-4</v>
      </c>
      <c r="E31" s="28">
        <f t="shared" si="2"/>
        <v>0</v>
      </c>
      <c r="F31" s="28">
        <f t="shared" ref="F31:F53" si="11">ROUND(2*E31,0)/2</f>
        <v>0</v>
      </c>
      <c r="G31" s="28">
        <f t="shared" si="3"/>
        <v>0</v>
      </c>
      <c r="J31" s="28">
        <f>G31</f>
        <v>0</v>
      </c>
      <c r="P31" s="30">
        <f t="shared" ref="P31:P44" si="12">+D$11+D$12*F31+D$13*F31^2</f>
        <v>-9.8676637770209359E-4</v>
      </c>
      <c r="Q31" s="31">
        <f t="shared" si="6"/>
        <v>34515.990299999998</v>
      </c>
      <c r="R31" s="28">
        <f t="shared" si="7"/>
        <v>9.7370788416331081E-7</v>
      </c>
      <c r="S31" s="28">
        <v>1</v>
      </c>
      <c r="T31" s="28">
        <f t="shared" si="10"/>
        <v>9.7370788416331081E-7</v>
      </c>
      <c r="AA31" s="28" t="s">
        <v>32</v>
      </c>
      <c r="AB31" s="28">
        <v>6</v>
      </c>
      <c r="AD31" s="28" t="s">
        <v>30</v>
      </c>
      <c r="AF31" s="28" t="s">
        <v>31</v>
      </c>
    </row>
    <row r="32" spans="1:32" s="28" customFormat="1">
      <c r="A32" s="36" t="s">
        <v>46</v>
      </c>
      <c r="B32" s="10"/>
      <c r="C32" s="36">
        <v>49567.476999999999</v>
      </c>
      <c r="D32" s="38">
        <v>2.9999999999999997E-4</v>
      </c>
      <c r="E32" s="28">
        <f t="shared" si="2"/>
        <v>38.001260883328307</v>
      </c>
      <c r="F32" s="28">
        <f t="shared" si="11"/>
        <v>38</v>
      </c>
      <c r="G32" s="28">
        <f t="shared" si="3"/>
        <v>1.0945000030915253E-3</v>
      </c>
      <c r="J32" s="28">
        <f>G32</f>
        <v>1.0945000030915253E-3</v>
      </c>
      <c r="P32" s="30">
        <f t="shared" si="12"/>
        <v>-1.5112642088636091E-3</v>
      </c>
      <c r="Q32" s="31">
        <f t="shared" si="6"/>
        <v>34548.976999999999</v>
      </c>
      <c r="R32" s="28">
        <f t="shared" si="7"/>
        <v>6.7900071283061624E-6</v>
      </c>
      <c r="S32" s="28">
        <v>1</v>
      </c>
      <c r="T32" s="28">
        <f t="shared" si="10"/>
        <v>6.7900071283061624E-6</v>
      </c>
    </row>
    <row r="33" spans="1:32" s="28" customFormat="1">
      <c r="A33" s="38" t="s">
        <v>47</v>
      </c>
      <c r="B33" s="14" t="s">
        <v>48</v>
      </c>
      <c r="C33" s="26">
        <v>51274.8894</v>
      </c>
      <c r="D33" s="26">
        <v>1.1999999999999999E-3</v>
      </c>
      <c r="E33" s="28">
        <f t="shared" si="2"/>
        <v>2004.970495387756</v>
      </c>
      <c r="F33" s="28">
        <f t="shared" si="11"/>
        <v>2005</v>
      </c>
      <c r="G33" s="28">
        <f t="shared" si="3"/>
        <v>-2.5611249999201391E-2</v>
      </c>
      <c r="J33" s="29"/>
      <c r="K33" s="28">
        <f>G33</f>
        <v>-2.5611249999201391E-2</v>
      </c>
      <c r="P33" s="30">
        <f t="shared" si="12"/>
        <v>-2.049019438091168E-2</v>
      </c>
      <c r="Q33" s="31">
        <f t="shared" si="6"/>
        <v>36256.3894</v>
      </c>
      <c r="R33" s="28">
        <f t="shared" si="7"/>
        <v>2.6225210645616608E-5</v>
      </c>
      <c r="S33" s="28">
        <v>1</v>
      </c>
      <c r="T33" s="28">
        <f t="shared" si="10"/>
        <v>2.6225210645616608E-5</v>
      </c>
      <c r="AA33" s="28" t="s">
        <v>32</v>
      </c>
      <c r="AB33" s="28">
        <v>7</v>
      </c>
      <c r="AD33" s="28" t="s">
        <v>30</v>
      </c>
      <c r="AF33" s="28" t="s">
        <v>31</v>
      </c>
    </row>
    <row r="34" spans="1:32" s="28" customFormat="1">
      <c r="A34" s="38" t="s">
        <v>47</v>
      </c>
      <c r="B34" s="14" t="s">
        <v>49</v>
      </c>
      <c r="C34" s="26">
        <v>51297.895199999999</v>
      </c>
      <c r="D34" s="26">
        <v>1.1100000000000001E-3</v>
      </c>
      <c r="E34" s="28">
        <f t="shared" si="2"/>
        <v>2031.4735832270853</v>
      </c>
      <c r="F34" s="28">
        <f t="shared" si="11"/>
        <v>2031.5</v>
      </c>
      <c r="G34" s="28">
        <f t="shared" si="3"/>
        <v>-2.2930874998564832E-2</v>
      </c>
      <c r="J34" s="29"/>
      <c r="K34" s="28">
        <f>G34</f>
        <v>-2.2930874998564832E-2</v>
      </c>
      <c r="P34" s="30">
        <f t="shared" si="12"/>
        <v>-2.0636436939424581E-2</v>
      </c>
      <c r="Q34" s="31">
        <f t="shared" si="6"/>
        <v>36279.395199999999</v>
      </c>
      <c r="R34" s="28">
        <f t="shared" si="7"/>
        <v>5.264446007231282E-6</v>
      </c>
      <c r="S34" s="28">
        <v>1</v>
      </c>
      <c r="T34" s="28">
        <f t="shared" si="10"/>
        <v>5.264446007231282E-6</v>
      </c>
      <c r="AA34" s="28" t="s">
        <v>32</v>
      </c>
      <c r="AB34" s="28">
        <v>10</v>
      </c>
      <c r="AD34" s="28" t="s">
        <v>30</v>
      </c>
      <c r="AF34" s="28" t="s">
        <v>31</v>
      </c>
    </row>
    <row r="35" spans="1:32" s="28" customFormat="1">
      <c r="A35" s="38" t="s">
        <v>50</v>
      </c>
      <c r="B35" s="39"/>
      <c r="C35" s="25">
        <v>51323.505700000002</v>
      </c>
      <c r="D35" s="25">
        <v>1.1999999999999999E-3</v>
      </c>
      <c r="E35" s="28">
        <f t="shared" si="2"/>
        <v>2060.9773314605409</v>
      </c>
      <c r="F35" s="28">
        <f t="shared" si="11"/>
        <v>2061</v>
      </c>
      <c r="G35" s="28">
        <f t="shared" si="3"/>
        <v>-1.9677249998494517E-2</v>
      </c>
      <c r="J35" s="28">
        <f t="shared" ref="J35:J40" si="13">G35</f>
        <v>-1.9677249998494517E-2</v>
      </c>
      <c r="P35" s="30">
        <f t="shared" si="12"/>
        <v>-2.0795812689022426E-2</v>
      </c>
      <c r="Q35" s="31">
        <f t="shared" si="6"/>
        <v>36305.005700000002</v>
      </c>
      <c r="R35" s="28">
        <f t="shared" si="7"/>
        <v>1.2511824926410352E-6</v>
      </c>
      <c r="S35" s="28">
        <v>1</v>
      </c>
      <c r="T35" s="28">
        <f t="shared" si="10"/>
        <v>1.2511824926410352E-6</v>
      </c>
      <c r="AA35" s="28" t="s">
        <v>32</v>
      </c>
      <c r="AB35" s="28">
        <v>8</v>
      </c>
      <c r="AD35" s="28" t="s">
        <v>33</v>
      </c>
      <c r="AF35" s="28" t="s">
        <v>31</v>
      </c>
    </row>
    <row r="36" spans="1:32" s="28" customFormat="1">
      <c r="A36" s="38" t="s">
        <v>50</v>
      </c>
      <c r="B36" s="39"/>
      <c r="C36" s="25">
        <v>51386.435700000002</v>
      </c>
      <c r="D36" s="25">
        <v>1.6999999999999999E-3</v>
      </c>
      <c r="E36" s="28">
        <f t="shared" si="2"/>
        <v>2133.4738026864525</v>
      </c>
      <c r="F36" s="28">
        <f t="shared" si="11"/>
        <v>2133.5</v>
      </c>
      <c r="G36" s="28">
        <f t="shared" si="3"/>
        <v>-2.274037499591941E-2</v>
      </c>
      <c r="J36" s="28">
        <f t="shared" si="13"/>
        <v>-2.274037499591941E-2</v>
      </c>
      <c r="P36" s="30">
        <f t="shared" si="12"/>
        <v>-2.1172178086312402E-2</v>
      </c>
      <c r="Q36" s="31">
        <f t="shared" si="6"/>
        <v>36367.935700000002</v>
      </c>
      <c r="R36" s="28">
        <f t="shared" si="7"/>
        <v>2.4592415473009726E-6</v>
      </c>
      <c r="S36" s="28">
        <v>1</v>
      </c>
      <c r="T36" s="28">
        <f t="shared" si="10"/>
        <v>2.4592415473009726E-6</v>
      </c>
      <c r="AA36" s="28" t="s">
        <v>32</v>
      </c>
      <c r="AB36" s="28">
        <v>6</v>
      </c>
      <c r="AD36" s="28" t="s">
        <v>30</v>
      </c>
      <c r="AF36" s="28" t="s">
        <v>31</v>
      </c>
    </row>
    <row r="37" spans="1:32" s="28" customFormat="1">
      <c r="A37" s="38" t="s">
        <v>50</v>
      </c>
      <c r="B37" s="39"/>
      <c r="C37" s="25">
        <v>51389.475299999998</v>
      </c>
      <c r="D37" s="25">
        <v>5.0000000000000001E-4</v>
      </c>
      <c r="E37" s="28">
        <f t="shared" si="2"/>
        <v>2136.9754755600902</v>
      </c>
      <c r="F37" s="28">
        <f t="shared" si="11"/>
        <v>2137</v>
      </c>
      <c r="G37" s="28">
        <f t="shared" si="3"/>
        <v>-2.1288249998178799E-2</v>
      </c>
      <c r="J37" s="28">
        <f t="shared" si="13"/>
        <v>-2.1288249998178799E-2</v>
      </c>
      <c r="P37" s="30">
        <f t="shared" si="12"/>
        <v>-2.1189796358498599E-2</v>
      </c>
      <c r="Q37" s="31">
        <f t="shared" si="6"/>
        <v>36370.975299999998</v>
      </c>
      <c r="R37" s="28">
        <f t="shared" si="7"/>
        <v>9.6931191662785574E-9</v>
      </c>
      <c r="S37" s="28">
        <v>1</v>
      </c>
      <c r="T37" s="28">
        <f t="shared" si="10"/>
        <v>9.6931191662785574E-9</v>
      </c>
      <c r="AA37" s="28" t="s">
        <v>32</v>
      </c>
      <c r="AB37" s="28">
        <v>5</v>
      </c>
      <c r="AD37" s="28" t="s">
        <v>30</v>
      </c>
      <c r="AF37" s="28" t="s">
        <v>31</v>
      </c>
    </row>
    <row r="38" spans="1:32" s="28" customFormat="1">
      <c r="A38" s="38" t="s">
        <v>50</v>
      </c>
      <c r="B38" s="10" t="s">
        <v>48</v>
      </c>
      <c r="C38" s="25">
        <v>51675.4954</v>
      </c>
      <c r="D38" s="25">
        <v>1.1999999999999999E-3</v>
      </c>
      <c r="E38" s="28">
        <f t="shared" si="2"/>
        <v>2466.475681339246</v>
      </c>
      <c r="F38" s="28">
        <f t="shared" si="11"/>
        <v>2466.5</v>
      </c>
      <c r="G38" s="28">
        <f t="shared" si="3"/>
        <v>-2.1109624998643994E-2</v>
      </c>
      <c r="J38" s="28">
        <f t="shared" si="13"/>
        <v>-2.1109624998643994E-2</v>
      </c>
      <c r="P38" s="30">
        <f t="shared" si="12"/>
        <v>-2.2621108571565164E-2</v>
      </c>
      <c r="Q38" s="31">
        <f t="shared" si="6"/>
        <v>36656.9954</v>
      </c>
      <c r="R38" s="28">
        <f t="shared" si="7"/>
        <v>2.284582591210545E-6</v>
      </c>
      <c r="S38" s="28">
        <v>1</v>
      </c>
      <c r="T38" s="28">
        <f t="shared" si="10"/>
        <v>2.284582591210545E-6</v>
      </c>
      <c r="AA38" s="28" t="s">
        <v>32</v>
      </c>
      <c r="AB38" s="28">
        <v>6</v>
      </c>
      <c r="AD38" s="28" t="s">
        <v>30</v>
      </c>
      <c r="AF38" s="28" t="s">
        <v>31</v>
      </c>
    </row>
    <row r="39" spans="1:32" s="28" customFormat="1">
      <c r="A39" s="38" t="s">
        <v>50</v>
      </c>
      <c r="B39" s="39"/>
      <c r="C39" s="25">
        <v>51705.440399999999</v>
      </c>
      <c r="D39" s="25">
        <v>5.0000000000000001E-4</v>
      </c>
      <c r="E39" s="28">
        <f t="shared" si="2"/>
        <v>2500.9728501118484</v>
      </c>
      <c r="F39" s="28">
        <f t="shared" si="11"/>
        <v>2501</v>
      </c>
      <c r="G39" s="28">
        <f t="shared" si="3"/>
        <v>-2.3567249998450279E-2</v>
      </c>
      <c r="J39" s="28">
        <f t="shared" si="13"/>
        <v>-2.3567249998450279E-2</v>
      </c>
      <c r="P39" s="30">
        <f t="shared" si="12"/>
        <v>-2.2744955489613368E-2</v>
      </c>
      <c r="Q39" s="31">
        <f t="shared" si="6"/>
        <v>36686.940399999999</v>
      </c>
      <c r="R39" s="28">
        <f t="shared" si="7"/>
        <v>6.7616825926333718E-7</v>
      </c>
      <c r="S39" s="28">
        <v>1</v>
      </c>
      <c r="T39" s="28">
        <f t="shared" si="10"/>
        <v>6.7616825926333718E-7</v>
      </c>
    </row>
    <row r="40" spans="1:32" s="28" customFormat="1">
      <c r="A40" s="38" t="s">
        <v>50</v>
      </c>
      <c r="B40" s="89"/>
      <c r="C40" s="38">
        <v>52119.4954</v>
      </c>
      <c r="D40" s="38">
        <v>8.9999999999999998E-4</v>
      </c>
      <c r="E40" s="90">
        <f t="shared" si="2"/>
        <v>2977.9715215474848</v>
      </c>
      <c r="F40" s="28">
        <f t="shared" si="11"/>
        <v>2978</v>
      </c>
      <c r="G40" s="28">
        <f t="shared" si="3"/>
        <v>-2.4720499997783918E-2</v>
      </c>
      <c r="J40" s="28">
        <f t="shared" si="13"/>
        <v>-2.4720499997783918E-2</v>
      </c>
      <c r="P40" s="30">
        <f t="shared" si="12"/>
        <v>-2.3951790990441403E-2</v>
      </c>
      <c r="Q40" s="31">
        <f t="shared" si="6"/>
        <v>37100.9954</v>
      </c>
      <c r="R40" s="28">
        <f t="shared" si="7"/>
        <v>5.9091353796951455E-7</v>
      </c>
      <c r="S40" s="28">
        <v>1</v>
      </c>
      <c r="T40" s="28">
        <f t="shared" si="10"/>
        <v>5.9091353796951455E-7</v>
      </c>
      <c r="AA40" s="28" t="s">
        <v>32</v>
      </c>
      <c r="AB40" s="28">
        <v>6</v>
      </c>
      <c r="AD40" s="28" t="s">
        <v>30</v>
      </c>
      <c r="AF40" s="28" t="s">
        <v>31</v>
      </c>
    </row>
    <row r="41" spans="1:32" s="28" customFormat="1">
      <c r="A41" s="38" t="s">
        <v>51</v>
      </c>
      <c r="B41" s="89" t="s">
        <v>48</v>
      </c>
      <c r="C41" s="91">
        <v>52566.538</v>
      </c>
      <c r="D41" s="91">
        <v>1E-3</v>
      </c>
      <c r="E41" s="90">
        <f t="shared" si="2"/>
        <v>3492.9724906823403</v>
      </c>
      <c r="F41" s="28">
        <f t="shared" si="11"/>
        <v>3493</v>
      </c>
      <c r="G41" s="28">
        <f t="shared" si="3"/>
        <v>-2.3879249994934071E-2</v>
      </c>
      <c r="J41" s="29"/>
      <c r="K41" s="28">
        <f>G41</f>
        <v>-2.3879249994934071E-2</v>
      </c>
      <c r="P41" s="30">
        <f t="shared" si="12"/>
        <v>-2.4196340742842659E-2</v>
      </c>
      <c r="Q41" s="31">
        <f t="shared" si="6"/>
        <v>37548.038</v>
      </c>
      <c r="R41" s="28">
        <f t="shared" si="7"/>
        <v>1.0054654240922787E-7</v>
      </c>
      <c r="S41" s="28">
        <v>1</v>
      </c>
      <c r="T41" s="28">
        <f t="shared" si="10"/>
        <v>1.0054654240922787E-7</v>
      </c>
    </row>
    <row r="42" spans="1:32" s="28" customFormat="1">
      <c r="A42" s="92" t="s">
        <v>52</v>
      </c>
      <c r="B42" s="23" t="s">
        <v>48</v>
      </c>
      <c r="C42" s="24">
        <v>52859.502999999997</v>
      </c>
      <c r="D42" s="24">
        <v>1.1000000000000001E-3</v>
      </c>
      <c r="E42" s="90">
        <f t="shared" si="2"/>
        <v>3830.4733438954145</v>
      </c>
      <c r="F42" s="28">
        <f t="shared" si="11"/>
        <v>3830.5</v>
      </c>
      <c r="G42" s="28">
        <f t="shared" si="3"/>
        <v>-2.3138625001593027E-2</v>
      </c>
      <c r="J42" s="28">
        <f>G42</f>
        <v>-2.3138625001593027E-2</v>
      </c>
      <c r="P42" s="30">
        <f t="shared" si="12"/>
        <v>-2.3760515772780291E-2</v>
      </c>
      <c r="Q42" s="31">
        <f t="shared" si="6"/>
        <v>37841.002999999997</v>
      </c>
      <c r="R42" s="28">
        <f t="shared" si="7"/>
        <v>3.8674813128788907E-7</v>
      </c>
      <c r="S42" s="28">
        <v>1</v>
      </c>
      <c r="T42" s="28">
        <f t="shared" si="10"/>
        <v>3.8674813128788907E-7</v>
      </c>
      <c r="AA42" s="28" t="s">
        <v>32</v>
      </c>
      <c r="AF42" s="28" t="s">
        <v>34</v>
      </c>
    </row>
    <row r="43" spans="1:32" s="28" customFormat="1">
      <c r="A43" s="92" t="s">
        <v>53</v>
      </c>
      <c r="B43" s="23" t="s">
        <v>48</v>
      </c>
      <c r="C43" s="24">
        <v>53155.5049</v>
      </c>
      <c r="D43" s="24">
        <v>8.9999999999999998E-4</v>
      </c>
      <c r="E43" s="90">
        <f t="shared" si="2"/>
        <v>4171.4727595344602</v>
      </c>
      <c r="F43" s="28">
        <f t="shared" si="11"/>
        <v>4171.5</v>
      </c>
      <c r="G43" s="28">
        <f t="shared" si="3"/>
        <v>-2.3645875000511296E-2</v>
      </c>
      <c r="J43" s="28">
        <f>G43</f>
        <v>-2.3645875000511296E-2</v>
      </c>
      <c r="P43" s="30">
        <f t="shared" si="12"/>
        <v>-2.2840827948523316E-2</v>
      </c>
      <c r="Q43" s="31">
        <f t="shared" si="6"/>
        <v>38137.0049</v>
      </c>
      <c r="R43" s="28">
        <f t="shared" si="7"/>
        <v>6.4810075591453668E-7</v>
      </c>
      <c r="S43" s="28">
        <v>1</v>
      </c>
      <c r="T43" s="28">
        <f t="shared" si="10"/>
        <v>6.4810075591453668E-7</v>
      </c>
      <c r="AA43" s="28" t="s">
        <v>32</v>
      </c>
      <c r="AB43" s="28">
        <v>8</v>
      </c>
      <c r="AD43" s="28" t="s">
        <v>30</v>
      </c>
      <c r="AF43" s="28" t="s">
        <v>31</v>
      </c>
    </row>
    <row r="44" spans="1:32" s="28" customFormat="1">
      <c r="A44" s="38" t="s">
        <v>53</v>
      </c>
      <c r="B44" s="23" t="s">
        <v>48</v>
      </c>
      <c r="C44" s="24">
        <v>53155.5049</v>
      </c>
      <c r="D44" s="24">
        <v>8.9999999999999998E-4</v>
      </c>
      <c r="E44" s="90">
        <f t="shared" si="2"/>
        <v>4171.4727595344602</v>
      </c>
      <c r="F44" s="28">
        <f t="shared" si="11"/>
        <v>4171.5</v>
      </c>
      <c r="G44" s="28">
        <f t="shared" si="3"/>
        <v>-2.3645875000511296E-2</v>
      </c>
      <c r="J44" s="28">
        <f>G44</f>
        <v>-2.3645875000511296E-2</v>
      </c>
      <c r="P44" s="30">
        <f t="shared" si="12"/>
        <v>-2.2840827948523316E-2</v>
      </c>
      <c r="Q44" s="31">
        <f t="shared" si="6"/>
        <v>38137.0049</v>
      </c>
      <c r="R44" s="28">
        <f t="shared" si="7"/>
        <v>6.4810075591453668E-7</v>
      </c>
      <c r="S44" s="28">
        <v>1</v>
      </c>
      <c r="T44" s="28">
        <f t="shared" si="10"/>
        <v>6.4810075591453668E-7</v>
      </c>
      <c r="AA44" s="28" t="s">
        <v>32</v>
      </c>
      <c r="AF44" s="28" t="s">
        <v>34</v>
      </c>
    </row>
    <row r="45" spans="1:32" s="28" customFormat="1">
      <c r="A45" s="88" t="s">
        <v>145</v>
      </c>
      <c r="B45" s="46" t="s">
        <v>48</v>
      </c>
      <c r="C45" s="45">
        <v>53173.735000000001</v>
      </c>
      <c r="D45" s="45">
        <v>5.9999999999999995E-4</v>
      </c>
      <c r="E45" s="90">
        <f t="shared" si="2"/>
        <v>4192.4741566438761</v>
      </c>
      <c r="F45" s="28">
        <f t="shared" si="11"/>
        <v>4192.5</v>
      </c>
      <c r="G45" s="28">
        <f t="shared" si="3"/>
        <v>-2.2433124999224674E-2</v>
      </c>
      <c r="J45" s="29"/>
      <c r="N45" s="28">
        <f>G45</f>
        <v>-2.2433124999224674E-2</v>
      </c>
      <c r="O45" s="28">
        <f t="shared" ref="O45:O53" ca="1" si="14">+C$11+C$12*F45</f>
        <v>-1.6243046119015787E-2</v>
      </c>
      <c r="P45" s="30">
        <f>+D$11+D$12*F45+D$13*F46^2</f>
        <v>-6.0028891000069792E-3</v>
      </c>
      <c r="Q45" s="31">
        <f t="shared" si="6"/>
        <v>38155.235000000001</v>
      </c>
      <c r="R45" s="28">
        <f t="shared" si="7"/>
        <v>2.699526517039419E-4</v>
      </c>
      <c r="S45" s="28">
        <v>1</v>
      </c>
      <c r="T45" s="28">
        <f t="shared" si="10"/>
        <v>2.699526517039419E-4</v>
      </c>
    </row>
    <row r="46" spans="1:32" s="28" customFormat="1">
      <c r="A46" s="93" t="s">
        <v>54</v>
      </c>
      <c r="B46" s="44"/>
      <c r="C46" s="24">
        <v>53932.41</v>
      </c>
      <c r="D46" s="24">
        <v>1.2999999999999999E-3</v>
      </c>
      <c r="E46" s="90">
        <f t="shared" si="2"/>
        <v>5066.4811534231267</v>
      </c>
      <c r="F46" s="28">
        <f t="shared" si="11"/>
        <v>5066.5</v>
      </c>
      <c r="G46" s="28">
        <f t="shared" si="3"/>
        <v>-1.6359624991309829E-2</v>
      </c>
      <c r="J46" s="28">
        <f>G46</f>
        <v>-1.6359624991309829E-2</v>
      </c>
      <c r="O46" s="28">
        <f t="shared" ca="1" si="14"/>
        <v>-3.6743984841900307E-3</v>
      </c>
      <c r="P46" s="30">
        <f>+D$11+D$12*F46+D$13*F46^2</f>
        <v>-1.8135146966931942E-2</v>
      </c>
      <c r="Q46" s="31">
        <f t="shared" si="6"/>
        <v>38913.910000000003</v>
      </c>
      <c r="R46" s="28">
        <f t="shared" si="7"/>
        <v>3.1524782859170514E-6</v>
      </c>
      <c r="S46" s="28">
        <v>1</v>
      </c>
      <c r="T46" s="28">
        <f t="shared" si="10"/>
        <v>3.1524782859170514E-6</v>
      </c>
    </row>
    <row r="47" spans="1:32" s="28" customFormat="1">
      <c r="A47" s="24" t="s">
        <v>54</v>
      </c>
      <c r="B47" s="44"/>
      <c r="C47" s="24">
        <v>53932.41</v>
      </c>
      <c r="D47" s="24">
        <v>1.2999999999999999E-3</v>
      </c>
      <c r="E47" s="90">
        <f t="shared" si="2"/>
        <v>5066.4811534231267</v>
      </c>
      <c r="F47" s="28">
        <f t="shared" si="11"/>
        <v>5066.5</v>
      </c>
      <c r="G47" s="28">
        <f t="shared" si="3"/>
        <v>-1.6359624991309829E-2</v>
      </c>
      <c r="J47" s="28">
        <f>G47</f>
        <v>-1.6359624991309829E-2</v>
      </c>
      <c r="O47" s="28">
        <f t="shared" ca="1" si="14"/>
        <v>-3.6743984841900307E-3</v>
      </c>
      <c r="P47" s="30">
        <f>+D$11+D$12*F47+D$13*F47^2</f>
        <v>-1.8135146966931942E-2</v>
      </c>
      <c r="Q47" s="31">
        <f t="shared" si="6"/>
        <v>38913.910000000003</v>
      </c>
      <c r="R47" s="28">
        <f t="shared" si="7"/>
        <v>3.1524782859170514E-6</v>
      </c>
      <c r="S47" s="28">
        <v>1</v>
      </c>
      <c r="T47" s="28">
        <f t="shared" si="10"/>
        <v>3.1524782859170514E-6</v>
      </c>
    </row>
    <row r="48" spans="1:32" s="28" customFormat="1">
      <c r="A48" s="24" t="s">
        <v>55</v>
      </c>
      <c r="B48" s="23" t="s">
        <v>49</v>
      </c>
      <c r="C48" s="24">
        <v>54586.487000000001</v>
      </c>
      <c r="D48" s="24">
        <v>3.8E-3</v>
      </c>
      <c r="E48" s="90">
        <f t="shared" si="2"/>
        <v>5819.9894071976369</v>
      </c>
      <c r="F48" s="28">
        <f t="shared" si="11"/>
        <v>5820</v>
      </c>
      <c r="G48" s="28">
        <f t="shared" si="3"/>
        <v>-9.1949999987264164E-3</v>
      </c>
      <c r="J48" s="28">
        <f>G48</f>
        <v>-9.1949999987264164E-3</v>
      </c>
      <c r="O48" s="28">
        <f t="shared" ca="1" si="14"/>
        <v>7.1613864046443099E-3</v>
      </c>
      <c r="P48" s="30">
        <f t="shared" ref="P48:P53" si="15">+D$11+D$12*F48+D$13*F49^2</f>
        <v>-1.0680615262677218E-2</v>
      </c>
      <c r="Q48" s="31">
        <f t="shared" si="6"/>
        <v>39567.987000000001</v>
      </c>
      <c r="R48" s="28">
        <f t="shared" si="7"/>
        <v>2.2070527124836092E-6</v>
      </c>
      <c r="S48" s="28">
        <v>1</v>
      </c>
      <c r="T48" s="28">
        <f t="shared" si="10"/>
        <v>2.2070527124836092E-6</v>
      </c>
    </row>
    <row r="49" spans="1:20" s="28" customFormat="1">
      <c r="A49" s="38" t="s">
        <v>143</v>
      </c>
      <c r="B49" s="94" t="s">
        <v>48</v>
      </c>
      <c r="C49" s="38">
        <v>54619.4732</v>
      </c>
      <c r="D49" s="38">
        <v>4.0000000000000002E-4</v>
      </c>
      <c r="E49" s="90">
        <f t="shared" si="2"/>
        <v>5857.9900920721338</v>
      </c>
      <c r="F49" s="28">
        <f t="shared" si="11"/>
        <v>5858</v>
      </c>
      <c r="G49" s="28">
        <f t="shared" si="3"/>
        <v>-8.6004999975557439E-3</v>
      </c>
      <c r="J49" s="28">
        <f>G49</f>
        <v>-8.6004999975557439E-3</v>
      </c>
      <c r="O49" s="28">
        <f t="shared" ca="1" si="14"/>
        <v>7.7078493452889113E-3</v>
      </c>
      <c r="P49" s="30">
        <f t="shared" si="15"/>
        <v>2.3625634938796908E-2</v>
      </c>
      <c r="Q49" s="31">
        <f t="shared" si="6"/>
        <v>39600.9732</v>
      </c>
      <c r="R49" s="28">
        <f t="shared" si="7"/>
        <v>1.038523772936009E-3</v>
      </c>
      <c r="S49" s="28">
        <v>1</v>
      </c>
      <c r="T49" s="28">
        <f t="shared" si="10"/>
        <v>1.038523772936009E-3</v>
      </c>
    </row>
    <row r="50" spans="1:20" s="28" customFormat="1">
      <c r="A50" s="88" t="s">
        <v>146</v>
      </c>
      <c r="B50" s="46" t="s">
        <v>48</v>
      </c>
      <c r="C50" s="45">
        <v>55741.431389999998</v>
      </c>
      <c r="D50" s="45">
        <v>2.9999999999999997E-4</v>
      </c>
      <c r="E50" s="90">
        <f t="shared" si="2"/>
        <v>7150.5057386319622</v>
      </c>
      <c r="F50" s="28">
        <f t="shared" si="11"/>
        <v>7150.5</v>
      </c>
      <c r="G50" s="28">
        <f t="shared" si="3"/>
        <v>4.9813750010798685E-3</v>
      </c>
      <c r="K50" s="28">
        <f>G50</f>
        <v>4.9813750010798685E-3</v>
      </c>
      <c r="O50" s="28">
        <f t="shared" ca="1" si="14"/>
        <v>2.6294779629055826E-2</v>
      </c>
      <c r="P50" s="30">
        <f t="shared" si="15"/>
        <v>5.6988669599276898E-3</v>
      </c>
      <c r="Q50" s="31">
        <f t="shared" si="6"/>
        <v>40722.931389999998</v>
      </c>
      <c r="R50" s="28">
        <f t="shared" si="7"/>
        <v>5.1479471101128365E-7</v>
      </c>
      <c r="S50" s="28">
        <v>1</v>
      </c>
      <c r="T50" s="28">
        <f t="shared" si="10"/>
        <v>5.1479471101128365E-7</v>
      </c>
    </row>
    <row r="51" spans="1:20" s="28" customFormat="1">
      <c r="A51" s="38" t="s">
        <v>144</v>
      </c>
      <c r="B51" s="94" t="s">
        <v>49</v>
      </c>
      <c r="C51" s="38">
        <v>55741.863100000002</v>
      </c>
      <c r="D51" s="38">
        <v>1.2999999999999999E-3</v>
      </c>
      <c r="E51" s="90">
        <f t="shared" si="2"/>
        <v>7151.0030761751568</v>
      </c>
      <c r="F51" s="28">
        <f t="shared" si="11"/>
        <v>7151</v>
      </c>
      <c r="G51" s="28">
        <f t="shared" si="3"/>
        <v>2.6702500035753474E-3</v>
      </c>
      <c r="J51" s="29"/>
      <c r="K51" s="28">
        <f>G51</f>
        <v>2.6702500035753474E-3</v>
      </c>
      <c r="O51" s="28">
        <f t="shared" ca="1" si="14"/>
        <v>2.6301969930906416E-2</v>
      </c>
      <c r="P51" s="30">
        <f t="shared" si="15"/>
        <v>2.0423528477536548E-2</v>
      </c>
      <c r="Q51" s="31">
        <f t="shared" si="6"/>
        <v>40723.363100000002</v>
      </c>
      <c r="R51" s="28">
        <f t="shared" si="7"/>
        <v>3.1517889657401414E-4</v>
      </c>
      <c r="S51" s="28">
        <v>1</v>
      </c>
      <c r="T51" s="28">
        <f t="shared" si="10"/>
        <v>3.1517889657401414E-4</v>
      </c>
    </row>
    <row r="52" spans="1:20" s="28" customFormat="1">
      <c r="A52" s="88" t="s">
        <v>146</v>
      </c>
      <c r="B52" s="46" t="s">
        <v>49</v>
      </c>
      <c r="C52" s="45">
        <v>56159.40221</v>
      </c>
      <c r="D52" s="45">
        <v>2.9999999999999997E-4</v>
      </c>
      <c r="E52" s="90">
        <f t="shared" si="2"/>
        <v>7632.0155038536459</v>
      </c>
      <c r="F52" s="28">
        <f t="shared" si="11"/>
        <v>7632</v>
      </c>
      <c r="G52" s="28">
        <f t="shared" si="3"/>
        <v>1.3458000001264736E-2</v>
      </c>
      <c r="K52" s="28">
        <f>G52</f>
        <v>1.3458000001264736E-2</v>
      </c>
      <c r="O52" s="28">
        <f t="shared" ca="1" si="14"/>
        <v>3.3219040311170928E-2</v>
      </c>
      <c r="P52" s="30">
        <f t="shared" si="15"/>
        <v>1.4110567131462623E-2</v>
      </c>
      <c r="Q52" s="31">
        <f t="shared" si="6"/>
        <v>41140.90221</v>
      </c>
      <c r="R52" s="28">
        <f t="shared" si="7"/>
        <v>4.2584385941470593E-7</v>
      </c>
      <c r="S52" s="28">
        <v>1</v>
      </c>
      <c r="T52" s="28">
        <f t="shared" si="10"/>
        <v>4.2584385941470593E-7</v>
      </c>
    </row>
    <row r="53" spans="1:20" s="28" customFormat="1">
      <c r="A53" s="88" t="s">
        <v>146</v>
      </c>
      <c r="B53" s="46" t="s">
        <v>48</v>
      </c>
      <c r="C53" s="45">
        <v>56169.385320000001</v>
      </c>
      <c r="D53" s="45">
        <v>5.0000000000000001E-4</v>
      </c>
      <c r="E53" s="90">
        <f t="shared" si="2"/>
        <v>7643.5162228566678</v>
      </c>
      <c r="F53" s="28">
        <f t="shared" si="11"/>
        <v>7643.5</v>
      </c>
      <c r="G53" s="28">
        <f t="shared" si="3"/>
        <v>1.4082125002460089E-2</v>
      </c>
      <c r="K53" s="28">
        <f>G53</f>
        <v>1.4082125002460089E-2</v>
      </c>
      <c r="O53" s="28">
        <f t="shared" ca="1" si="14"/>
        <v>3.3384417253734436E-2</v>
      </c>
      <c r="P53" s="30">
        <f t="shared" si="15"/>
        <v>0.17970090895765956</v>
      </c>
      <c r="Q53" s="31">
        <f t="shared" si="6"/>
        <v>41150.885320000001</v>
      </c>
      <c r="R53" s="28">
        <f t="shared" si="7"/>
        <v>2.7429581598799036E-2</v>
      </c>
      <c r="S53" s="28">
        <v>1</v>
      </c>
      <c r="T53" s="28">
        <f t="shared" si="10"/>
        <v>2.7429581598799036E-2</v>
      </c>
    </row>
    <row r="54" spans="1:20" s="28" customFormat="1">
      <c r="A54" s="123" t="s">
        <v>303</v>
      </c>
      <c r="B54" s="124" t="s">
        <v>48</v>
      </c>
      <c r="C54" s="128">
        <v>59747.563900000001</v>
      </c>
      <c r="D54" s="129">
        <v>2.0000000000000001E-4</v>
      </c>
      <c r="E54" s="90">
        <f t="shared" ref="E54:E56" si="16">+(C54-C$7)/C$8</f>
        <v>11765.641130947259</v>
      </c>
      <c r="F54" s="28">
        <f t="shared" ref="F54:F56" si="17">ROUND(2*E54,0)/2</f>
        <v>11765.5</v>
      </c>
      <c r="G54" s="28">
        <f t="shared" ref="G54:G56" si="18">+C54-(C$7+F54*C$8)</f>
        <v>0.1225076250048005</v>
      </c>
      <c r="K54" s="28">
        <f t="shared" ref="K54:K56" si="19">G54</f>
        <v>0.1225076250048005</v>
      </c>
      <c r="O54" s="28">
        <f t="shared" ref="O54:O56" ca="1" si="20">+C$11+C$12*F54</f>
        <v>9.2661265709972157E-2</v>
      </c>
      <c r="P54" s="30">
        <f t="shared" ref="P54:P56" si="21">+D$11+D$12*F54+D$13*F55^2</f>
        <v>0.12253093547621563</v>
      </c>
      <c r="Q54" s="31">
        <f t="shared" ref="Q54:Q56" si="22">+C54-15018.5</f>
        <v>44729.063900000001</v>
      </c>
      <c r="R54" s="28">
        <f t="shared" ref="R54:R56" si="23">+(P54-G54)^2</f>
        <v>5.433780775954886E-10</v>
      </c>
      <c r="S54" s="28">
        <v>1</v>
      </c>
      <c r="T54" s="28">
        <f t="shared" ref="T54:T56" si="24">+S54*R54</f>
        <v>5.433780775954886E-10</v>
      </c>
    </row>
    <row r="55" spans="1:20" s="28" customFormat="1">
      <c r="A55" s="123" t="s">
        <v>303</v>
      </c>
      <c r="B55" s="124" t="s">
        <v>49</v>
      </c>
      <c r="C55" s="128">
        <v>59748.414599999996</v>
      </c>
      <c r="D55" s="129">
        <v>2.9999999999999997E-4</v>
      </c>
      <c r="E55" s="90">
        <f t="shared" si="16"/>
        <v>11766.621152369022</v>
      </c>
      <c r="F55" s="28">
        <f t="shared" si="17"/>
        <v>11766.5</v>
      </c>
      <c r="G55" s="28">
        <f t="shared" si="18"/>
        <v>0.10516537499643164</v>
      </c>
      <c r="K55" s="28">
        <f t="shared" si="19"/>
        <v>0.10516537499643164</v>
      </c>
      <c r="O55" s="28">
        <f t="shared" ca="1" si="20"/>
        <v>9.2675646313673338E-2</v>
      </c>
      <c r="P55" s="30">
        <f t="shared" si="21"/>
        <v>0.12320003096940554</v>
      </c>
      <c r="Q55" s="31">
        <f t="shared" si="22"/>
        <v>44729.914599999996</v>
      </c>
      <c r="R55" s="28">
        <f t="shared" si="23"/>
        <v>3.2524881606352338E-4</v>
      </c>
      <c r="S55" s="28">
        <v>1</v>
      </c>
      <c r="T55" s="28">
        <f t="shared" si="24"/>
        <v>3.2524881606352338E-4</v>
      </c>
    </row>
    <row r="56" spans="1:20" s="28" customFormat="1">
      <c r="A56" s="123" t="s">
        <v>303</v>
      </c>
      <c r="B56" s="124" t="s">
        <v>49</v>
      </c>
      <c r="C56" s="128">
        <v>59760.580699999999</v>
      </c>
      <c r="D56" s="129">
        <v>2.0000000000000001E-4</v>
      </c>
      <c r="E56" s="90">
        <f t="shared" si="16"/>
        <v>11780.636714399559</v>
      </c>
      <c r="F56" s="28">
        <f t="shared" si="17"/>
        <v>11780.5</v>
      </c>
      <c r="G56" s="28">
        <f t="shared" si="18"/>
        <v>0.11867387500387849</v>
      </c>
      <c r="K56" s="28">
        <f t="shared" si="19"/>
        <v>0.11867387500387849</v>
      </c>
      <c r="O56" s="28">
        <f t="shared" ca="1" si="20"/>
        <v>9.2876974765489756E-2</v>
      </c>
      <c r="P56" s="30">
        <f t="shared" si="21"/>
        <v>-0.1645154434959053</v>
      </c>
      <c r="Q56" s="31">
        <f t="shared" si="22"/>
        <v>44742.080699999999</v>
      </c>
      <c r="R56" s="28">
        <f t="shared" si="23"/>
        <v>8.0196190112371987E-2</v>
      </c>
      <c r="S56" s="28">
        <v>1</v>
      </c>
      <c r="T56" s="28">
        <f t="shared" si="24"/>
        <v>8.0196190112371987E-2</v>
      </c>
    </row>
    <row r="57" spans="1:20" s="28" customFormat="1">
      <c r="B57" s="127"/>
      <c r="C57" s="27"/>
      <c r="D57" s="27"/>
      <c r="P57" s="30"/>
    </row>
    <row r="58" spans="1:20" s="28" customFormat="1">
      <c r="B58" s="127"/>
      <c r="C58" s="27"/>
      <c r="D58" s="27"/>
      <c r="P58" s="30"/>
    </row>
    <row r="59" spans="1:20" s="28" customFormat="1">
      <c r="B59" s="127"/>
      <c r="C59" s="27"/>
      <c r="D59" s="27"/>
      <c r="P59" s="30"/>
    </row>
    <row r="60" spans="1:20" s="28" customFormat="1">
      <c r="B60" s="127"/>
      <c r="C60" s="27"/>
      <c r="D60" s="27"/>
      <c r="P60" s="30"/>
    </row>
    <row r="61" spans="1:20" s="28" customFormat="1">
      <c r="B61" s="127"/>
      <c r="C61" s="27"/>
      <c r="D61" s="27"/>
      <c r="P61" s="30"/>
    </row>
    <row r="62" spans="1:20" s="28" customFormat="1">
      <c r="B62" s="127"/>
      <c r="C62" s="27"/>
      <c r="D62" s="27"/>
      <c r="P62" s="30"/>
    </row>
    <row r="63" spans="1:20" s="28" customFormat="1">
      <c r="B63" s="127"/>
      <c r="C63" s="27"/>
      <c r="D63" s="27"/>
      <c r="P63" s="30"/>
    </row>
    <row r="64" spans="1:20" s="28" customFormat="1">
      <c r="B64" s="127"/>
      <c r="C64" s="27"/>
      <c r="D64" s="27"/>
      <c r="P64" s="30"/>
    </row>
    <row r="65" spans="2:16" s="28" customFormat="1">
      <c r="B65" s="127"/>
      <c r="C65" s="27"/>
      <c r="D65" s="27"/>
      <c r="P65" s="30"/>
    </row>
    <row r="66" spans="2:16" s="28" customFormat="1">
      <c r="B66" s="127"/>
      <c r="C66" s="27"/>
      <c r="D66" s="27"/>
      <c r="P66" s="30"/>
    </row>
    <row r="67" spans="2:16" s="28" customFormat="1">
      <c r="B67" s="127"/>
      <c r="C67" s="27"/>
      <c r="D67" s="27"/>
      <c r="P67" s="30"/>
    </row>
    <row r="68" spans="2:16" s="28" customFormat="1">
      <c r="B68" s="127"/>
      <c r="C68" s="27"/>
      <c r="D68" s="27"/>
      <c r="P68" s="30"/>
    </row>
    <row r="69" spans="2:16" s="28" customFormat="1">
      <c r="B69" s="127"/>
      <c r="C69" s="27"/>
      <c r="D69" s="27"/>
      <c r="P69" s="30"/>
    </row>
    <row r="70" spans="2:16" s="28" customFormat="1">
      <c r="B70" s="127"/>
      <c r="C70" s="27"/>
      <c r="D70" s="27"/>
      <c r="P70" s="30"/>
    </row>
    <row r="71" spans="2:16" s="28" customFormat="1">
      <c r="B71" s="127"/>
      <c r="C71" s="27"/>
      <c r="D71" s="27"/>
      <c r="P71" s="30"/>
    </row>
    <row r="72" spans="2:16" s="28" customFormat="1">
      <c r="B72" s="127"/>
      <c r="C72" s="27"/>
      <c r="D72" s="27"/>
      <c r="P72" s="30"/>
    </row>
    <row r="73" spans="2:16" s="28" customFormat="1">
      <c r="B73" s="127"/>
      <c r="C73" s="27"/>
      <c r="D73" s="27"/>
      <c r="P73" s="30"/>
    </row>
    <row r="74" spans="2:16" s="28" customFormat="1">
      <c r="B74" s="127"/>
      <c r="C74" s="27"/>
      <c r="D74" s="27"/>
      <c r="P74" s="30"/>
    </row>
    <row r="75" spans="2:16" s="28" customFormat="1">
      <c r="B75" s="127"/>
      <c r="C75" s="27"/>
      <c r="D75" s="27"/>
      <c r="P75" s="30"/>
    </row>
    <row r="76" spans="2:16" s="28" customFormat="1">
      <c r="B76" s="127"/>
      <c r="C76" s="27"/>
      <c r="D76" s="27"/>
      <c r="P76" s="30"/>
    </row>
    <row r="77" spans="2:16" s="28" customFormat="1">
      <c r="B77" s="127"/>
      <c r="C77" s="27"/>
      <c r="D77" s="27"/>
      <c r="P77" s="30"/>
    </row>
    <row r="78" spans="2:16" s="28" customFormat="1">
      <c r="B78" s="127"/>
      <c r="C78" s="27"/>
      <c r="D78" s="27"/>
      <c r="P78" s="30"/>
    </row>
    <row r="79" spans="2:16" s="28" customFormat="1">
      <c r="B79" s="127"/>
      <c r="C79" s="27"/>
      <c r="D79" s="27"/>
      <c r="P79" s="30"/>
    </row>
    <row r="80" spans="2:16" s="28" customFormat="1">
      <c r="B80" s="127"/>
      <c r="C80" s="27"/>
      <c r="D80" s="27"/>
      <c r="P80" s="30"/>
    </row>
    <row r="81" spans="2:16" s="28" customFormat="1">
      <c r="B81" s="127"/>
      <c r="C81" s="27"/>
      <c r="D81" s="27"/>
      <c r="P81" s="30"/>
    </row>
    <row r="82" spans="2:16" s="28" customFormat="1">
      <c r="B82" s="127"/>
      <c r="C82" s="27"/>
      <c r="D82" s="27"/>
      <c r="P82" s="30"/>
    </row>
    <row r="83" spans="2:16" s="28" customFormat="1">
      <c r="B83" s="127"/>
      <c r="C83" s="27"/>
      <c r="D83" s="27"/>
      <c r="P83" s="30"/>
    </row>
    <row r="84" spans="2:16" s="28" customFormat="1">
      <c r="B84" s="127"/>
      <c r="C84" s="27"/>
      <c r="D84" s="27"/>
      <c r="P84" s="30"/>
    </row>
    <row r="85" spans="2:16" s="28" customFormat="1">
      <c r="B85" s="127"/>
      <c r="C85" s="27"/>
      <c r="D85" s="27"/>
      <c r="P85" s="30"/>
    </row>
    <row r="86" spans="2:16" s="28" customFormat="1">
      <c r="B86" s="127"/>
      <c r="C86" s="27"/>
      <c r="D86" s="27"/>
      <c r="P86" s="30"/>
    </row>
    <row r="87" spans="2:16" s="28" customFormat="1">
      <c r="B87" s="127"/>
      <c r="C87" s="27"/>
      <c r="D87" s="27"/>
      <c r="P87" s="30"/>
    </row>
    <row r="88" spans="2:16" s="28" customFormat="1">
      <c r="B88" s="127"/>
      <c r="C88" s="27"/>
      <c r="D88" s="27"/>
      <c r="P88" s="30"/>
    </row>
    <row r="89" spans="2:16" s="28" customFormat="1">
      <c r="B89" s="127"/>
      <c r="C89" s="27"/>
      <c r="D89" s="27"/>
      <c r="P89" s="30"/>
    </row>
    <row r="90" spans="2:16" s="28" customFormat="1">
      <c r="B90" s="127"/>
      <c r="C90" s="27"/>
      <c r="D90" s="27"/>
      <c r="P90" s="30"/>
    </row>
    <row r="91" spans="2:16" s="28" customFormat="1">
      <c r="B91" s="127"/>
      <c r="C91" s="27"/>
      <c r="D91" s="27"/>
      <c r="P91" s="30"/>
    </row>
    <row r="92" spans="2:16" s="28" customFormat="1">
      <c r="B92" s="127"/>
      <c r="C92" s="27"/>
      <c r="D92" s="27"/>
      <c r="P92" s="30"/>
    </row>
    <row r="93" spans="2:16" s="28" customFormat="1">
      <c r="B93" s="127"/>
      <c r="C93" s="27"/>
      <c r="D93" s="27"/>
      <c r="P93" s="30"/>
    </row>
    <row r="94" spans="2:16" s="28" customFormat="1">
      <c r="B94" s="127"/>
      <c r="C94" s="27"/>
      <c r="D94" s="27"/>
      <c r="P94" s="30"/>
    </row>
    <row r="95" spans="2:16" s="28" customFormat="1">
      <c r="B95" s="127"/>
      <c r="C95" s="27"/>
      <c r="D95" s="27"/>
      <c r="P95" s="30"/>
    </row>
    <row r="96" spans="2:16" s="28" customFormat="1">
      <c r="B96" s="127"/>
      <c r="C96" s="27"/>
      <c r="D96" s="27"/>
      <c r="P96" s="30"/>
    </row>
    <row r="97" spans="2:16" s="28" customFormat="1">
      <c r="B97" s="127"/>
      <c r="C97" s="27"/>
      <c r="D97" s="27"/>
      <c r="P97" s="30"/>
    </row>
    <row r="98" spans="2:16" s="28" customFormat="1">
      <c r="B98" s="127"/>
      <c r="C98" s="27"/>
      <c r="D98" s="27"/>
      <c r="P98" s="30"/>
    </row>
    <row r="99" spans="2:16" s="28" customFormat="1">
      <c r="C99" s="27"/>
      <c r="D99" s="27"/>
      <c r="P99" s="30"/>
    </row>
    <row r="100" spans="2:16" s="28" customFormat="1">
      <c r="C100" s="27"/>
      <c r="D100" s="27"/>
      <c r="P100" s="30"/>
    </row>
    <row r="101" spans="2:16" s="28" customFormat="1">
      <c r="C101" s="27"/>
      <c r="D101" s="27"/>
      <c r="P101" s="30"/>
    </row>
    <row r="102" spans="2:16" s="28" customFormat="1">
      <c r="C102" s="27"/>
      <c r="D102" s="27"/>
      <c r="P102" s="30"/>
    </row>
    <row r="103" spans="2:16" s="28" customFormat="1">
      <c r="C103" s="27"/>
      <c r="D103" s="27"/>
      <c r="P103" s="30"/>
    </row>
    <row r="104" spans="2:16" s="28" customFormat="1">
      <c r="C104" s="27"/>
      <c r="D104" s="27"/>
      <c r="P104" s="30"/>
    </row>
    <row r="105" spans="2:16" s="28" customFormat="1">
      <c r="C105" s="27"/>
      <c r="D105" s="27"/>
      <c r="P105" s="30"/>
    </row>
    <row r="106" spans="2:16" s="28" customFormat="1">
      <c r="C106" s="27"/>
      <c r="D106" s="27"/>
      <c r="P106" s="30"/>
    </row>
    <row r="107" spans="2:16" s="28" customFormat="1">
      <c r="C107" s="27"/>
      <c r="D107" s="27"/>
      <c r="P107" s="30"/>
    </row>
    <row r="108" spans="2:16" s="28" customFormat="1">
      <c r="C108" s="27"/>
      <c r="D108" s="27"/>
      <c r="P108" s="30"/>
    </row>
    <row r="109" spans="2:16" s="28" customFormat="1">
      <c r="C109" s="27"/>
      <c r="D109" s="27"/>
      <c r="P109" s="30"/>
    </row>
    <row r="110" spans="2:16" s="28" customFormat="1">
      <c r="C110" s="27"/>
      <c r="D110" s="27"/>
      <c r="P110" s="30"/>
    </row>
    <row r="111" spans="2:16" s="28" customFormat="1">
      <c r="C111" s="27"/>
      <c r="D111" s="27"/>
      <c r="P111" s="30"/>
    </row>
    <row r="112" spans="2:16" s="28" customFormat="1">
      <c r="C112" s="27"/>
      <c r="D112" s="27"/>
      <c r="P112" s="30"/>
    </row>
    <row r="113" spans="3:16" s="28" customFormat="1">
      <c r="C113" s="27"/>
      <c r="D113" s="27"/>
      <c r="P113" s="30"/>
    </row>
    <row r="114" spans="3:16" s="28" customFormat="1">
      <c r="C114" s="27"/>
      <c r="D114" s="27"/>
      <c r="P114" s="30"/>
    </row>
    <row r="115" spans="3:16" s="28" customFormat="1">
      <c r="C115" s="27"/>
      <c r="D115" s="27"/>
      <c r="P115" s="30"/>
    </row>
    <row r="116" spans="3:16" s="28" customFormat="1">
      <c r="C116" s="27"/>
      <c r="D116" s="27"/>
      <c r="P116" s="30"/>
    </row>
    <row r="117" spans="3:16" s="28" customFormat="1">
      <c r="C117" s="27"/>
      <c r="D117" s="27"/>
      <c r="P117" s="30"/>
    </row>
    <row r="118" spans="3:16" s="28" customFormat="1">
      <c r="C118" s="27"/>
      <c r="D118" s="27"/>
      <c r="P118" s="30"/>
    </row>
    <row r="119" spans="3:16" s="28" customFormat="1">
      <c r="C119" s="27"/>
      <c r="D119" s="27"/>
      <c r="P119" s="30"/>
    </row>
    <row r="120" spans="3:16" s="28" customFormat="1">
      <c r="C120" s="27"/>
      <c r="D120" s="27"/>
      <c r="P120" s="30"/>
    </row>
    <row r="121" spans="3:16" s="28" customFormat="1">
      <c r="C121" s="27"/>
      <c r="D121" s="27"/>
      <c r="P121" s="30"/>
    </row>
    <row r="122" spans="3:16" s="28" customFormat="1">
      <c r="C122" s="27"/>
      <c r="D122" s="27"/>
      <c r="P122" s="30"/>
    </row>
    <row r="123" spans="3:16" s="28" customFormat="1">
      <c r="C123" s="27"/>
      <c r="D123" s="27"/>
      <c r="P123" s="30"/>
    </row>
    <row r="124" spans="3:16" s="28" customFormat="1">
      <c r="C124" s="27"/>
      <c r="D124" s="27"/>
      <c r="P124" s="30"/>
    </row>
    <row r="125" spans="3:16" s="28" customFormat="1">
      <c r="C125" s="27"/>
      <c r="D125" s="27"/>
      <c r="P125" s="30"/>
    </row>
    <row r="126" spans="3:16" s="28" customFormat="1">
      <c r="C126" s="27"/>
      <c r="D126" s="27"/>
      <c r="P126" s="30"/>
    </row>
    <row r="127" spans="3:16" s="28" customFormat="1">
      <c r="C127" s="27"/>
      <c r="D127" s="27"/>
      <c r="P127" s="30"/>
    </row>
    <row r="128" spans="3:16" s="28" customFormat="1">
      <c r="C128" s="27"/>
      <c r="D128" s="27"/>
      <c r="P128" s="30"/>
    </row>
    <row r="129" spans="3:16" s="28" customFormat="1">
      <c r="C129" s="27"/>
      <c r="D129" s="27"/>
      <c r="P129" s="30"/>
    </row>
    <row r="130" spans="3:16" s="28" customFormat="1">
      <c r="C130" s="27"/>
      <c r="D130" s="27"/>
      <c r="P130" s="30"/>
    </row>
    <row r="131" spans="3:16" s="28" customFormat="1">
      <c r="C131" s="27"/>
      <c r="D131" s="27"/>
      <c r="P131" s="30"/>
    </row>
    <row r="132" spans="3:16" s="28" customFormat="1">
      <c r="C132" s="27"/>
      <c r="D132" s="27"/>
      <c r="P132" s="30"/>
    </row>
    <row r="133" spans="3:16" s="28" customFormat="1">
      <c r="C133" s="27"/>
      <c r="D133" s="27"/>
      <c r="P133" s="30"/>
    </row>
    <row r="134" spans="3:16" s="28" customFormat="1">
      <c r="C134" s="27"/>
      <c r="D134" s="27"/>
      <c r="P134" s="30"/>
    </row>
    <row r="135" spans="3:16" s="28" customFormat="1">
      <c r="C135" s="27"/>
      <c r="D135" s="27"/>
      <c r="P135" s="30"/>
    </row>
    <row r="136" spans="3:16" s="28" customFormat="1">
      <c r="C136" s="27"/>
      <c r="D136" s="27"/>
      <c r="P136" s="30"/>
    </row>
    <row r="137" spans="3:16">
      <c r="C137" s="26"/>
      <c r="D137" s="26"/>
      <c r="P137" s="16"/>
    </row>
    <row r="138" spans="3:16">
      <c r="C138" s="26"/>
      <c r="D138" s="26"/>
      <c r="P138" s="16"/>
    </row>
    <row r="139" spans="3:16">
      <c r="C139" s="26"/>
      <c r="D139" s="26"/>
      <c r="P139" s="16"/>
    </row>
    <row r="140" spans="3:16">
      <c r="C140" s="26"/>
      <c r="D140" s="26"/>
      <c r="P140" s="16"/>
    </row>
    <row r="141" spans="3:16">
      <c r="C141" s="26"/>
      <c r="D141" s="26"/>
      <c r="P141" s="16"/>
    </row>
    <row r="142" spans="3:16">
      <c r="C142" s="26"/>
      <c r="D142" s="26"/>
      <c r="P142" s="16"/>
    </row>
    <row r="143" spans="3:16">
      <c r="C143" s="26"/>
      <c r="D143" s="26"/>
      <c r="P143" s="16"/>
    </row>
    <row r="144" spans="3:16">
      <c r="C144" s="26"/>
      <c r="D144" s="26"/>
      <c r="P144" s="16"/>
    </row>
    <row r="145" spans="3:16">
      <c r="C145" s="26"/>
      <c r="D145" s="26"/>
      <c r="P145" s="16"/>
    </row>
    <row r="146" spans="3:16">
      <c r="C146" s="26"/>
      <c r="D146" s="26"/>
      <c r="P146" s="16"/>
    </row>
    <row r="147" spans="3:16">
      <c r="C147" s="26"/>
      <c r="D147" s="26"/>
      <c r="P147" s="16"/>
    </row>
    <row r="148" spans="3:16">
      <c r="C148" s="26"/>
      <c r="D148" s="26"/>
      <c r="P148" s="16"/>
    </row>
    <row r="149" spans="3:16">
      <c r="C149" s="26"/>
      <c r="D149" s="26"/>
      <c r="P149" s="16"/>
    </row>
    <row r="150" spans="3:16">
      <c r="C150" s="26"/>
      <c r="D150" s="26"/>
      <c r="P150" s="16"/>
    </row>
    <row r="151" spans="3:16">
      <c r="C151" s="26"/>
      <c r="D151" s="26"/>
      <c r="P151" s="16"/>
    </row>
    <row r="152" spans="3:16">
      <c r="C152" s="26"/>
      <c r="D152" s="26"/>
      <c r="P152" s="16"/>
    </row>
    <row r="153" spans="3:16">
      <c r="C153" s="26"/>
      <c r="D153" s="26"/>
      <c r="P153" s="16"/>
    </row>
    <row r="154" spans="3:16">
      <c r="C154" s="26"/>
      <c r="D154" s="26"/>
      <c r="P154" s="16"/>
    </row>
    <row r="155" spans="3:16">
      <c r="C155" s="26"/>
      <c r="D155" s="26"/>
      <c r="P155" s="16"/>
    </row>
    <row r="156" spans="3:16">
      <c r="C156" s="26"/>
      <c r="D156" s="26"/>
      <c r="P156" s="16"/>
    </row>
    <row r="157" spans="3:16">
      <c r="C157" s="26"/>
      <c r="D157" s="26"/>
      <c r="P157" s="16"/>
    </row>
    <row r="158" spans="3:16">
      <c r="C158" s="26"/>
      <c r="D158" s="26"/>
      <c r="P158" s="16"/>
    </row>
    <row r="159" spans="3:16">
      <c r="C159" s="26"/>
      <c r="D159" s="26"/>
      <c r="P159" s="16"/>
    </row>
    <row r="160" spans="3:16">
      <c r="C160" s="26"/>
      <c r="D160" s="26"/>
      <c r="P160" s="16"/>
    </row>
    <row r="161" spans="3:16">
      <c r="C161" s="26"/>
      <c r="D161" s="26"/>
      <c r="P161" s="16"/>
    </row>
    <row r="162" spans="3:16">
      <c r="C162" s="26"/>
      <c r="D162" s="26"/>
      <c r="P162" s="16"/>
    </row>
    <row r="163" spans="3:16">
      <c r="C163" s="26"/>
      <c r="D163" s="26"/>
      <c r="P163" s="16"/>
    </row>
    <row r="164" spans="3:16">
      <c r="C164" s="26"/>
      <c r="D164" s="26"/>
      <c r="P164" s="16"/>
    </row>
    <row r="165" spans="3:16">
      <c r="C165" s="26"/>
      <c r="D165" s="26"/>
      <c r="P165" s="16"/>
    </row>
    <row r="166" spans="3:16">
      <c r="C166" s="26"/>
      <c r="D166" s="26"/>
      <c r="P166" s="16"/>
    </row>
    <row r="167" spans="3:16">
      <c r="C167" s="26"/>
      <c r="D167" s="26"/>
      <c r="P167" s="16"/>
    </row>
    <row r="168" spans="3:16">
      <c r="C168" s="26"/>
      <c r="D168" s="26"/>
      <c r="P168" s="16"/>
    </row>
    <row r="169" spans="3:16">
      <c r="C169" s="26"/>
      <c r="D169" s="26"/>
      <c r="P169" s="16"/>
    </row>
    <row r="170" spans="3:16">
      <c r="C170" s="26"/>
      <c r="D170" s="26"/>
      <c r="P170" s="16"/>
    </row>
    <row r="171" spans="3:16">
      <c r="C171" s="26"/>
      <c r="D171" s="26"/>
      <c r="P171" s="16"/>
    </row>
    <row r="172" spans="3:16">
      <c r="C172" s="26"/>
      <c r="D172" s="26"/>
      <c r="P172" s="16"/>
    </row>
    <row r="173" spans="3:16">
      <c r="C173" s="26"/>
      <c r="D173" s="26"/>
      <c r="P173" s="16"/>
    </row>
    <row r="174" spans="3:16">
      <c r="C174" s="26"/>
      <c r="D174" s="26"/>
      <c r="P174" s="16"/>
    </row>
    <row r="175" spans="3:16">
      <c r="C175" s="26"/>
      <c r="D175" s="26"/>
      <c r="P175" s="16"/>
    </row>
    <row r="176" spans="3:16">
      <c r="C176" s="26"/>
      <c r="D176" s="26"/>
      <c r="P176" s="16"/>
    </row>
    <row r="177" spans="3:16">
      <c r="C177" s="26"/>
      <c r="D177" s="26"/>
      <c r="P177" s="16"/>
    </row>
    <row r="178" spans="3:16">
      <c r="C178" s="26"/>
      <c r="D178" s="26"/>
      <c r="P178" s="16"/>
    </row>
    <row r="179" spans="3:16">
      <c r="C179" s="26"/>
      <c r="D179" s="26"/>
      <c r="P179" s="16"/>
    </row>
    <row r="180" spans="3:16">
      <c r="C180" s="26"/>
      <c r="D180" s="26"/>
      <c r="P180" s="16"/>
    </row>
    <row r="181" spans="3:16">
      <c r="C181" s="26"/>
      <c r="D181" s="26"/>
      <c r="P181" s="16"/>
    </row>
    <row r="182" spans="3:16">
      <c r="C182" s="26"/>
      <c r="D182" s="26"/>
      <c r="P182" s="16"/>
    </row>
    <row r="183" spans="3:16">
      <c r="C183" s="26"/>
      <c r="D183" s="26"/>
      <c r="P183" s="16"/>
    </row>
    <row r="184" spans="3:16">
      <c r="C184" s="26"/>
      <c r="D184" s="26"/>
      <c r="P184" s="16"/>
    </row>
    <row r="185" spans="3:16">
      <c r="C185" s="26"/>
      <c r="D185" s="26"/>
      <c r="P185" s="16"/>
    </row>
    <row r="186" spans="3:16">
      <c r="C186" s="26"/>
      <c r="D186" s="26"/>
      <c r="P186" s="16"/>
    </row>
    <row r="187" spans="3:16">
      <c r="C187" s="26"/>
      <c r="D187" s="26"/>
      <c r="P187" s="16"/>
    </row>
    <row r="188" spans="3:16">
      <c r="C188" s="26"/>
      <c r="D188" s="26"/>
      <c r="P188" s="16"/>
    </row>
    <row r="189" spans="3:16">
      <c r="C189" s="26"/>
      <c r="D189" s="26"/>
      <c r="P189" s="16"/>
    </row>
    <row r="190" spans="3:16">
      <c r="C190" s="26"/>
      <c r="D190" s="26"/>
      <c r="P190" s="16"/>
    </row>
    <row r="191" spans="3:16">
      <c r="C191" s="26"/>
      <c r="D191" s="26"/>
      <c r="P191" s="16"/>
    </row>
    <row r="192" spans="3:16">
      <c r="C192" s="26"/>
      <c r="D192" s="26"/>
      <c r="P192" s="16"/>
    </row>
    <row r="193" spans="3:16">
      <c r="C193" s="26"/>
      <c r="D193" s="26"/>
      <c r="P193" s="16"/>
    </row>
    <row r="194" spans="3:16">
      <c r="C194" s="26"/>
      <c r="D194" s="26"/>
      <c r="P194" s="16"/>
    </row>
    <row r="195" spans="3:16">
      <c r="C195" s="26"/>
      <c r="D195" s="26"/>
      <c r="P195" s="16"/>
    </row>
    <row r="196" spans="3:16">
      <c r="C196" s="26"/>
      <c r="D196" s="26"/>
      <c r="P196" s="16"/>
    </row>
    <row r="197" spans="3:16">
      <c r="C197" s="26"/>
      <c r="D197" s="26"/>
      <c r="P197" s="16"/>
    </row>
    <row r="198" spans="3:16">
      <c r="C198" s="26"/>
      <c r="D198" s="26"/>
      <c r="P198" s="16"/>
    </row>
    <row r="199" spans="3:16">
      <c r="C199" s="26"/>
      <c r="D199" s="26"/>
      <c r="P199" s="16"/>
    </row>
    <row r="200" spans="3:16">
      <c r="C200" s="26"/>
      <c r="D200" s="26"/>
      <c r="P200" s="16"/>
    </row>
    <row r="201" spans="3:16">
      <c r="C201" s="26"/>
      <c r="D201" s="26"/>
      <c r="P201" s="16"/>
    </row>
    <row r="202" spans="3:16">
      <c r="C202" s="26"/>
      <c r="D202" s="26"/>
      <c r="P202" s="16"/>
    </row>
    <row r="203" spans="3:16">
      <c r="C203" s="26"/>
      <c r="D203" s="26"/>
      <c r="P203" s="16"/>
    </row>
    <row r="204" spans="3:16">
      <c r="C204" s="26"/>
      <c r="D204" s="26"/>
      <c r="P204" s="16"/>
    </row>
    <row r="205" spans="3:16">
      <c r="C205" s="26"/>
      <c r="D205" s="26"/>
      <c r="P205" s="16"/>
    </row>
    <row r="206" spans="3:16">
      <c r="C206" s="26"/>
      <c r="D206" s="26"/>
      <c r="P206" s="16"/>
    </row>
    <row r="207" spans="3:16">
      <c r="C207" s="26"/>
      <c r="D207" s="26"/>
      <c r="P207" s="16"/>
    </row>
    <row r="208" spans="3:16">
      <c r="C208" s="26"/>
      <c r="D208" s="26"/>
      <c r="P208" s="16"/>
    </row>
    <row r="209" spans="3:16">
      <c r="C209" s="26"/>
      <c r="D209" s="26"/>
      <c r="P209" s="16"/>
    </row>
    <row r="210" spans="3:16">
      <c r="C210" s="26"/>
      <c r="D210" s="26"/>
      <c r="P210" s="16"/>
    </row>
    <row r="211" spans="3:16">
      <c r="C211" s="26"/>
      <c r="D211" s="26"/>
      <c r="P211" s="16"/>
    </row>
    <row r="212" spans="3:16">
      <c r="C212" s="26"/>
      <c r="D212" s="26"/>
      <c r="P212" s="16"/>
    </row>
    <row r="213" spans="3:16">
      <c r="C213" s="26"/>
      <c r="D213" s="26"/>
      <c r="P213" s="16"/>
    </row>
    <row r="214" spans="3:16">
      <c r="C214" s="26"/>
      <c r="D214" s="26"/>
      <c r="P214" s="16"/>
    </row>
    <row r="215" spans="3:16">
      <c r="C215" s="26"/>
      <c r="D215" s="26"/>
      <c r="P215" s="16"/>
    </row>
    <row r="216" spans="3:16">
      <c r="C216" s="26"/>
      <c r="D216" s="26"/>
      <c r="P216" s="16"/>
    </row>
    <row r="217" spans="3:16">
      <c r="C217" s="26"/>
      <c r="D217" s="26"/>
      <c r="P217" s="16"/>
    </row>
    <row r="218" spans="3:16">
      <c r="C218" s="26"/>
      <c r="D218" s="26"/>
      <c r="P218" s="16"/>
    </row>
    <row r="219" spans="3:16">
      <c r="C219" s="26"/>
      <c r="D219" s="26"/>
      <c r="P219" s="16"/>
    </row>
    <row r="220" spans="3:16">
      <c r="C220" s="26"/>
      <c r="D220" s="26"/>
      <c r="P220" s="16"/>
    </row>
    <row r="221" spans="3:16">
      <c r="C221" s="26"/>
      <c r="D221" s="26"/>
      <c r="P221" s="16"/>
    </row>
    <row r="222" spans="3:16">
      <c r="C222" s="26"/>
      <c r="D222" s="26"/>
      <c r="P222" s="16"/>
    </row>
    <row r="223" spans="3:16">
      <c r="C223" s="26"/>
      <c r="D223" s="26"/>
      <c r="P223" s="16"/>
    </row>
    <row r="224" spans="3:16">
      <c r="C224" s="26"/>
      <c r="D224" s="26"/>
      <c r="P224" s="16"/>
    </row>
    <row r="225" spans="3:16">
      <c r="C225" s="26"/>
      <c r="D225" s="26"/>
      <c r="P225" s="16"/>
    </row>
    <row r="226" spans="3:16">
      <c r="C226" s="26"/>
      <c r="D226" s="26"/>
      <c r="P226" s="16"/>
    </row>
    <row r="227" spans="3:16">
      <c r="C227" s="26"/>
      <c r="D227" s="26"/>
      <c r="P227" s="16"/>
    </row>
    <row r="228" spans="3:16">
      <c r="C228" s="26"/>
      <c r="D228" s="26"/>
      <c r="P228" s="16"/>
    </row>
    <row r="229" spans="3:16">
      <c r="C229" s="26"/>
      <c r="D229" s="26"/>
      <c r="P229" s="16"/>
    </row>
    <row r="230" spans="3:16">
      <c r="C230" s="26"/>
      <c r="D230" s="26"/>
      <c r="P230" s="16"/>
    </row>
    <row r="231" spans="3:16">
      <c r="C231" s="26"/>
      <c r="D231" s="26"/>
      <c r="P231" s="16"/>
    </row>
    <row r="232" spans="3:16">
      <c r="C232" s="26"/>
      <c r="D232" s="26"/>
      <c r="P232" s="16"/>
    </row>
    <row r="233" spans="3:16">
      <c r="C233" s="26"/>
      <c r="D233" s="26"/>
      <c r="P233" s="16"/>
    </row>
    <row r="234" spans="3:16">
      <c r="C234" s="26"/>
      <c r="D234" s="26"/>
      <c r="P234" s="16"/>
    </row>
    <row r="235" spans="3:16">
      <c r="C235" s="26"/>
      <c r="D235" s="26"/>
      <c r="P235" s="16"/>
    </row>
    <row r="236" spans="3:16">
      <c r="C236" s="26"/>
      <c r="D236" s="26"/>
      <c r="P236" s="16"/>
    </row>
    <row r="237" spans="3:16">
      <c r="C237" s="26"/>
      <c r="D237" s="26"/>
      <c r="P237" s="16"/>
    </row>
    <row r="238" spans="3:16">
      <c r="C238" s="26"/>
      <c r="D238" s="26"/>
      <c r="P238" s="16"/>
    </row>
    <row r="239" spans="3:16">
      <c r="C239" s="26"/>
      <c r="D239" s="26"/>
      <c r="P239" s="16"/>
    </row>
    <row r="240" spans="3:16">
      <c r="C240" s="26"/>
      <c r="D240" s="26"/>
      <c r="P240" s="16"/>
    </row>
    <row r="241" spans="3:16">
      <c r="C241" s="26"/>
      <c r="D241" s="26"/>
      <c r="P241" s="16"/>
    </row>
    <row r="242" spans="3:16">
      <c r="C242" s="26"/>
      <c r="D242" s="26"/>
      <c r="P242" s="16"/>
    </row>
    <row r="243" spans="3:16">
      <c r="C243" s="26"/>
      <c r="D243" s="26"/>
      <c r="P243" s="16"/>
    </row>
    <row r="244" spans="3:16">
      <c r="C244" s="26"/>
      <c r="D244" s="26"/>
      <c r="P244" s="16"/>
    </row>
    <row r="245" spans="3:16">
      <c r="C245" s="26"/>
      <c r="D245" s="26"/>
      <c r="P245" s="16"/>
    </row>
    <row r="246" spans="3:16">
      <c r="C246" s="26"/>
      <c r="D246" s="26"/>
      <c r="P246" s="16"/>
    </row>
    <row r="247" spans="3:16">
      <c r="C247" s="26"/>
      <c r="D247" s="26"/>
      <c r="P247" s="16"/>
    </row>
    <row r="248" spans="3:16">
      <c r="C248" s="26"/>
      <c r="D248" s="26"/>
      <c r="P248" s="16"/>
    </row>
    <row r="249" spans="3:16">
      <c r="C249" s="26"/>
      <c r="D249" s="26"/>
      <c r="P249" s="16"/>
    </row>
    <row r="250" spans="3:16">
      <c r="C250" s="26"/>
      <c r="D250" s="26"/>
      <c r="P250" s="16"/>
    </row>
    <row r="251" spans="3:16">
      <c r="C251" s="26"/>
      <c r="D251" s="26"/>
      <c r="P251" s="16"/>
    </row>
    <row r="252" spans="3:16">
      <c r="C252" s="26"/>
      <c r="D252" s="26"/>
      <c r="P252" s="16"/>
    </row>
    <row r="253" spans="3:16">
      <c r="C253" s="26"/>
      <c r="D253" s="26"/>
      <c r="P253" s="16"/>
    </row>
    <row r="254" spans="3:16">
      <c r="C254" s="26"/>
      <c r="D254" s="26"/>
      <c r="P254" s="16"/>
    </row>
    <row r="255" spans="3:16">
      <c r="C255" s="26"/>
      <c r="D255" s="26"/>
      <c r="P255" s="16"/>
    </row>
    <row r="256" spans="3:16">
      <c r="C256" s="26"/>
      <c r="D256" s="26"/>
      <c r="P256" s="16"/>
    </row>
    <row r="257" spans="3:16">
      <c r="C257" s="26"/>
      <c r="D257" s="26"/>
      <c r="P257" s="16"/>
    </row>
    <row r="258" spans="3:16">
      <c r="C258" s="26"/>
      <c r="D258" s="26"/>
      <c r="P258" s="16"/>
    </row>
    <row r="259" spans="3:16">
      <c r="C259" s="26"/>
      <c r="D259" s="26"/>
      <c r="P259" s="16"/>
    </row>
    <row r="260" spans="3:16">
      <c r="C260" s="26"/>
      <c r="D260" s="26"/>
      <c r="P260" s="16"/>
    </row>
    <row r="261" spans="3:16">
      <c r="C261" s="26"/>
      <c r="D261" s="26"/>
      <c r="P261" s="16"/>
    </row>
    <row r="262" spans="3:16">
      <c r="C262" s="26"/>
      <c r="D262" s="26"/>
      <c r="P262" s="16"/>
    </row>
    <row r="263" spans="3:16">
      <c r="C263" s="26"/>
      <c r="D263" s="26"/>
      <c r="P263" s="16"/>
    </row>
    <row r="264" spans="3:16">
      <c r="C264" s="26"/>
      <c r="D264" s="26"/>
      <c r="P264" s="16"/>
    </row>
    <row r="265" spans="3:16">
      <c r="C265" s="26"/>
      <c r="D265" s="26"/>
      <c r="P265" s="16"/>
    </row>
    <row r="266" spans="3:16">
      <c r="C266" s="26"/>
      <c r="D266" s="26"/>
      <c r="P266" s="16"/>
    </row>
    <row r="267" spans="3:16">
      <c r="C267" s="26"/>
      <c r="D267" s="26"/>
      <c r="P267" s="16"/>
    </row>
    <row r="268" spans="3:16">
      <c r="C268" s="26"/>
      <c r="D268" s="26"/>
      <c r="P268" s="16"/>
    </row>
    <row r="269" spans="3:16">
      <c r="C269" s="26"/>
      <c r="D269" s="26"/>
      <c r="P269" s="16"/>
    </row>
    <row r="270" spans="3:16">
      <c r="P270" s="16"/>
    </row>
    <row r="271" spans="3:16">
      <c r="P271" s="16"/>
    </row>
    <row r="272" spans="3:16">
      <c r="P272" s="16"/>
    </row>
    <row r="273" spans="16:16">
      <c r="P273" s="16"/>
    </row>
    <row r="274" spans="16:16">
      <c r="P274" s="16"/>
    </row>
    <row r="275" spans="16:16">
      <c r="P275" s="16"/>
    </row>
    <row r="276" spans="16:16">
      <c r="P276" s="16"/>
    </row>
    <row r="277" spans="16:16">
      <c r="P277" s="16"/>
    </row>
    <row r="278" spans="16:16">
      <c r="P278" s="16"/>
    </row>
    <row r="279" spans="16:16">
      <c r="P279" s="16"/>
    </row>
    <row r="280" spans="16:16">
      <c r="P280" s="16"/>
    </row>
    <row r="281" spans="16:16">
      <c r="P281" s="16"/>
    </row>
    <row r="282" spans="16:16">
      <c r="P282" s="16"/>
    </row>
    <row r="283" spans="16:16">
      <c r="P283" s="16"/>
    </row>
    <row r="284" spans="16:16">
      <c r="P284" s="16"/>
    </row>
    <row r="285" spans="16:16">
      <c r="P285" s="16"/>
    </row>
    <row r="286" spans="16:16">
      <c r="P286" s="16"/>
    </row>
    <row r="287" spans="16:16">
      <c r="P287" s="16"/>
    </row>
    <row r="288" spans="16:16">
      <c r="P288" s="16"/>
    </row>
    <row r="289" spans="16:16">
      <c r="P289" s="16"/>
    </row>
    <row r="290" spans="16:16">
      <c r="P290" s="16"/>
    </row>
    <row r="291" spans="16:16">
      <c r="P291" s="16"/>
    </row>
    <row r="292" spans="16:16">
      <c r="P292" s="16"/>
    </row>
    <row r="293" spans="16:16">
      <c r="P293" s="16"/>
    </row>
    <row r="294" spans="16:16">
      <c r="P294" s="16"/>
    </row>
    <row r="295" spans="16:16">
      <c r="P295" s="16"/>
    </row>
    <row r="296" spans="16:16">
      <c r="P296" s="16"/>
    </row>
    <row r="297" spans="16:16">
      <c r="P297" s="16"/>
    </row>
    <row r="298" spans="16:16">
      <c r="P298" s="16"/>
    </row>
    <row r="299" spans="16:16">
      <c r="P299" s="16"/>
    </row>
    <row r="300" spans="16:16">
      <c r="P300" s="16"/>
    </row>
    <row r="301" spans="16:16">
      <c r="P301" s="16"/>
    </row>
    <row r="302" spans="16:16">
      <c r="P302" s="16"/>
    </row>
    <row r="303" spans="16:16">
      <c r="P303" s="16"/>
    </row>
    <row r="304" spans="16:16">
      <c r="P304" s="16"/>
    </row>
    <row r="305" spans="16:16">
      <c r="P305" s="16"/>
    </row>
    <row r="306" spans="16:16">
      <c r="P306" s="16"/>
    </row>
    <row r="307" spans="16:16">
      <c r="P307" s="16"/>
    </row>
    <row r="308" spans="16:16">
      <c r="P308" s="16"/>
    </row>
    <row r="309" spans="16:16">
      <c r="P309" s="16"/>
    </row>
    <row r="310" spans="16:16">
      <c r="P310" s="16"/>
    </row>
    <row r="311" spans="16:16">
      <c r="P311" s="16"/>
    </row>
    <row r="312" spans="16:16">
      <c r="P312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0181-14A0-4E99-8E7F-F0F81E6DE610}">
  <sheetPr>
    <tabColor indexed="12"/>
  </sheetPr>
  <dimension ref="A1"/>
  <sheetViews>
    <sheetView workbookViewId="0">
      <selection activeCell="Z23" sqref="Z21:Z23"/>
    </sheetView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B342"/>
  <sheetViews>
    <sheetView workbookViewId="0">
      <selection activeCell="A40" sqref="A40:C41"/>
    </sheetView>
  </sheetViews>
  <sheetFormatPr defaultRowHeight="12.75"/>
  <cols>
    <col min="1" max="1" width="9.140625" style="42"/>
    <col min="2" max="2" width="10.7109375" style="42" customWidth="1"/>
    <col min="3" max="4" width="9.140625" style="42"/>
    <col min="5" max="5" width="10.28515625" style="42" customWidth="1"/>
    <col min="6" max="6" width="12.42578125" style="42" bestFit="1" customWidth="1"/>
    <col min="7" max="7" width="10.7109375" style="42" customWidth="1"/>
    <col min="8" max="13" width="9.140625" style="42"/>
    <col min="14" max="14" width="12.140625" style="42" customWidth="1"/>
    <col min="15" max="15" width="11" style="42" customWidth="1"/>
    <col min="16" max="16384" width="9.140625" style="42"/>
  </cols>
  <sheetData>
    <row r="1" spans="1:28" ht="18.75" thickBot="1">
      <c r="A1" s="48" t="s">
        <v>56</v>
      </c>
      <c r="D1" s="49" t="s">
        <v>57</v>
      </c>
      <c r="M1" s="50" t="s">
        <v>58</v>
      </c>
      <c r="N1" s="42" t="s">
        <v>59</v>
      </c>
      <c r="O1" s="42">
        <f ca="1">H18*J18-I18*I18</f>
        <v>0.48326559547775361</v>
      </c>
      <c r="P1" s="42" t="s">
        <v>133</v>
      </c>
      <c r="U1" s="6" t="s">
        <v>114</v>
      </c>
      <c r="V1" s="17" t="s">
        <v>116</v>
      </c>
      <c r="AA1" s="42">
        <v>1</v>
      </c>
      <c r="AB1" s="42" t="s">
        <v>60</v>
      </c>
    </row>
    <row r="2" spans="1:28">
      <c r="M2" s="50" t="s">
        <v>61</v>
      </c>
      <c r="N2" s="42" t="s">
        <v>62</v>
      </c>
      <c r="O2" s="42">
        <f ca="1">+F18*J18-H18*I18</f>
        <v>2.3195463339661</v>
      </c>
      <c r="P2" s="42" t="s">
        <v>134</v>
      </c>
      <c r="U2" s="42">
        <v>0</v>
      </c>
      <c r="V2" s="42">
        <f t="shared" ref="V2:V24" ca="1" si="0">+E$4+E$5*U2+E$6*U2^2</f>
        <v>-8.2130332429820917E-4</v>
      </c>
      <c r="AA2" s="42">
        <v>2</v>
      </c>
      <c r="AB2" s="42" t="s">
        <v>31</v>
      </c>
    </row>
    <row r="3" spans="1:28" ht="13.5" thickBot="1">
      <c r="A3" s="42" t="s">
        <v>63</v>
      </c>
      <c r="B3" s="42" t="s">
        <v>64</v>
      </c>
      <c r="E3" s="51" t="s">
        <v>65</v>
      </c>
      <c r="F3" s="51" t="s">
        <v>66</v>
      </c>
      <c r="G3" s="51" t="s">
        <v>67</v>
      </c>
      <c r="H3" s="51" t="s">
        <v>68</v>
      </c>
      <c r="M3" s="50" t="s">
        <v>69</v>
      </c>
      <c r="N3" s="42" t="s">
        <v>70</v>
      </c>
      <c r="O3" s="42">
        <f ca="1">+F18*I18-H18*H18</f>
        <v>2.3463636377027388</v>
      </c>
      <c r="P3" s="42" t="s">
        <v>135</v>
      </c>
      <c r="U3" s="42">
        <v>0.05</v>
      </c>
      <c r="V3" s="42">
        <f t="shared" ca="1" si="0"/>
        <v>-7.3220914098859405E-3</v>
      </c>
      <c r="AA3" s="42">
        <v>3</v>
      </c>
      <c r="AB3" s="42" t="s">
        <v>71</v>
      </c>
    </row>
    <row r="4" spans="1:28">
      <c r="A4" s="42" t="s">
        <v>72</v>
      </c>
      <c r="B4" s="42" t="s">
        <v>73</v>
      </c>
      <c r="D4" s="52" t="s">
        <v>74</v>
      </c>
      <c r="E4" s="53">
        <f ca="1">(G18*O1-K18*O2+L18*O3)/O7</f>
        <v>-8.2130332429820917E-4</v>
      </c>
      <c r="F4" s="54">
        <f ca="1">+E7/O7*O18</f>
        <v>1.3097659864784764E-3</v>
      </c>
      <c r="G4" s="55">
        <f>+B18</f>
        <v>1</v>
      </c>
      <c r="H4" s="56">
        <f ca="1">ABS(F4/E4)</f>
        <v>1.59474088041425</v>
      </c>
      <c r="M4" s="50" t="s">
        <v>75</v>
      </c>
      <c r="N4" s="42" t="s">
        <v>76</v>
      </c>
      <c r="O4" s="42">
        <f ca="1">+C18*J18-H18*H18</f>
        <v>14.644899579514702</v>
      </c>
      <c r="P4" s="42" t="s">
        <v>136</v>
      </c>
      <c r="U4" s="42">
        <v>0.1</v>
      </c>
      <c r="V4" s="42">
        <f t="shared" ca="1" si="0"/>
        <v>-1.2774218283026684E-2</v>
      </c>
      <c r="AA4" s="42">
        <v>4</v>
      </c>
      <c r="AB4" s="42" t="s">
        <v>77</v>
      </c>
    </row>
    <row r="5" spans="1:28">
      <c r="A5" s="42" t="s">
        <v>78</v>
      </c>
      <c r="B5" s="57">
        <v>40323</v>
      </c>
      <c r="D5" s="58" t="s">
        <v>79</v>
      </c>
      <c r="E5" s="59">
        <f ca="1">+(-G18*O2+K18*O4-L18*O5)/O7</f>
        <v>-0.14050237383622449</v>
      </c>
      <c r="F5" s="60">
        <f ca="1">P18*E7/O7</f>
        <v>7.2101444897959147E-3</v>
      </c>
      <c r="G5" s="61">
        <f>+B18/A18</f>
        <v>1E-4</v>
      </c>
      <c r="H5" s="56">
        <f ca="1">ABS(F5/E5)</f>
        <v>5.1316887344553794E-2</v>
      </c>
      <c r="M5" s="50" t="s">
        <v>80</v>
      </c>
      <c r="N5" s="42" t="s">
        <v>81</v>
      </c>
      <c r="O5" s="42">
        <f ca="1">+C18*I18-F18*H18</f>
        <v>16.821121918443005</v>
      </c>
      <c r="P5" s="42" t="s">
        <v>137</v>
      </c>
      <c r="U5" s="42">
        <v>0.15</v>
      </c>
      <c r="V5" s="42">
        <f t="shared" ca="1" si="0"/>
        <v>-1.7177683943720441E-2</v>
      </c>
      <c r="AA5" s="42">
        <v>5</v>
      </c>
      <c r="AB5" s="42" t="s">
        <v>82</v>
      </c>
    </row>
    <row r="6" spans="1:28" ht="13.5" thickBot="1">
      <c r="D6" s="62" t="s">
        <v>83</v>
      </c>
      <c r="E6" s="63">
        <f ca="1">+(G18*O3-K18*O5+L18*O6)/O7</f>
        <v>0.20973224248939742</v>
      </c>
      <c r="F6" s="64">
        <f ca="1">Q18*E7/O7</f>
        <v>8.6390522329016835E-3</v>
      </c>
      <c r="G6" s="65">
        <f>+B18/A18^2</f>
        <v>1E-8</v>
      </c>
      <c r="H6" s="56">
        <f ca="1">ABS(F6/E6)</f>
        <v>4.1190863790713593E-2</v>
      </c>
      <c r="M6" s="66" t="s">
        <v>84</v>
      </c>
      <c r="N6" s="67" t="s">
        <v>85</v>
      </c>
      <c r="O6" s="67">
        <f ca="1">+C18*H18-F18*F18</f>
        <v>21.024741349999999</v>
      </c>
      <c r="P6" s="42" t="s">
        <v>138</v>
      </c>
      <c r="U6" s="42">
        <v>0.2</v>
      </c>
      <c r="V6" s="42">
        <f t="shared" ca="1" si="0"/>
        <v>-2.053248839196721E-2</v>
      </c>
      <c r="AA6" s="42">
        <v>6</v>
      </c>
      <c r="AB6" s="42" t="s">
        <v>86</v>
      </c>
    </row>
    <row r="7" spans="1:28">
      <c r="D7" s="49" t="s">
        <v>87</v>
      </c>
      <c r="E7" s="68">
        <f ca="1">SQRT(N18/(B15-3))</f>
        <v>2.0538590325715044E-3</v>
      </c>
      <c r="G7" s="69">
        <f>+B22</f>
        <v>1.0945000030915253E-3</v>
      </c>
      <c r="M7" s="50" t="s">
        <v>88</v>
      </c>
      <c r="N7" s="42" t="s">
        <v>89</v>
      </c>
      <c r="O7" s="42">
        <f ca="1">+C18*O1-F18*O2+H18*O3</f>
        <v>1.1883372933760317</v>
      </c>
      <c r="U7" s="42">
        <v>0.25</v>
      </c>
      <c r="V7" s="42">
        <f t="shared" ca="1" si="0"/>
        <v>-2.2838631627766993E-2</v>
      </c>
      <c r="AA7" s="42">
        <v>7</v>
      </c>
      <c r="AB7" s="42" t="s">
        <v>90</v>
      </c>
    </row>
    <row r="8" spans="1:28">
      <c r="A8" s="73">
        <v>21</v>
      </c>
      <c r="B8" s="42" t="s">
        <v>94</v>
      </c>
      <c r="C8" s="84">
        <v>21</v>
      </c>
      <c r="D8" s="49" t="s">
        <v>91</v>
      </c>
      <c r="F8" s="85">
        <f ca="1">CORREL(INDIRECT(E12):INDIRECT(E13),INDIRECT(M12):INDIRECT(M13))</f>
        <v>0.98845711964826266</v>
      </c>
      <c r="G8" s="68"/>
      <c r="K8" s="69"/>
      <c r="U8" s="42">
        <v>0.3</v>
      </c>
      <c r="V8" s="42">
        <f t="shared" ca="1" si="0"/>
        <v>-2.4096113651119789E-2</v>
      </c>
      <c r="AA8" s="42">
        <v>8</v>
      </c>
      <c r="AB8" s="42" t="s">
        <v>92</v>
      </c>
    </row>
    <row r="9" spans="1:28">
      <c r="A9" s="73">
        <f>20+COUNT(A21:A1449)</f>
        <v>41</v>
      </c>
      <c r="B9" s="42" t="s">
        <v>96</v>
      </c>
      <c r="C9" s="84">
        <f>A9</f>
        <v>41</v>
      </c>
      <c r="E9" s="70">
        <f ca="1">E6*G6</f>
        <v>2.0973224248939744E-9</v>
      </c>
      <c r="F9" s="71">
        <f ca="1">H6</f>
        <v>4.1190863790713593E-2</v>
      </c>
      <c r="G9" s="72">
        <f ca="1">F8</f>
        <v>0.98845711964826266</v>
      </c>
      <c r="K9" s="69"/>
      <c r="U9" s="42">
        <v>0.35</v>
      </c>
      <c r="V9" s="42">
        <f t="shared" ca="1" si="0"/>
        <v>-2.4304934462025599E-2</v>
      </c>
      <c r="AA9" s="42">
        <v>9</v>
      </c>
      <c r="AB9" s="42" t="s">
        <v>49</v>
      </c>
    </row>
    <row r="10" spans="1:28">
      <c r="A10" s="88" t="s">
        <v>3</v>
      </c>
      <c r="B10" s="45">
        <f>'Active 1'!C8</f>
        <v>0.86804225000000002</v>
      </c>
      <c r="D10" s="42" t="s">
        <v>127</v>
      </c>
      <c r="E10" s="42">
        <f ca="1">2*E9*365.2422/B10</f>
        <v>1.7649616860875379E-6</v>
      </c>
      <c r="F10" s="42">
        <f ca="1">+F9*E10</f>
        <v>7.2700296407459969E-8</v>
      </c>
      <c r="G10" s="42" t="s">
        <v>128</v>
      </c>
      <c r="U10" s="42">
        <v>0.4</v>
      </c>
      <c r="V10" s="42">
        <f t="shared" ca="1" si="0"/>
        <v>-2.3465094060484415E-2</v>
      </c>
      <c r="AA10" s="42">
        <v>10</v>
      </c>
      <c r="AB10" s="42" t="s">
        <v>93</v>
      </c>
    </row>
    <row r="11" spans="1:28">
      <c r="U11" s="42">
        <v>0.45</v>
      </c>
      <c r="V11" s="42">
        <f t="shared" ca="1" si="0"/>
        <v>-2.1576592446496255E-2</v>
      </c>
      <c r="AA11" s="42">
        <v>11</v>
      </c>
      <c r="AB11" s="42" t="s">
        <v>34</v>
      </c>
    </row>
    <row r="12" spans="1:28"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U12" s="42">
        <v>0.5</v>
      </c>
      <c r="V12" s="42">
        <f t="shared" ca="1" si="0"/>
        <v>-1.8639429620061099E-2</v>
      </c>
      <c r="AA12" s="42">
        <v>12</v>
      </c>
      <c r="AB12" s="42" t="s">
        <v>95</v>
      </c>
    </row>
    <row r="13" spans="1:28">
      <c r="C13" s="3" t="str">
        <f t="shared" si="1"/>
        <v>C41</v>
      </c>
      <c r="D13" s="3" t="str">
        <f t="shared" si="1"/>
        <v>D41</v>
      </c>
      <c r="E13" s="3" t="str">
        <f t="shared" si="1"/>
        <v>E41</v>
      </c>
      <c r="F13" s="3" t="str">
        <f t="shared" si="1"/>
        <v>F41</v>
      </c>
      <c r="G13" s="3" t="str">
        <f t="shared" si="1"/>
        <v>G41</v>
      </c>
      <c r="H13" s="3" t="str">
        <f t="shared" si="1"/>
        <v>H41</v>
      </c>
      <c r="I13" s="3" t="str">
        <f t="shared" si="1"/>
        <v>I41</v>
      </c>
      <c r="J13" s="3" t="str">
        <f t="shared" si="1"/>
        <v>J41</v>
      </c>
      <c r="K13" s="3" t="str">
        <f t="shared" si="1"/>
        <v>K41</v>
      </c>
      <c r="L13" s="3" t="str">
        <f t="shared" si="1"/>
        <v>L41</v>
      </c>
      <c r="M13" s="3" t="str">
        <f t="shared" si="1"/>
        <v>M41</v>
      </c>
      <c r="N13" s="3" t="str">
        <f t="shared" si="1"/>
        <v>N41</v>
      </c>
      <c r="O13" s="3" t="str">
        <f t="shared" si="1"/>
        <v>O41</v>
      </c>
      <c r="P13" s="3" t="str">
        <f t="shared" si="1"/>
        <v>P41</v>
      </c>
      <c r="Q13" s="3" t="str">
        <f t="shared" si="1"/>
        <v>Q41</v>
      </c>
      <c r="U13" s="42">
        <v>0.55000000000000004</v>
      </c>
      <c r="V13" s="42">
        <f t="shared" ca="1" si="0"/>
        <v>-1.4653605581178952E-2</v>
      </c>
      <c r="AA13" s="42">
        <v>13</v>
      </c>
      <c r="AB13" s="42" t="s">
        <v>97</v>
      </c>
    </row>
    <row r="14" spans="1:28">
      <c r="U14" s="42">
        <v>0.6</v>
      </c>
      <c r="V14" s="42">
        <f t="shared" ca="1" si="0"/>
        <v>-9.6191203298498368E-3</v>
      </c>
      <c r="AA14" s="42">
        <v>14</v>
      </c>
      <c r="AB14" s="42" t="s">
        <v>98</v>
      </c>
    </row>
    <row r="15" spans="1:28">
      <c r="A15" s="49" t="s">
        <v>102</v>
      </c>
      <c r="B15" s="49">
        <f>C9-C8+1</f>
        <v>21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U15" s="42">
        <v>0.65</v>
      </c>
      <c r="V15" s="42">
        <f t="shared" ca="1" si="0"/>
        <v>-3.5359738660737106E-3</v>
      </c>
      <c r="AA15" s="42">
        <v>15</v>
      </c>
      <c r="AB15" s="42" t="s">
        <v>99</v>
      </c>
    </row>
    <row r="16" spans="1:28">
      <c r="A16" s="3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U16" s="42">
        <v>0.7</v>
      </c>
      <c r="V16" s="42">
        <f t="shared" ca="1" si="0"/>
        <v>3.5958338101493709E-3</v>
      </c>
      <c r="AA16" s="42">
        <v>16</v>
      </c>
      <c r="AB16" s="42" t="s">
        <v>100</v>
      </c>
    </row>
    <row r="17" spans="1:28">
      <c r="A17" s="49" t="s">
        <v>101</v>
      </c>
      <c r="U17" s="42">
        <v>0.75</v>
      </c>
      <c r="V17" s="42">
        <f t="shared" ca="1" si="0"/>
        <v>1.1776302698819477E-2</v>
      </c>
      <c r="AA17" s="42">
        <v>17</v>
      </c>
      <c r="AB17" s="42" t="s">
        <v>103</v>
      </c>
    </row>
    <row r="18" spans="1:28">
      <c r="A18" s="74">
        <v>10000</v>
      </c>
      <c r="B18" s="74">
        <v>1</v>
      </c>
      <c r="C18" s="42">
        <f ca="1">SUM(INDIRECT(C12):INDIRECT(C13))</f>
        <v>21</v>
      </c>
      <c r="D18" s="86">
        <f ca="1">SUM(INDIRECT(D12):INDIRECT(D13))</f>
        <v>7.8255499999999998</v>
      </c>
      <c r="E18" s="86">
        <f ca="1">SUM(INDIRECT(E12):INDIRECT(E13))</f>
        <v>-0.29516487495129695</v>
      </c>
      <c r="F18" s="49">
        <f ca="1">SUM(INDIRECT(F12):INDIRECT(F13))</f>
        <v>7.8255499999999998</v>
      </c>
      <c r="G18" s="49">
        <f ca="1">SUM(INDIRECT(G12):INDIRECT(G13))</f>
        <v>-0.29516487495129695</v>
      </c>
      <c r="H18" s="49">
        <f ca="1">SUM(INDIRECT(H12):INDIRECT(H13))</f>
        <v>3.9173321024999996</v>
      </c>
      <c r="I18" s="49">
        <f ca="1">SUM(INDIRECT(I12):INDIRECT(I13))</f>
        <v>2.2607809596743751</v>
      </c>
      <c r="J18" s="49">
        <f ca="1">SUM(INDIRECT(J12):INDIRECT(J13))</f>
        <v>1.4281138276567509</v>
      </c>
      <c r="K18" s="49">
        <f ca="1">SUM(INDIRECT(K12):INDIRECT(K13))</f>
        <v>-8.2662949285720627E-2</v>
      </c>
      <c r="L18" s="49">
        <f ca="1">SUM(INDIRECT(L12):INDIRECT(L13))</f>
        <v>-2.1340893831582983E-2</v>
      </c>
      <c r="N18" s="42">
        <f ca="1">SUM(INDIRECT(N12):INDIRECT(N13))</f>
        <v>7.5930064662159999E-5</v>
      </c>
      <c r="O18" s="42">
        <f ca="1">SQRT(SUM(INDIRECT(O12):INDIRECT(O13)))</f>
        <v>0.75781431083860606</v>
      </c>
      <c r="P18" s="42">
        <f ca="1">SQRT(SUM(INDIRECT(P12):INDIRECT(P13)))</f>
        <v>4.1716999326514834</v>
      </c>
      <c r="Q18" s="42">
        <f ca="1">SQRT(SUM(INDIRECT(Q12):INDIRECT(Q13)))</f>
        <v>4.998448182165169</v>
      </c>
      <c r="U18" s="42">
        <v>0.8</v>
      </c>
      <c r="V18" s="42">
        <f t="shared" ca="1" si="0"/>
        <v>2.1005432799936566E-2</v>
      </c>
      <c r="AA18" s="42">
        <v>18</v>
      </c>
      <c r="AB18" s="42" t="s">
        <v>104</v>
      </c>
    </row>
    <row r="19" spans="1:28">
      <c r="A19" s="75" t="s">
        <v>105</v>
      </c>
      <c r="F19" s="76" t="s">
        <v>106</v>
      </c>
      <c r="G19" s="76" t="s">
        <v>107</v>
      </c>
      <c r="H19" s="76" t="s">
        <v>108</v>
      </c>
      <c r="I19" s="76" t="s">
        <v>109</v>
      </c>
      <c r="J19" s="76" t="s">
        <v>110</v>
      </c>
      <c r="K19" s="76" t="s">
        <v>111</v>
      </c>
      <c r="L19" s="76" t="s">
        <v>112</v>
      </c>
      <c r="M19" s="77"/>
      <c r="N19" s="77"/>
      <c r="O19" s="77"/>
      <c r="P19" s="77"/>
      <c r="Q19" s="77"/>
      <c r="U19" s="42">
        <v>0.85</v>
      </c>
      <c r="V19" s="42">
        <f t="shared" ca="1" si="0"/>
        <v>3.128322411350061E-2</v>
      </c>
      <c r="AA19" s="42">
        <v>19</v>
      </c>
      <c r="AB19" s="42" t="s">
        <v>113</v>
      </c>
    </row>
    <row r="20" spans="1:28" ht="15" thickBot="1">
      <c r="A20" s="6" t="s">
        <v>114</v>
      </c>
      <c r="B20" s="6" t="s">
        <v>115</v>
      </c>
      <c r="C20" s="6" t="s">
        <v>129</v>
      </c>
      <c r="D20" s="6" t="s">
        <v>114</v>
      </c>
      <c r="E20" s="6" t="s">
        <v>115</v>
      </c>
      <c r="F20" s="6" t="s">
        <v>130</v>
      </c>
      <c r="G20" s="6" t="s">
        <v>131</v>
      </c>
      <c r="H20" s="6" t="s">
        <v>139</v>
      </c>
      <c r="I20" s="6" t="s">
        <v>140</v>
      </c>
      <c r="J20" s="6" t="s">
        <v>141</v>
      </c>
      <c r="K20" s="6" t="s">
        <v>132</v>
      </c>
      <c r="L20" s="6" t="s">
        <v>142</v>
      </c>
      <c r="M20" s="17" t="s">
        <v>116</v>
      </c>
      <c r="N20" s="6" t="s">
        <v>117</v>
      </c>
      <c r="O20" s="6" t="s">
        <v>118</v>
      </c>
      <c r="P20" s="6" t="s">
        <v>119</v>
      </c>
      <c r="Q20" s="6" t="s">
        <v>120</v>
      </c>
      <c r="R20" s="51" t="s">
        <v>121</v>
      </c>
      <c r="U20" s="42">
        <v>0.9</v>
      </c>
      <c r="V20" s="42">
        <f t="shared" ca="1" si="0"/>
        <v>4.2609676639511651E-2</v>
      </c>
      <c r="AA20" s="42">
        <v>20</v>
      </c>
      <c r="AB20" s="42" t="s">
        <v>122</v>
      </c>
    </row>
    <row r="21" spans="1:28">
      <c r="A21" s="78">
        <v>0</v>
      </c>
      <c r="B21" s="78">
        <v>0</v>
      </c>
      <c r="C21" s="87">
        <v>1</v>
      </c>
      <c r="D21" s="79">
        <f>A21/A$18</f>
        <v>0</v>
      </c>
      <c r="E21" s="79">
        <f>B21/B$18</f>
        <v>0</v>
      </c>
      <c r="F21" s="73">
        <f>$C21*D21</f>
        <v>0</v>
      </c>
      <c r="G21" s="73">
        <f>$C21*E21</f>
        <v>0</v>
      </c>
      <c r="H21" s="73">
        <f>C21*D21*D21</f>
        <v>0</v>
      </c>
      <c r="I21" s="73">
        <f>C21*D21*D21*D21</f>
        <v>0</v>
      </c>
      <c r="J21" s="73">
        <f>C21*D21*D21*D21*D21</f>
        <v>0</v>
      </c>
      <c r="K21" s="73">
        <f>C21*E21*D21</f>
        <v>0</v>
      </c>
      <c r="L21" s="73">
        <f>C21*E21*D21*D21</f>
        <v>0</v>
      </c>
      <c r="M21" s="73">
        <f t="shared" ref="M21:M84" ca="1" si="4">+E$4+E$5*D21+E$6*D21^2</f>
        <v>-8.2130332429820917E-4</v>
      </c>
      <c r="N21" s="73">
        <f ca="1">C21*(M21-E21)^2</f>
        <v>6.7453915050328939E-7</v>
      </c>
      <c r="O21" s="83">
        <f ca="1">(C21*O$1-O$2*F21+O$3*H21)^2</f>
        <v>0.23354563577246779</v>
      </c>
      <c r="P21" s="73">
        <f ca="1">(-C21*O$2+O$4*F21-O$5*H21)^2</f>
        <v>5.3802951954155747</v>
      </c>
      <c r="Q21" s="73">
        <f ca="1">+(C21*O$3-F21*O$5+H21*O$6)^2</f>
        <v>5.5054223203336292</v>
      </c>
      <c r="R21" s="42">
        <f t="shared" ref="R21:R84" ca="1" si="5">+E21-M21</f>
        <v>8.2130332429820917E-4</v>
      </c>
      <c r="U21" s="42">
        <v>0.95</v>
      </c>
      <c r="V21" s="42">
        <f t="shared" ca="1" si="0"/>
        <v>5.4984790377969689E-2</v>
      </c>
      <c r="AA21" s="42">
        <v>21</v>
      </c>
      <c r="AB21" s="42" t="s">
        <v>126</v>
      </c>
    </row>
    <row r="22" spans="1:28">
      <c r="A22" s="78">
        <v>38</v>
      </c>
      <c r="B22" s="78">
        <v>1.0945000030915253E-3</v>
      </c>
      <c r="C22" s="78">
        <v>1</v>
      </c>
      <c r="D22" s="79">
        <f t="shared" ref="D22:E85" si="6">A22/A$18</f>
        <v>3.8E-3</v>
      </c>
      <c r="E22" s="79">
        <f t="shared" si="6"/>
        <v>1.0945000030915253E-3</v>
      </c>
      <c r="F22" s="73">
        <f t="shared" ref="F22:G85" si="7">$C22*D22</f>
        <v>3.8E-3</v>
      </c>
      <c r="G22" s="73">
        <f t="shared" si="7"/>
        <v>1.0945000030915253E-3</v>
      </c>
      <c r="H22" s="73">
        <f t="shared" ref="H22:H85" si="8">C22*D22*D22</f>
        <v>1.4440000000000001E-5</v>
      </c>
      <c r="I22" s="73">
        <f t="shared" ref="I22:I85" si="9">C22*D22*D22*D22</f>
        <v>5.4872000000000003E-8</v>
      </c>
      <c r="J22" s="73">
        <f t="shared" ref="J22:J85" si="10">C22*D22*D22*D22*D22</f>
        <v>2.0851360000000002E-10</v>
      </c>
      <c r="K22" s="73">
        <f t="shared" ref="K22:K85" si="11">C22*E22*D22</f>
        <v>4.1591000117477961E-6</v>
      </c>
      <c r="L22" s="73">
        <f t="shared" ref="L22:L85" si="12">C22*E22*D22*D22</f>
        <v>1.5804580044641624E-8</v>
      </c>
      <c r="M22" s="73">
        <f t="shared" ca="1" si="4"/>
        <v>-1.3521838112943152E-3</v>
      </c>
      <c r="N22" s="73">
        <f t="shared" ref="N22:N85" ca="1" si="13">C22*(M22-E22)^2</f>
        <v>5.986261687577647E-6</v>
      </c>
      <c r="O22" s="83">
        <f t="shared" ref="O22:O85" ca="1" si="14">(C22*O$1-O$2*F22+O$3*H22)^2</f>
        <v>0.22513620587274405</v>
      </c>
      <c r="P22" s="73">
        <f t="shared" ref="P22:P85" ca="1" si="15">(-C22*O$2+O$4*F22-O$5*H22)^2</f>
        <v>5.1263236569052575</v>
      </c>
      <c r="Q22" s="73">
        <f t="shared" ref="Q22:Q85" ca="1" si="16">+(C22*O$3-F22*O$5+H22*O$6)^2</f>
        <v>5.210933736703935</v>
      </c>
      <c r="R22" s="42">
        <f t="shared" ca="1" si="5"/>
        <v>2.4466838143858407E-3</v>
      </c>
      <c r="U22" s="42">
        <v>1</v>
      </c>
      <c r="V22" s="42">
        <f t="shared" ca="1" si="0"/>
        <v>6.840856532887471E-2</v>
      </c>
      <c r="AA22" s="42">
        <v>22</v>
      </c>
      <c r="AB22" s="42" t="s">
        <v>123</v>
      </c>
    </row>
    <row r="23" spans="1:28">
      <c r="A23" s="78">
        <v>2005</v>
      </c>
      <c r="B23" s="78">
        <v>-2.5611249999201391E-2</v>
      </c>
      <c r="C23" s="78">
        <v>1</v>
      </c>
      <c r="D23" s="79">
        <f t="shared" si="6"/>
        <v>0.20050000000000001</v>
      </c>
      <c r="E23" s="79">
        <f t="shared" si="6"/>
        <v>-2.5611249999201391E-2</v>
      </c>
      <c r="F23" s="73">
        <f t="shared" si="7"/>
        <v>0.20050000000000001</v>
      </c>
      <c r="G23" s="73">
        <f t="shared" si="7"/>
        <v>-2.5611249999201391E-2</v>
      </c>
      <c r="H23" s="73">
        <f t="shared" si="8"/>
        <v>4.0200250000000007E-2</v>
      </c>
      <c r="I23" s="73">
        <f t="shared" si="9"/>
        <v>8.060150125000002E-3</v>
      </c>
      <c r="J23" s="73">
        <f t="shared" si="10"/>
        <v>1.6160601000625005E-3</v>
      </c>
      <c r="K23" s="73">
        <f t="shared" si="11"/>
        <v>-5.135055624839879E-3</v>
      </c>
      <c r="L23" s="73">
        <f t="shared" si="12"/>
        <v>-1.0295786527803959E-3</v>
      </c>
      <c r="M23" s="73">
        <f t="shared" ca="1" si="4"/>
        <v>-2.0560740697326822E-2</v>
      </c>
      <c r="N23" s="73">
        <f t="shared" ca="1" si="13"/>
        <v>2.5507644208321543E-5</v>
      </c>
      <c r="O23" s="83">
        <f t="shared" ca="1" si="14"/>
        <v>1.2660966516760786E-2</v>
      </c>
      <c r="P23" s="73">
        <f t="shared" ca="1" si="15"/>
        <v>3.5351675118129536E-3</v>
      </c>
      <c r="Q23" s="73">
        <f t="shared" ca="1" si="16"/>
        <v>3.2786869458174855E-2</v>
      </c>
      <c r="R23" s="42">
        <f t="shared" ca="1" si="5"/>
        <v>-5.0505093018745686E-3</v>
      </c>
      <c r="U23" s="42">
        <v>1.05</v>
      </c>
      <c r="V23" s="42">
        <f t="shared" ca="1" si="0"/>
        <v>8.2881001492226714E-2</v>
      </c>
      <c r="AA23" s="42">
        <v>23</v>
      </c>
      <c r="AB23" s="42" t="s">
        <v>124</v>
      </c>
    </row>
    <row r="24" spans="1:28">
      <c r="A24" s="78">
        <v>2031.5</v>
      </c>
      <c r="B24" s="78">
        <v>-2.2930874998564832E-2</v>
      </c>
      <c r="C24" s="78">
        <v>1</v>
      </c>
      <c r="D24" s="79">
        <f t="shared" si="6"/>
        <v>0.20315</v>
      </c>
      <c r="E24" s="79">
        <f t="shared" si="6"/>
        <v>-2.2930874998564832E-2</v>
      </c>
      <c r="F24" s="73">
        <f t="shared" si="7"/>
        <v>0.20315</v>
      </c>
      <c r="G24" s="73">
        <f t="shared" si="7"/>
        <v>-2.2930874998564832E-2</v>
      </c>
      <c r="H24" s="73">
        <f t="shared" si="8"/>
        <v>4.12699225E-2</v>
      </c>
      <c r="I24" s="73">
        <f t="shared" si="9"/>
        <v>8.3839847558750003E-3</v>
      </c>
      <c r="J24" s="73">
        <f t="shared" si="10"/>
        <v>1.7032065031560063E-3</v>
      </c>
      <c r="K24" s="73">
        <f t="shared" si="11"/>
        <v>-4.6584072559584452E-3</v>
      </c>
      <c r="L24" s="73">
        <f t="shared" si="12"/>
        <v>-9.4635543404795813E-4</v>
      </c>
      <c r="M24" s="73">
        <f t="shared" ca="1" si="4"/>
        <v>-2.0708727175838576E-2</v>
      </c>
      <c r="N24" s="73">
        <f t="shared" ca="1" si="13"/>
        <v>4.9379409460470398E-6</v>
      </c>
      <c r="O24" s="83">
        <f t="shared" ca="1" si="14"/>
        <v>1.1855726156635998E-2</v>
      </c>
      <c r="P24" s="73">
        <f t="shared" ca="1" si="15"/>
        <v>1.4931564279777468E-3</v>
      </c>
      <c r="Q24" s="73">
        <f t="shared" ca="1" si="16"/>
        <v>4.1273105487906379E-2</v>
      </c>
      <c r="R24" s="42">
        <f t="shared" ca="1" si="5"/>
        <v>-2.2221478227262559E-3</v>
      </c>
      <c r="U24" s="42">
        <v>1.1000000000000001</v>
      </c>
      <c r="V24" s="42">
        <f t="shared" ca="1" si="0"/>
        <v>9.8402098868025756E-2</v>
      </c>
      <c r="AA24" s="42">
        <v>24</v>
      </c>
      <c r="AB24" s="42" t="s">
        <v>114</v>
      </c>
    </row>
    <row r="25" spans="1:28">
      <c r="A25" s="78">
        <v>2061</v>
      </c>
      <c r="B25" s="78">
        <v>-1.9677249998494517E-2</v>
      </c>
      <c r="C25" s="78">
        <v>1</v>
      </c>
      <c r="D25" s="79">
        <f t="shared" si="6"/>
        <v>0.20610000000000001</v>
      </c>
      <c r="E25" s="79">
        <f t="shared" si="6"/>
        <v>-1.9677249998494517E-2</v>
      </c>
      <c r="F25" s="73">
        <f t="shared" si="7"/>
        <v>0.20610000000000001</v>
      </c>
      <c r="G25" s="73">
        <f t="shared" si="7"/>
        <v>-1.9677249998494517E-2</v>
      </c>
      <c r="H25" s="73">
        <f t="shared" si="8"/>
        <v>4.2477210000000001E-2</v>
      </c>
      <c r="I25" s="73">
        <f t="shared" si="9"/>
        <v>8.7545529810000005E-3</v>
      </c>
      <c r="J25" s="73">
        <f t="shared" si="10"/>
        <v>1.8043133693841002E-3</v>
      </c>
      <c r="K25" s="73">
        <f t="shared" si="11"/>
        <v>-4.0554812246897205E-3</v>
      </c>
      <c r="L25" s="73">
        <f t="shared" si="12"/>
        <v>-8.3583468040855137E-4</v>
      </c>
      <c r="M25" s="73">
        <f t="shared" ca="1" si="4"/>
        <v>-2.0870002063951024E-2</v>
      </c>
      <c r="N25" s="73">
        <f t="shared" ca="1" si="13"/>
        <v>1.4226574896507625E-6</v>
      </c>
      <c r="O25" s="83">
        <f t="shared" ca="1" si="14"/>
        <v>1.0998572031301029E-2</v>
      </c>
      <c r="P25" s="73">
        <f t="shared" ca="1" si="15"/>
        <v>2.4796356186010718E-4</v>
      </c>
      <c r="Q25" s="73">
        <f t="shared" ca="1" si="16"/>
        <v>5.1709503017177715E-2</v>
      </c>
      <c r="R25" s="42">
        <f t="shared" ca="1" si="5"/>
        <v>1.1927520654565066E-3</v>
      </c>
      <c r="AA25" s="42">
        <v>25</v>
      </c>
      <c r="AB25" s="42" t="s">
        <v>115</v>
      </c>
    </row>
    <row r="26" spans="1:28">
      <c r="A26" s="78">
        <v>2133.5</v>
      </c>
      <c r="B26" s="78">
        <v>-2.274037499591941E-2</v>
      </c>
      <c r="C26" s="78">
        <v>1</v>
      </c>
      <c r="D26" s="79">
        <f t="shared" si="6"/>
        <v>0.21335000000000001</v>
      </c>
      <c r="E26" s="79">
        <f t="shared" si="6"/>
        <v>-2.274037499591941E-2</v>
      </c>
      <c r="F26" s="73">
        <f t="shared" si="7"/>
        <v>0.21335000000000001</v>
      </c>
      <c r="G26" s="73">
        <f t="shared" si="7"/>
        <v>-2.274037499591941E-2</v>
      </c>
      <c r="H26" s="73">
        <f t="shared" si="8"/>
        <v>4.5518222500000004E-2</v>
      </c>
      <c r="I26" s="73">
        <f t="shared" si="9"/>
        <v>9.7113127703750014E-3</v>
      </c>
      <c r="J26" s="73">
        <f t="shared" si="10"/>
        <v>2.0719085795595066E-3</v>
      </c>
      <c r="K26" s="73">
        <f t="shared" si="11"/>
        <v>-4.8516590053794065E-3</v>
      </c>
      <c r="L26" s="73">
        <f t="shared" si="12"/>
        <v>-1.0351014487976963E-3</v>
      </c>
      <c r="M26" s="73">
        <f t="shared" ca="1" si="4"/>
        <v>-2.1250845903200359E-2</v>
      </c>
      <c r="N26" s="73">
        <f t="shared" ca="1" si="13"/>
        <v>2.2186969180564392E-6</v>
      </c>
      <c r="O26" s="83">
        <f t="shared" ca="1" si="14"/>
        <v>9.0616477064377181E-3</v>
      </c>
      <c r="P26" s="73">
        <f t="shared" ca="1" si="15"/>
        <v>1.5425587057279729E-3</v>
      </c>
      <c r="Q26" s="73">
        <f t="shared" ca="1" si="16"/>
        <v>8.1461076516413294E-2</v>
      </c>
      <c r="R26" s="42">
        <f t="shared" ca="1" si="5"/>
        <v>-1.489529092719051E-3</v>
      </c>
      <c r="AA26" s="42">
        <v>26</v>
      </c>
      <c r="AB26" s="42" t="s">
        <v>125</v>
      </c>
    </row>
    <row r="27" spans="1:28">
      <c r="A27" s="78">
        <v>2137</v>
      </c>
      <c r="B27" s="78">
        <v>-2.1288249998178799E-2</v>
      </c>
      <c r="C27" s="78">
        <v>1</v>
      </c>
      <c r="D27" s="79">
        <f t="shared" si="6"/>
        <v>0.2137</v>
      </c>
      <c r="E27" s="79">
        <f t="shared" si="6"/>
        <v>-2.1288249998178799E-2</v>
      </c>
      <c r="F27" s="73">
        <f t="shared" si="7"/>
        <v>0.2137</v>
      </c>
      <c r="G27" s="73">
        <f t="shared" si="7"/>
        <v>-2.1288249998178799E-2</v>
      </c>
      <c r="H27" s="73">
        <f t="shared" si="8"/>
        <v>4.5667690000000004E-2</v>
      </c>
      <c r="I27" s="73">
        <f t="shared" si="9"/>
        <v>9.7591853530000008E-3</v>
      </c>
      <c r="J27" s="73">
        <f t="shared" si="10"/>
        <v>2.0855379099361001E-3</v>
      </c>
      <c r="K27" s="73">
        <f t="shared" si="11"/>
        <v>-4.5492990246108096E-3</v>
      </c>
      <c r="L27" s="73">
        <f t="shared" si="12"/>
        <v>-9.7218520155933008E-4</v>
      </c>
      <c r="M27" s="73">
        <f t="shared" ca="1" si="4"/>
        <v>-2.126867358008875E-2</v>
      </c>
      <c r="N27" s="73">
        <f t="shared" ca="1" si="13"/>
        <v>3.8323614523639804E-10</v>
      </c>
      <c r="O27" s="83">
        <f t="shared" ca="1" si="14"/>
        <v>8.9740667819737958E-3</v>
      </c>
      <c r="P27" s="73">
        <f t="shared" ca="1" si="15"/>
        <v>1.7545144819790005E-3</v>
      </c>
      <c r="Q27" s="73">
        <f t="shared" ca="1" si="16"/>
        <v>8.3035462877014563E-2</v>
      </c>
      <c r="R27" s="42">
        <f t="shared" ca="1" si="5"/>
        <v>-1.9576418090049008E-5</v>
      </c>
    </row>
    <row r="28" spans="1:28">
      <c r="A28" s="78">
        <v>2466.5</v>
      </c>
      <c r="B28" s="78">
        <v>-2.1109624998643994E-2</v>
      </c>
      <c r="C28" s="78">
        <v>1</v>
      </c>
      <c r="D28" s="79">
        <f t="shared" si="6"/>
        <v>0.24665000000000001</v>
      </c>
      <c r="E28" s="79">
        <f t="shared" si="6"/>
        <v>-2.1109624998643994E-2</v>
      </c>
      <c r="F28" s="73">
        <f t="shared" si="7"/>
        <v>0.24665000000000001</v>
      </c>
      <c r="G28" s="73">
        <f t="shared" si="7"/>
        <v>-2.1109624998643994E-2</v>
      </c>
      <c r="H28" s="73">
        <f t="shared" si="8"/>
        <v>6.0836222500000002E-2</v>
      </c>
      <c r="I28" s="73">
        <f t="shared" si="9"/>
        <v>1.5005254279625001E-2</v>
      </c>
      <c r="J28" s="73">
        <f t="shared" si="10"/>
        <v>3.7010459680695065E-3</v>
      </c>
      <c r="K28" s="73">
        <f t="shared" si="11"/>
        <v>-5.2066890059155411E-3</v>
      </c>
      <c r="L28" s="73">
        <f t="shared" si="12"/>
        <v>-1.2842298433090682E-3</v>
      </c>
      <c r="M28" s="73">
        <f t="shared" ca="1" si="4"/>
        <v>-2.2716896461494045E-2</v>
      </c>
      <c r="N28" s="73">
        <f t="shared" ca="1" si="13"/>
        <v>2.5833215552921407E-6</v>
      </c>
      <c r="O28" s="83">
        <f t="shared" ca="1" si="14"/>
        <v>2.904497758846256E-3</v>
      </c>
      <c r="P28" s="73">
        <f t="shared" ca="1" si="15"/>
        <v>7.2514212811195314E-2</v>
      </c>
      <c r="Q28" s="73">
        <f t="shared" ca="1" si="16"/>
        <v>0.27405250202099712</v>
      </c>
      <c r="R28" s="42">
        <f t="shared" ca="1" si="5"/>
        <v>1.6072714628500503E-3</v>
      </c>
    </row>
    <row r="29" spans="1:28">
      <c r="A29" s="78">
        <v>2501</v>
      </c>
      <c r="B29" s="78">
        <v>-2.3567249998450279E-2</v>
      </c>
      <c r="C29" s="78">
        <v>1</v>
      </c>
      <c r="D29" s="79">
        <f t="shared" si="6"/>
        <v>0.25009999999999999</v>
      </c>
      <c r="E29" s="79">
        <f t="shared" si="6"/>
        <v>-2.3567249998450279E-2</v>
      </c>
      <c r="F29" s="73">
        <f t="shared" si="7"/>
        <v>0.25009999999999999</v>
      </c>
      <c r="G29" s="73">
        <f t="shared" si="7"/>
        <v>-2.3567249998450279E-2</v>
      </c>
      <c r="H29" s="73">
        <f t="shared" si="8"/>
        <v>6.2550009999999989E-2</v>
      </c>
      <c r="I29" s="73">
        <f t="shared" si="9"/>
        <v>1.5643757500999996E-2</v>
      </c>
      <c r="J29" s="73">
        <f t="shared" si="10"/>
        <v>3.9125037510000992E-3</v>
      </c>
      <c r="K29" s="73">
        <f t="shared" si="11"/>
        <v>-5.8941692246124149E-3</v>
      </c>
      <c r="L29" s="73">
        <f t="shared" si="12"/>
        <v>-1.474131723075565E-3</v>
      </c>
      <c r="M29" s="73">
        <f t="shared" ca="1" si="4"/>
        <v>-2.2842193155703721E-2</v>
      </c>
      <c r="N29" s="73">
        <f t="shared" ca="1" si="13"/>
        <v>5.2570742521360735E-7</v>
      </c>
      <c r="O29" s="83">
        <f t="shared" ca="1" si="14"/>
        <v>2.4912203572549992E-3</v>
      </c>
      <c r="P29" s="73">
        <f t="shared" ca="1" si="15"/>
        <v>8.4670353611172436E-2</v>
      </c>
      <c r="Q29" s="73">
        <f t="shared" ca="1" si="16"/>
        <v>0.29757152910062262</v>
      </c>
      <c r="R29" s="42">
        <f t="shared" ca="1" si="5"/>
        <v>-7.2505684274655827E-4</v>
      </c>
    </row>
    <row r="30" spans="1:28">
      <c r="A30" s="78">
        <v>2978</v>
      </c>
      <c r="B30" s="78">
        <v>-2.4720499997783918E-2</v>
      </c>
      <c r="C30" s="78">
        <v>1</v>
      </c>
      <c r="D30" s="79">
        <f t="shared" si="6"/>
        <v>0.29780000000000001</v>
      </c>
      <c r="E30" s="79">
        <f t="shared" si="6"/>
        <v>-2.4720499997783918E-2</v>
      </c>
      <c r="F30" s="73">
        <f t="shared" si="7"/>
        <v>0.29780000000000001</v>
      </c>
      <c r="G30" s="73">
        <f t="shared" si="7"/>
        <v>-2.4720499997783918E-2</v>
      </c>
      <c r="H30" s="73">
        <f t="shared" si="8"/>
        <v>8.8684840000000001E-2</v>
      </c>
      <c r="I30" s="73">
        <f t="shared" si="9"/>
        <v>2.6410345352E-2</v>
      </c>
      <c r="J30" s="73">
        <f t="shared" si="10"/>
        <v>7.865000845825601E-3</v>
      </c>
      <c r="K30" s="73">
        <f t="shared" si="11"/>
        <v>-7.361764899340051E-3</v>
      </c>
      <c r="L30" s="73">
        <f t="shared" si="12"/>
        <v>-2.1923335870234675E-3</v>
      </c>
      <c r="M30" s="73">
        <f t="shared" ca="1" si="4"/>
        <v>-2.4062839884712455E-2</v>
      </c>
      <c r="N30" s="73">
        <f t="shared" ca="1" si="13"/>
        <v>4.3251682432516926E-7</v>
      </c>
      <c r="O30" s="83">
        <f t="shared" ca="1" si="14"/>
        <v>3.4996809628428017E-7</v>
      </c>
      <c r="P30" s="73">
        <f t="shared" ca="1" si="15"/>
        <v>0.30241888577969078</v>
      </c>
      <c r="Q30" s="73">
        <f t="shared" ca="1" si="16"/>
        <v>0.63742762512678786</v>
      </c>
      <c r="R30" s="42">
        <f t="shared" ca="1" si="5"/>
        <v>-6.576601130714628E-4</v>
      </c>
    </row>
    <row r="31" spans="1:28">
      <c r="A31" s="78">
        <v>3493</v>
      </c>
      <c r="B31" s="78">
        <v>-2.3879249994934071E-2</v>
      </c>
      <c r="C31" s="78">
        <v>1</v>
      </c>
      <c r="D31" s="79">
        <f t="shared" si="6"/>
        <v>0.3493</v>
      </c>
      <c r="E31" s="79">
        <f t="shared" si="6"/>
        <v>-2.3879249994934071E-2</v>
      </c>
      <c r="F31" s="73">
        <f t="shared" si="7"/>
        <v>0.3493</v>
      </c>
      <c r="G31" s="73">
        <f t="shared" si="7"/>
        <v>-2.3879249994934071E-2</v>
      </c>
      <c r="H31" s="73">
        <f t="shared" si="8"/>
        <v>0.12201049</v>
      </c>
      <c r="I31" s="73">
        <f t="shared" si="9"/>
        <v>4.2618264156999999E-2</v>
      </c>
      <c r="J31" s="73">
        <f t="shared" si="10"/>
        <v>1.48865596700401E-2</v>
      </c>
      <c r="K31" s="73">
        <f t="shared" si="11"/>
        <v>-8.3410220232304714E-3</v>
      </c>
      <c r="L31" s="73">
        <f t="shared" si="12"/>
        <v>-2.9135189927144037E-3</v>
      </c>
      <c r="M31" s="73">
        <f t="shared" ca="1" si="4"/>
        <v>-2.4309248830361223E-2</v>
      </c>
      <c r="N31" s="73">
        <f t="shared" ca="1" si="13"/>
        <v>1.8489899846870691E-7</v>
      </c>
      <c r="O31" s="83">
        <f t="shared" ca="1" si="14"/>
        <v>1.6541271355519198E-3</v>
      </c>
      <c r="P31" s="73">
        <f t="shared" ca="1" si="15"/>
        <v>0.55288706747464211</v>
      </c>
      <c r="Q31" s="73">
        <f t="shared" ca="1" si="16"/>
        <v>0.92932541027754334</v>
      </c>
      <c r="R31" s="42">
        <f t="shared" ca="1" si="5"/>
        <v>4.2999883542715195E-4</v>
      </c>
    </row>
    <row r="32" spans="1:28">
      <c r="A32" s="78">
        <v>3830.5</v>
      </c>
      <c r="B32" s="78">
        <v>-2.3138625001593027E-2</v>
      </c>
      <c r="C32" s="78">
        <v>1</v>
      </c>
      <c r="D32" s="79">
        <f t="shared" si="6"/>
        <v>0.38305</v>
      </c>
      <c r="E32" s="79">
        <f t="shared" si="6"/>
        <v>-2.3138625001593027E-2</v>
      </c>
      <c r="F32" s="73">
        <f t="shared" si="7"/>
        <v>0.38305</v>
      </c>
      <c r="G32" s="73">
        <f t="shared" si="7"/>
        <v>-2.3138625001593027E-2</v>
      </c>
      <c r="H32" s="73">
        <f t="shared" si="8"/>
        <v>0.14672730249999999</v>
      </c>
      <c r="I32" s="73">
        <f t="shared" si="9"/>
        <v>5.6203893222625E-2</v>
      </c>
      <c r="J32" s="73">
        <f t="shared" si="10"/>
        <v>2.1528901298926505E-2</v>
      </c>
      <c r="K32" s="73">
        <f t="shared" si="11"/>
        <v>-8.8632503068602087E-3</v>
      </c>
      <c r="L32" s="73">
        <f t="shared" si="12"/>
        <v>-3.3950680300428031E-3</v>
      </c>
      <c r="M32" s="73">
        <f t="shared" ca="1" si="4"/>
        <v>-2.3867291434518833E-2</v>
      </c>
      <c r="N32" s="73">
        <f t="shared" ca="1" si="13"/>
        <v>5.3095477047281762E-7</v>
      </c>
      <c r="O32" s="83">
        <f t="shared" ca="1" si="14"/>
        <v>3.7162460208587317E-3</v>
      </c>
      <c r="P32" s="73">
        <f t="shared" ca="1" si="15"/>
        <v>0.67579021619170954</v>
      </c>
      <c r="Q32" s="73">
        <f t="shared" ca="1" si="16"/>
        <v>1.0242725869569074</v>
      </c>
      <c r="R32" s="42">
        <f t="shared" ca="1" si="5"/>
        <v>7.2866643292580566E-4</v>
      </c>
    </row>
    <row r="33" spans="1:18">
      <c r="A33" s="78">
        <v>4171.5</v>
      </c>
      <c r="B33" s="78">
        <v>-2.3645875000511296E-2</v>
      </c>
      <c r="C33" s="78">
        <v>1</v>
      </c>
      <c r="D33" s="79">
        <f t="shared" si="6"/>
        <v>0.41715000000000002</v>
      </c>
      <c r="E33" s="79">
        <f t="shared" si="6"/>
        <v>-2.3645875000511296E-2</v>
      </c>
      <c r="F33" s="73">
        <f t="shared" si="7"/>
        <v>0.41715000000000002</v>
      </c>
      <c r="G33" s="73">
        <f t="shared" si="7"/>
        <v>-2.3645875000511296E-2</v>
      </c>
      <c r="H33" s="73">
        <f t="shared" si="8"/>
        <v>0.17401412250000001</v>
      </c>
      <c r="I33" s="73">
        <f t="shared" si="9"/>
        <v>7.2589991200875004E-2</v>
      </c>
      <c r="J33" s="73">
        <f t="shared" si="10"/>
        <v>3.0280914829445008E-2</v>
      </c>
      <c r="K33" s="73">
        <f t="shared" si="11"/>
        <v>-9.8638767564632884E-3</v>
      </c>
      <c r="L33" s="73">
        <f t="shared" si="12"/>
        <v>-4.1147161889586613E-3</v>
      </c>
      <c r="M33" s="73">
        <f t="shared" ca="1" si="4"/>
        <v>-2.2935496433329552E-2</v>
      </c>
      <c r="N33" s="73">
        <f t="shared" ca="1" si="13"/>
        <v>5.0463770871118707E-7</v>
      </c>
      <c r="O33" s="83">
        <f t="shared" ca="1" si="14"/>
        <v>5.7809788072773916E-3</v>
      </c>
      <c r="P33" s="73">
        <f t="shared" ca="1" si="15"/>
        <v>0.74383855482089456</v>
      </c>
      <c r="Q33" s="73">
        <f t="shared" ca="1" si="16"/>
        <v>1.0240740796159196</v>
      </c>
      <c r="R33" s="42">
        <f t="shared" ca="1" si="5"/>
        <v>-7.1037856718174364E-4</v>
      </c>
    </row>
    <row r="34" spans="1:18">
      <c r="A34" s="78">
        <v>4171.5</v>
      </c>
      <c r="B34" s="78">
        <v>-2.3645875000511296E-2</v>
      </c>
      <c r="C34" s="78">
        <v>1</v>
      </c>
      <c r="D34" s="79">
        <f t="shared" si="6"/>
        <v>0.41715000000000002</v>
      </c>
      <c r="E34" s="79">
        <f t="shared" si="6"/>
        <v>-2.3645875000511296E-2</v>
      </c>
      <c r="F34" s="73">
        <f t="shared" si="7"/>
        <v>0.41715000000000002</v>
      </c>
      <c r="G34" s="73">
        <f t="shared" si="7"/>
        <v>-2.3645875000511296E-2</v>
      </c>
      <c r="H34" s="73">
        <f t="shared" si="8"/>
        <v>0.17401412250000001</v>
      </c>
      <c r="I34" s="73">
        <f t="shared" si="9"/>
        <v>7.2589991200875004E-2</v>
      </c>
      <c r="J34" s="73">
        <f t="shared" si="10"/>
        <v>3.0280914829445008E-2</v>
      </c>
      <c r="K34" s="73">
        <f t="shared" si="11"/>
        <v>-9.8638767564632884E-3</v>
      </c>
      <c r="L34" s="73">
        <f t="shared" si="12"/>
        <v>-4.1147161889586613E-3</v>
      </c>
      <c r="M34" s="73">
        <f t="shared" ca="1" si="4"/>
        <v>-2.2935496433329552E-2</v>
      </c>
      <c r="N34" s="73">
        <f t="shared" ca="1" si="13"/>
        <v>5.0463770871118707E-7</v>
      </c>
      <c r="O34" s="83">
        <f t="shared" ca="1" si="14"/>
        <v>5.7809788072773916E-3</v>
      </c>
      <c r="P34" s="73">
        <f t="shared" ca="1" si="15"/>
        <v>0.74383855482089456</v>
      </c>
      <c r="Q34" s="73">
        <f t="shared" ca="1" si="16"/>
        <v>1.0240740796159196</v>
      </c>
      <c r="R34" s="42">
        <f t="shared" ca="1" si="5"/>
        <v>-7.1037856718174364E-4</v>
      </c>
    </row>
    <row r="35" spans="1:18">
      <c r="A35" s="78">
        <v>5066.5</v>
      </c>
      <c r="B35" s="78">
        <v>-1.6359624991309829E-2</v>
      </c>
      <c r="C35" s="78">
        <v>1</v>
      </c>
      <c r="D35" s="79">
        <f t="shared" si="6"/>
        <v>0.50665000000000004</v>
      </c>
      <c r="E35" s="79">
        <f t="shared" si="6"/>
        <v>-1.6359624991309829E-2</v>
      </c>
      <c r="F35" s="73">
        <f t="shared" si="7"/>
        <v>0.50665000000000004</v>
      </c>
      <c r="G35" s="73">
        <f t="shared" si="7"/>
        <v>-1.6359624991309829E-2</v>
      </c>
      <c r="H35" s="73">
        <f t="shared" si="8"/>
        <v>0.25669422250000007</v>
      </c>
      <c r="I35" s="73">
        <f t="shared" si="9"/>
        <v>0.13005412782962505</v>
      </c>
      <c r="J35" s="73">
        <f t="shared" si="10"/>
        <v>6.5891923864879534E-2</v>
      </c>
      <c r="K35" s="73">
        <f t="shared" si="11"/>
        <v>-8.2886040018471264E-3</v>
      </c>
      <c r="L35" s="73">
        <f t="shared" si="12"/>
        <v>-4.199421217535847E-3</v>
      </c>
      <c r="M35" s="73">
        <f t="shared" ca="1" si="4"/>
        <v>-1.8169776109424003E-2</v>
      </c>
      <c r="N35" s="73">
        <f t="shared" ca="1" si="13"/>
        <v>3.2766470704099948E-6</v>
      </c>
      <c r="O35" s="83">
        <f t="shared" ca="1" si="14"/>
        <v>8.0343552326633365E-3</v>
      </c>
      <c r="P35" s="73">
        <f t="shared" ca="1" si="15"/>
        <v>0.61216106661254543</v>
      </c>
      <c r="Q35" s="73">
        <f t="shared" ca="1" si="16"/>
        <v>0.60704067127791739</v>
      </c>
      <c r="R35" s="42">
        <f t="shared" ca="1" si="5"/>
        <v>1.8101511181141741E-3</v>
      </c>
    </row>
    <row r="36" spans="1:18">
      <c r="A36" s="78">
        <v>5066.5</v>
      </c>
      <c r="B36" s="78">
        <v>-1.6359624991309829E-2</v>
      </c>
      <c r="C36" s="78">
        <v>1</v>
      </c>
      <c r="D36" s="79">
        <f t="shared" si="6"/>
        <v>0.50665000000000004</v>
      </c>
      <c r="E36" s="79">
        <f t="shared" si="6"/>
        <v>-1.6359624991309829E-2</v>
      </c>
      <c r="F36" s="73">
        <f t="shared" si="7"/>
        <v>0.50665000000000004</v>
      </c>
      <c r="G36" s="73">
        <f t="shared" si="7"/>
        <v>-1.6359624991309829E-2</v>
      </c>
      <c r="H36" s="73">
        <f t="shared" si="8"/>
        <v>0.25669422250000007</v>
      </c>
      <c r="I36" s="73">
        <f t="shared" si="9"/>
        <v>0.13005412782962505</v>
      </c>
      <c r="J36" s="73">
        <f t="shared" si="10"/>
        <v>6.5891923864879534E-2</v>
      </c>
      <c r="K36" s="73">
        <f t="shared" si="11"/>
        <v>-8.2886040018471264E-3</v>
      </c>
      <c r="L36" s="73">
        <f t="shared" si="12"/>
        <v>-4.199421217535847E-3</v>
      </c>
      <c r="M36" s="73">
        <f t="shared" ca="1" si="4"/>
        <v>-1.8169776109424003E-2</v>
      </c>
      <c r="N36" s="73">
        <f t="shared" ca="1" si="13"/>
        <v>3.2766470704099948E-6</v>
      </c>
      <c r="O36" s="83">
        <f t="shared" ca="1" si="14"/>
        <v>8.0343552326633365E-3</v>
      </c>
      <c r="P36" s="73">
        <f t="shared" ca="1" si="15"/>
        <v>0.61216106661254543</v>
      </c>
      <c r="Q36" s="73">
        <f t="shared" ca="1" si="16"/>
        <v>0.60704067127791739</v>
      </c>
      <c r="R36" s="42">
        <f t="shared" ca="1" si="5"/>
        <v>1.8101511181141741E-3</v>
      </c>
    </row>
    <row r="37" spans="1:18">
      <c r="A37" s="78">
        <v>5820</v>
      </c>
      <c r="B37" s="78">
        <v>-9.1949999987264164E-3</v>
      </c>
      <c r="C37" s="78">
        <v>1</v>
      </c>
      <c r="D37" s="79">
        <f t="shared" si="6"/>
        <v>0.58199999999999996</v>
      </c>
      <c r="E37" s="79">
        <f t="shared" si="6"/>
        <v>-9.1949999987264164E-3</v>
      </c>
      <c r="F37" s="73">
        <f t="shared" si="7"/>
        <v>0.58199999999999996</v>
      </c>
      <c r="G37" s="73">
        <f t="shared" si="7"/>
        <v>-9.1949999987264164E-3</v>
      </c>
      <c r="H37" s="73">
        <f t="shared" si="8"/>
        <v>0.33872399999999997</v>
      </c>
      <c r="I37" s="73">
        <f t="shared" si="9"/>
        <v>0.19713736799999998</v>
      </c>
      <c r="J37" s="73">
        <f t="shared" si="10"/>
        <v>0.11473394817599998</v>
      </c>
      <c r="K37" s="73">
        <f t="shared" si="11"/>
        <v>-5.3514899992587739E-3</v>
      </c>
      <c r="L37" s="73">
        <f t="shared" si="12"/>
        <v>-3.114567179568606E-3</v>
      </c>
      <c r="M37" s="73">
        <f t="shared" ca="1" si="4"/>
        <v>-1.1552340792002208E-2</v>
      </c>
      <c r="N37" s="73">
        <f t="shared" ca="1" si="13"/>
        <v>5.5570556156421392E-6</v>
      </c>
      <c r="O37" s="83">
        <f t="shared" ca="1" si="14"/>
        <v>5.1754634637472714E-3</v>
      </c>
      <c r="P37" s="73">
        <f t="shared" ca="1" si="15"/>
        <v>0.25610433541510619</v>
      </c>
      <c r="Q37" s="73">
        <f t="shared" ca="1" si="16"/>
        <v>0.10364847343088802</v>
      </c>
      <c r="R37" s="42">
        <f t="shared" ca="1" si="5"/>
        <v>2.3573407932757917E-3</v>
      </c>
    </row>
    <row r="38" spans="1:18">
      <c r="A38" s="78">
        <v>5858</v>
      </c>
      <c r="B38" s="78">
        <v>-8.6004999975557439E-3</v>
      </c>
      <c r="C38" s="78">
        <v>1</v>
      </c>
      <c r="D38" s="79">
        <f t="shared" si="6"/>
        <v>0.58579999999999999</v>
      </c>
      <c r="E38" s="79">
        <f t="shared" si="6"/>
        <v>-8.6004999975557439E-3</v>
      </c>
      <c r="F38" s="73">
        <f t="shared" si="7"/>
        <v>0.58579999999999999</v>
      </c>
      <c r="G38" s="73">
        <f t="shared" si="7"/>
        <v>-8.6004999975557439E-3</v>
      </c>
      <c r="H38" s="73">
        <f t="shared" si="8"/>
        <v>0.34316163999999999</v>
      </c>
      <c r="I38" s="73">
        <f t="shared" si="9"/>
        <v>0.20102408871199998</v>
      </c>
      <c r="J38" s="73">
        <f t="shared" si="10"/>
        <v>0.11775991116748959</v>
      </c>
      <c r="K38" s="73">
        <f t="shared" si="11"/>
        <v>-5.0381728985681544E-3</v>
      </c>
      <c r="L38" s="73">
        <f t="shared" si="12"/>
        <v>-2.951361683981225E-3</v>
      </c>
      <c r="M38" s="73">
        <f t="shared" ca="1" si="4"/>
        <v>-1.115553362401922E-2</v>
      </c>
      <c r="N38" s="73">
        <f t="shared" ca="1" si="13"/>
        <v>6.5281968323591038E-6</v>
      </c>
      <c r="O38" s="83">
        <f t="shared" ca="1" si="14"/>
        <v>4.9480888323656779E-3</v>
      </c>
      <c r="P38" s="73">
        <f t="shared" ca="1" si="15"/>
        <v>0.23723918728870547</v>
      </c>
      <c r="Q38" s="73">
        <f t="shared" ca="1" si="16"/>
        <v>8.5594197236229672E-2</v>
      </c>
      <c r="R38" s="42">
        <f t="shared" ca="1" si="5"/>
        <v>2.5550336264634765E-3</v>
      </c>
    </row>
    <row r="39" spans="1:18">
      <c r="A39" s="78">
        <v>7151</v>
      </c>
      <c r="B39" s="78">
        <v>2.6702500035753474E-3</v>
      </c>
      <c r="C39" s="78">
        <v>1</v>
      </c>
      <c r="D39" s="79">
        <f t="shared" si="6"/>
        <v>0.71509999999999996</v>
      </c>
      <c r="E39" s="79">
        <f t="shared" si="6"/>
        <v>2.6702500035753474E-3</v>
      </c>
      <c r="F39" s="73">
        <f t="shared" si="7"/>
        <v>0.71509999999999996</v>
      </c>
      <c r="G39" s="73">
        <f t="shared" si="7"/>
        <v>2.6702500035753474E-3</v>
      </c>
      <c r="H39" s="73">
        <f t="shared" si="8"/>
        <v>0.51136800999999998</v>
      </c>
      <c r="I39" s="73">
        <f t="shared" si="9"/>
        <v>0.36567926395099998</v>
      </c>
      <c r="J39" s="73">
        <f t="shared" si="10"/>
        <v>0.26149724165136007</v>
      </c>
      <c r="K39" s="73">
        <f t="shared" si="11"/>
        <v>1.9094957775567308E-3</v>
      </c>
      <c r="L39" s="73">
        <f t="shared" si="12"/>
        <v>1.3654804305308181E-3</v>
      </c>
      <c r="M39" s="73">
        <f t="shared" ca="1" si="4"/>
        <v>5.9558086200582755E-3</v>
      </c>
      <c r="N39" s="73">
        <f t="shared" ca="1" si="13"/>
        <v>1.0794895422345212E-5</v>
      </c>
      <c r="O39" s="83">
        <f t="shared" ca="1" si="14"/>
        <v>5.960100082232693E-4</v>
      </c>
      <c r="P39" s="73">
        <f t="shared" ca="1" si="15"/>
        <v>0.20138758938685336</v>
      </c>
      <c r="Q39" s="73">
        <f t="shared" ca="1" si="16"/>
        <v>1.1426744099429667</v>
      </c>
      <c r="R39" s="42">
        <f t="shared" ca="1" si="5"/>
        <v>-3.2855586164829281E-3</v>
      </c>
    </row>
    <row r="40" spans="1:18">
      <c r="A40" s="78">
        <v>7632</v>
      </c>
      <c r="B40" s="78">
        <v>1.3458000001264736E-2</v>
      </c>
      <c r="C40" s="78">
        <v>1</v>
      </c>
      <c r="D40" s="79">
        <f t="shared" si="6"/>
        <v>0.76319999999999999</v>
      </c>
      <c r="E40" s="79">
        <f t="shared" si="6"/>
        <v>1.3458000001264736E-2</v>
      </c>
      <c r="F40" s="73">
        <f t="shared" si="7"/>
        <v>0.76319999999999999</v>
      </c>
      <c r="G40" s="73">
        <f t="shared" si="7"/>
        <v>1.3458000001264736E-2</v>
      </c>
      <c r="H40" s="73">
        <f t="shared" si="8"/>
        <v>0.58247424000000003</v>
      </c>
      <c r="I40" s="73">
        <f t="shared" si="9"/>
        <v>0.44454433996800002</v>
      </c>
      <c r="J40" s="73">
        <f t="shared" si="10"/>
        <v>0.33927624026357761</v>
      </c>
      <c r="K40" s="73">
        <f t="shared" si="11"/>
        <v>1.0271145600965247E-2</v>
      </c>
      <c r="L40" s="73">
        <f t="shared" si="12"/>
        <v>7.8389383226566758E-3</v>
      </c>
      <c r="M40" s="73">
        <f t="shared" ca="1" si="4"/>
        <v>1.4110913511402742E-2</v>
      </c>
      <c r="N40" s="73">
        <f t="shared" ca="1" si="13"/>
        <v>4.2629605172073236E-7</v>
      </c>
      <c r="O40" s="83">
        <f t="shared" ca="1" si="14"/>
        <v>6.3495733280038279E-3</v>
      </c>
      <c r="P40" s="73">
        <f t="shared" ca="1" si="15"/>
        <v>0.88440704310877971</v>
      </c>
      <c r="Q40" s="73">
        <f t="shared" ca="1" si="16"/>
        <v>3.0795112577574604</v>
      </c>
      <c r="R40" s="42">
        <f t="shared" ca="1" si="5"/>
        <v>-6.5291351013800625E-4</v>
      </c>
    </row>
    <row r="41" spans="1:18">
      <c r="A41" s="78">
        <v>7643.5</v>
      </c>
      <c r="B41" s="78">
        <v>1.4082125002460089E-2</v>
      </c>
      <c r="C41" s="78">
        <v>1</v>
      </c>
      <c r="D41" s="79">
        <f t="shared" si="6"/>
        <v>0.76434999999999997</v>
      </c>
      <c r="E41" s="79">
        <f t="shared" si="6"/>
        <v>1.4082125002460089E-2</v>
      </c>
      <c r="F41" s="73">
        <f t="shared" si="7"/>
        <v>0.76434999999999997</v>
      </c>
      <c r="G41" s="73">
        <f t="shared" si="7"/>
        <v>1.4082125002460089E-2</v>
      </c>
      <c r="H41" s="73">
        <f t="shared" si="8"/>
        <v>0.58423092249999997</v>
      </c>
      <c r="I41" s="73">
        <f t="shared" si="9"/>
        <v>0.44655690561287498</v>
      </c>
      <c r="J41" s="73">
        <f t="shared" si="10"/>
        <v>0.34132577080520099</v>
      </c>
      <c r="K41" s="73">
        <f t="shared" si="11"/>
        <v>1.0763672245630369E-2</v>
      </c>
      <c r="L41" s="73">
        <f t="shared" si="12"/>
        <v>8.2272128809475712E-3</v>
      </c>
      <c r="M41" s="73">
        <f t="shared" ca="1" si="4"/>
        <v>1.4317768741557949E-2</v>
      </c>
      <c r="N41" s="73">
        <f t="shared" ca="1" si="13"/>
        <v>5.5527971776020292E-8</v>
      </c>
      <c r="O41" s="83">
        <f t="shared" ca="1" si="14"/>
        <v>6.5834639206406491E-3</v>
      </c>
      <c r="P41" s="73">
        <f t="shared" ca="1" si="15"/>
        <v>0.90846998113946109</v>
      </c>
      <c r="Q41" s="73">
        <f t="shared" ca="1" si="16"/>
        <v>3.1415546617579553</v>
      </c>
      <c r="R41" s="42">
        <f t="shared" ca="1" si="5"/>
        <v>-2.3564373909785996E-4</v>
      </c>
    </row>
    <row r="42" spans="1:18">
      <c r="A42" s="78"/>
      <c r="B42" s="78"/>
      <c r="C42" s="78"/>
      <c r="D42" s="79">
        <f t="shared" si="6"/>
        <v>0</v>
      </c>
      <c r="E42" s="79">
        <f t="shared" si="6"/>
        <v>0</v>
      </c>
      <c r="F42" s="73">
        <f t="shared" si="7"/>
        <v>0</v>
      </c>
      <c r="G42" s="73">
        <f t="shared" si="7"/>
        <v>0</v>
      </c>
      <c r="H42" s="73">
        <f t="shared" si="8"/>
        <v>0</v>
      </c>
      <c r="I42" s="73">
        <f t="shared" si="9"/>
        <v>0</v>
      </c>
      <c r="J42" s="73">
        <f t="shared" si="10"/>
        <v>0</v>
      </c>
      <c r="K42" s="73">
        <f t="shared" si="11"/>
        <v>0</v>
      </c>
      <c r="L42" s="73">
        <f t="shared" si="12"/>
        <v>0</v>
      </c>
      <c r="M42" s="73">
        <f t="shared" ca="1" si="4"/>
        <v>-8.2130332429820917E-4</v>
      </c>
      <c r="N42" s="73">
        <f t="shared" ca="1" si="13"/>
        <v>0</v>
      </c>
      <c r="O42" s="83">
        <f t="shared" ca="1" si="14"/>
        <v>0</v>
      </c>
      <c r="P42" s="73">
        <f t="shared" ca="1" si="15"/>
        <v>0</v>
      </c>
      <c r="Q42" s="73">
        <f t="shared" ca="1" si="16"/>
        <v>0</v>
      </c>
      <c r="R42" s="42">
        <f t="shared" ca="1" si="5"/>
        <v>8.2130332429820917E-4</v>
      </c>
    </row>
    <row r="43" spans="1:18">
      <c r="A43" s="78"/>
      <c r="B43" s="78"/>
      <c r="C43" s="78"/>
      <c r="D43" s="79">
        <f t="shared" si="6"/>
        <v>0</v>
      </c>
      <c r="E43" s="79">
        <f t="shared" si="6"/>
        <v>0</v>
      </c>
      <c r="F43" s="73">
        <f t="shared" si="7"/>
        <v>0</v>
      </c>
      <c r="G43" s="73">
        <f t="shared" si="7"/>
        <v>0</v>
      </c>
      <c r="H43" s="73">
        <f t="shared" si="8"/>
        <v>0</v>
      </c>
      <c r="I43" s="73">
        <f t="shared" si="9"/>
        <v>0</v>
      </c>
      <c r="J43" s="73">
        <f t="shared" si="10"/>
        <v>0</v>
      </c>
      <c r="K43" s="73">
        <f t="shared" si="11"/>
        <v>0</v>
      </c>
      <c r="L43" s="73">
        <f t="shared" si="12"/>
        <v>0</v>
      </c>
      <c r="M43" s="73">
        <f t="shared" ca="1" si="4"/>
        <v>-8.2130332429820917E-4</v>
      </c>
      <c r="N43" s="73">
        <f t="shared" ca="1" si="13"/>
        <v>0</v>
      </c>
      <c r="O43" s="83">
        <f t="shared" ca="1" si="14"/>
        <v>0</v>
      </c>
      <c r="P43" s="73">
        <f t="shared" ca="1" si="15"/>
        <v>0</v>
      </c>
      <c r="Q43" s="73">
        <f t="shared" ca="1" si="16"/>
        <v>0</v>
      </c>
      <c r="R43" s="42">
        <f t="shared" ca="1" si="5"/>
        <v>8.2130332429820917E-4</v>
      </c>
    </row>
    <row r="44" spans="1:18">
      <c r="A44" s="78"/>
      <c r="B44" s="78"/>
      <c r="C44" s="78"/>
      <c r="D44" s="79">
        <f t="shared" si="6"/>
        <v>0</v>
      </c>
      <c r="E44" s="79">
        <f t="shared" si="6"/>
        <v>0</v>
      </c>
      <c r="F44" s="73">
        <f t="shared" si="7"/>
        <v>0</v>
      </c>
      <c r="G44" s="73">
        <f t="shared" si="7"/>
        <v>0</v>
      </c>
      <c r="H44" s="73">
        <f t="shared" si="8"/>
        <v>0</v>
      </c>
      <c r="I44" s="73">
        <f t="shared" si="9"/>
        <v>0</v>
      </c>
      <c r="J44" s="73">
        <f t="shared" si="10"/>
        <v>0</v>
      </c>
      <c r="K44" s="73">
        <f t="shared" si="11"/>
        <v>0</v>
      </c>
      <c r="L44" s="73">
        <f t="shared" si="12"/>
        <v>0</v>
      </c>
      <c r="M44" s="73">
        <f t="shared" ca="1" si="4"/>
        <v>-8.2130332429820917E-4</v>
      </c>
      <c r="N44" s="73">
        <f t="shared" ca="1" si="13"/>
        <v>0</v>
      </c>
      <c r="O44" s="83">
        <f t="shared" ca="1" si="14"/>
        <v>0</v>
      </c>
      <c r="P44" s="73">
        <f t="shared" ca="1" si="15"/>
        <v>0</v>
      </c>
      <c r="Q44" s="73">
        <f t="shared" ca="1" si="16"/>
        <v>0</v>
      </c>
      <c r="R44" s="42">
        <f t="shared" ca="1" si="5"/>
        <v>8.2130332429820917E-4</v>
      </c>
    </row>
    <row r="45" spans="1:18">
      <c r="A45" s="78"/>
      <c r="B45" s="78"/>
      <c r="C45" s="78"/>
      <c r="D45" s="79">
        <f t="shared" si="6"/>
        <v>0</v>
      </c>
      <c r="E45" s="79">
        <f t="shared" si="6"/>
        <v>0</v>
      </c>
      <c r="F45" s="73">
        <f t="shared" si="7"/>
        <v>0</v>
      </c>
      <c r="G45" s="73">
        <f t="shared" si="7"/>
        <v>0</v>
      </c>
      <c r="H45" s="73">
        <f t="shared" si="8"/>
        <v>0</v>
      </c>
      <c r="I45" s="73">
        <f t="shared" si="9"/>
        <v>0</v>
      </c>
      <c r="J45" s="73">
        <f t="shared" si="10"/>
        <v>0</v>
      </c>
      <c r="K45" s="73">
        <f t="shared" si="11"/>
        <v>0</v>
      </c>
      <c r="L45" s="73">
        <f t="shared" si="12"/>
        <v>0</v>
      </c>
      <c r="M45" s="73">
        <f t="shared" ca="1" si="4"/>
        <v>-8.2130332429820917E-4</v>
      </c>
      <c r="N45" s="73">
        <f t="shared" ca="1" si="13"/>
        <v>0</v>
      </c>
      <c r="O45" s="83">
        <f t="shared" ca="1" si="14"/>
        <v>0</v>
      </c>
      <c r="P45" s="73">
        <f t="shared" ca="1" si="15"/>
        <v>0</v>
      </c>
      <c r="Q45" s="73">
        <f t="shared" ca="1" si="16"/>
        <v>0</v>
      </c>
      <c r="R45" s="42">
        <f t="shared" ca="1" si="5"/>
        <v>8.2130332429820917E-4</v>
      </c>
    </row>
    <row r="46" spans="1:18">
      <c r="A46" s="78"/>
      <c r="B46" s="78"/>
      <c r="C46" s="78"/>
      <c r="D46" s="79">
        <f t="shared" si="6"/>
        <v>0</v>
      </c>
      <c r="E46" s="79">
        <f t="shared" si="6"/>
        <v>0</v>
      </c>
      <c r="F46" s="73">
        <f t="shared" si="7"/>
        <v>0</v>
      </c>
      <c r="G46" s="73">
        <f t="shared" si="7"/>
        <v>0</v>
      </c>
      <c r="H46" s="73">
        <f t="shared" si="8"/>
        <v>0</v>
      </c>
      <c r="I46" s="73">
        <f t="shared" si="9"/>
        <v>0</v>
      </c>
      <c r="J46" s="73">
        <f t="shared" si="10"/>
        <v>0</v>
      </c>
      <c r="K46" s="73">
        <f t="shared" si="11"/>
        <v>0</v>
      </c>
      <c r="L46" s="73">
        <f t="shared" si="12"/>
        <v>0</v>
      </c>
      <c r="M46" s="73">
        <f t="shared" ca="1" si="4"/>
        <v>-8.2130332429820917E-4</v>
      </c>
      <c r="N46" s="73">
        <f t="shared" ca="1" si="13"/>
        <v>0</v>
      </c>
      <c r="O46" s="83">
        <f t="shared" ca="1" si="14"/>
        <v>0</v>
      </c>
      <c r="P46" s="73">
        <f t="shared" ca="1" si="15"/>
        <v>0</v>
      </c>
      <c r="Q46" s="73">
        <f t="shared" ca="1" si="16"/>
        <v>0</v>
      </c>
      <c r="R46" s="42">
        <f t="shared" ca="1" si="5"/>
        <v>8.2130332429820917E-4</v>
      </c>
    </row>
    <row r="47" spans="1:18">
      <c r="A47" s="78"/>
      <c r="B47" s="78"/>
      <c r="C47" s="78"/>
      <c r="D47" s="79">
        <f t="shared" si="6"/>
        <v>0</v>
      </c>
      <c r="E47" s="79">
        <f t="shared" si="6"/>
        <v>0</v>
      </c>
      <c r="F47" s="73">
        <f t="shared" si="7"/>
        <v>0</v>
      </c>
      <c r="G47" s="73">
        <f t="shared" si="7"/>
        <v>0</v>
      </c>
      <c r="H47" s="73">
        <f t="shared" si="8"/>
        <v>0</v>
      </c>
      <c r="I47" s="73">
        <f t="shared" si="9"/>
        <v>0</v>
      </c>
      <c r="J47" s="73">
        <f t="shared" si="10"/>
        <v>0</v>
      </c>
      <c r="K47" s="73">
        <f t="shared" si="11"/>
        <v>0</v>
      </c>
      <c r="L47" s="73">
        <f t="shared" si="12"/>
        <v>0</v>
      </c>
      <c r="M47" s="73">
        <f t="shared" ca="1" si="4"/>
        <v>-8.2130332429820917E-4</v>
      </c>
      <c r="N47" s="73">
        <f t="shared" ca="1" si="13"/>
        <v>0</v>
      </c>
      <c r="O47" s="83">
        <f t="shared" ca="1" si="14"/>
        <v>0</v>
      </c>
      <c r="P47" s="73">
        <f t="shared" ca="1" si="15"/>
        <v>0</v>
      </c>
      <c r="Q47" s="73">
        <f t="shared" ca="1" si="16"/>
        <v>0</v>
      </c>
      <c r="R47" s="42">
        <f t="shared" ca="1" si="5"/>
        <v>8.2130332429820917E-4</v>
      </c>
    </row>
    <row r="48" spans="1:18">
      <c r="A48" s="78"/>
      <c r="B48" s="78"/>
      <c r="C48" s="78"/>
      <c r="D48" s="79">
        <f t="shared" si="6"/>
        <v>0</v>
      </c>
      <c r="E48" s="79">
        <f t="shared" si="6"/>
        <v>0</v>
      </c>
      <c r="F48" s="73">
        <f t="shared" si="7"/>
        <v>0</v>
      </c>
      <c r="G48" s="73">
        <f t="shared" si="7"/>
        <v>0</v>
      </c>
      <c r="H48" s="73">
        <f t="shared" si="8"/>
        <v>0</v>
      </c>
      <c r="I48" s="73">
        <f t="shared" si="9"/>
        <v>0</v>
      </c>
      <c r="J48" s="73">
        <f t="shared" si="10"/>
        <v>0</v>
      </c>
      <c r="K48" s="73">
        <f t="shared" si="11"/>
        <v>0</v>
      </c>
      <c r="L48" s="73">
        <f t="shared" si="12"/>
        <v>0</v>
      </c>
      <c r="M48" s="73">
        <f t="shared" ca="1" si="4"/>
        <v>-8.2130332429820917E-4</v>
      </c>
      <c r="N48" s="73">
        <f t="shared" ca="1" si="13"/>
        <v>0</v>
      </c>
      <c r="O48" s="83">
        <f t="shared" ca="1" si="14"/>
        <v>0</v>
      </c>
      <c r="P48" s="73">
        <f t="shared" ca="1" si="15"/>
        <v>0</v>
      </c>
      <c r="Q48" s="73">
        <f t="shared" ca="1" si="16"/>
        <v>0</v>
      </c>
      <c r="R48" s="42">
        <f t="shared" ca="1" si="5"/>
        <v>8.2130332429820917E-4</v>
      </c>
    </row>
    <row r="49" spans="1:18">
      <c r="A49" s="78"/>
      <c r="B49" s="78"/>
      <c r="C49" s="78"/>
      <c r="D49" s="79">
        <f t="shared" si="6"/>
        <v>0</v>
      </c>
      <c r="E49" s="79">
        <f t="shared" si="6"/>
        <v>0</v>
      </c>
      <c r="F49" s="73">
        <f t="shared" si="7"/>
        <v>0</v>
      </c>
      <c r="G49" s="73">
        <f t="shared" si="7"/>
        <v>0</v>
      </c>
      <c r="H49" s="73">
        <f t="shared" si="8"/>
        <v>0</v>
      </c>
      <c r="I49" s="73">
        <f t="shared" si="9"/>
        <v>0</v>
      </c>
      <c r="J49" s="73">
        <f t="shared" si="10"/>
        <v>0</v>
      </c>
      <c r="K49" s="73">
        <f t="shared" si="11"/>
        <v>0</v>
      </c>
      <c r="L49" s="73">
        <f t="shared" si="12"/>
        <v>0</v>
      </c>
      <c r="M49" s="73">
        <f t="shared" ca="1" si="4"/>
        <v>-8.2130332429820917E-4</v>
      </c>
      <c r="N49" s="73">
        <f t="shared" ca="1" si="13"/>
        <v>0</v>
      </c>
      <c r="O49" s="83">
        <f t="shared" ca="1" si="14"/>
        <v>0</v>
      </c>
      <c r="P49" s="73">
        <f t="shared" ca="1" si="15"/>
        <v>0</v>
      </c>
      <c r="Q49" s="73">
        <f t="shared" ca="1" si="16"/>
        <v>0</v>
      </c>
      <c r="R49" s="42">
        <f t="shared" ca="1" si="5"/>
        <v>8.2130332429820917E-4</v>
      </c>
    </row>
    <row r="50" spans="1:18">
      <c r="A50" s="78"/>
      <c r="B50" s="78"/>
      <c r="C50" s="78"/>
      <c r="D50" s="79">
        <f t="shared" si="6"/>
        <v>0</v>
      </c>
      <c r="E50" s="79">
        <f t="shared" si="6"/>
        <v>0</v>
      </c>
      <c r="F50" s="73">
        <f t="shared" si="7"/>
        <v>0</v>
      </c>
      <c r="G50" s="73">
        <f t="shared" si="7"/>
        <v>0</v>
      </c>
      <c r="H50" s="73">
        <f t="shared" si="8"/>
        <v>0</v>
      </c>
      <c r="I50" s="73">
        <f t="shared" si="9"/>
        <v>0</v>
      </c>
      <c r="J50" s="73">
        <f t="shared" si="10"/>
        <v>0</v>
      </c>
      <c r="K50" s="73">
        <f t="shared" si="11"/>
        <v>0</v>
      </c>
      <c r="L50" s="73">
        <f t="shared" si="12"/>
        <v>0</v>
      </c>
      <c r="M50" s="73">
        <f t="shared" ca="1" si="4"/>
        <v>-8.2130332429820917E-4</v>
      </c>
      <c r="N50" s="73">
        <f t="shared" ca="1" si="13"/>
        <v>0</v>
      </c>
      <c r="O50" s="83">
        <f t="shared" ca="1" si="14"/>
        <v>0</v>
      </c>
      <c r="P50" s="73">
        <f t="shared" ca="1" si="15"/>
        <v>0</v>
      </c>
      <c r="Q50" s="73">
        <f t="shared" ca="1" si="16"/>
        <v>0</v>
      </c>
      <c r="R50" s="42">
        <f t="shared" ca="1" si="5"/>
        <v>8.2130332429820917E-4</v>
      </c>
    </row>
    <row r="51" spans="1:18">
      <c r="A51" s="78"/>
      <c r="B51" s="78"/>
      <c r="C51" s="78"/>
      <c r="D51" s="79">
        <f t="shared" si="6"/>
        <v>0</v>
      </c>
      <c r="E51" s="79">
        <f t="shared" si="6"/>
        <v>0</v>
      </c>
      <c r="F51" s="73">
        <f t="shared" si="7"/>
        <v>0</v>
      </c>
      <c r="G51" s="73">
        <f t="shared" si="7"/>
        <v>0</v>
      </c>
      <c r="H51" s="73">
        <f t="shared" si="8"/>
        <v>0</v>
      </c>
      <c r="I51" s="73">
        <f t="shared" si="9"/>
        <v>0</v>
      </c>
      <c r="J51" s="73">
        <f t="shared" si="10"/>
        <v>0</v>
      </c>
      <c r="K51" s="73">
        <f t="shared" si="11"/>
        <v>0</v>
      </c>
      <c r="L51" s="73">
        <f t="shared" si="12"/>
        <v>0</v>
      </c>
      <c r="M51" s="73">
        <f t="shared" ca="1" si="4"/>
        <v>-8.2130332429820917E-4</v>
      </c>
      <c r="N51" s="73">
        <f t="shared" ca="1" si="13"/>
        <v>0</v>
      </c>
      <c r="O51" s="83">
        <f t="shared" ca="1" si="14"/>
        <v>0</v>
      </c>
      <c r="P51" s="73">
        <f t="shared" ca="1" si="15"/>
        <v>0</v>
      </c>
      <c r="Q51" s="73">
        <f t="shared" ca="1" si="16"/>
        <v>0</v>
      </c>
      <c r="R51" s="42">
        <f t="shared" ca="1" si="5"/>
        <v>8.2130332429820917E-4</v>
      </c>
    </row>
    <row r="52" spans="1:18">
      <c r="A52" s="78"/>
      <c r="B52" s="78"/>
      <c r="C52" s="78"/>
      <c r="D52" s="79">
        <f t="shared" si="6"/>
        <v>0</v>
      </c>
      <c r="E52" s="79">
        <f t="shared" si="6"/>
        <v>0</v>
      </c>
      <c r="F52" s="73">
        <f t="shared" si="7"/>
        <v>0</v>
      </c>
      <c r="G52" s="73">
        <f t="shared" si="7"/>
        <v>0</v>
      </c>
      <c r="H52" s="73">
        <f t="shared" si="8"/>
        <v>0</v>
      </c>
      <c r="I52" s="73">
        <f t="shared" si="9"/>
        <v>0</v>
      </c>
      <c r="J52" s="73">
        <f t="shared" si="10"/>
        <v>0</v>
      </c>
      <c r="K52" s="73">
        <f t="shared" si="11"/>
        <v>0</v>
      </c>
      <c r="L52" s="73">
        <f t="shared" si="12"/>
        <v>0</v>
      </c>
      <c r="M52" s="73">
        <f t="shared" ca="1" si="4"/>
        <v>-8.2130332429820917E-4</v>
      </c>
      <c r="N52" s="73">
        <f t="shared" ca="1" si="13"/>
        <v>0</v>
      </c>
      <c r="O52" s="83">
        <f t="shared" ca="1" si="14"/>
        <v>0</v>
      </c>
      <c r="P52" s="73">
        <f t="shared" ca="1" si="15"/>
        <v>0</v>
      </c>
      <c r="Q52" s="73">
        <f t="shared" ca="1" si="16"/>
        <v>0</v>
      </c>
      <c r="R52" s="42">
        <f t="shared" ca="1" si="5"/>
        <v>8.2130332429820917E-4</v>
      </c>
    </row>
    <row r="53" spans="1:18">
      <c r="A53" s="78"/>
      <c r="B53" s="78"/>
      <c r="C53" s="78"/>
      <c r="D53" s="79">
        <f t="shared" si="6"/>
        <v>0</v>
      </c>
      <c r="E53" s="79">
        <f t="shared" si="6"/>
        <v>0</v>
      </c>
      <c r="F53" s="73">
        <f t="shared" si="7"/>
        <v>0</v>
      </c>
      <c r="G53" s="73">
        <f t="shared" si="7"/>
        <v>0</v>
      </c>
      <c r="H53" s="73">
        <f t="shared" si="8"/>
        <v>0</v>
      </c>
      <c r="I53" s="73">
        <f t="shared" si="9"/>
        <v>0</v>
      </c>
      <c r="J53" s="73">
        <f t="shared" si="10"/>
        <v>0</v>
      </c>
      <c r="K53" s="73">
        <f t="shared" si="11"/>
        <v>0</v>
      </c>
      <c r="L53" s="73">
        <f t="shared" si="12"/>
        <v>0</v>
      </c>
      <c r="M53" s="73">
        <f t="shared" ca="1" si="4"/>
        <v>-8.2130332429820917E-4</v>
      </c>
      <c r="N53" s="73">
        <f t="shared" ca="1" si="13"/>
        <v>0</v>
      </c>
      <c r="O53" s="83">
        <f t="shared" ca="1" si="14"/>
        <v>0</v>
      </c>
      <c r="P53" s="73">
        <f t="shared" ca="1" si="15"/>
        <v>0</v>
      </c>
      <c r="Q53" s="73">
        <f t="shared" ca="1" si="16"/>
        <v>0</v>
      </c>
      <c r="R53" s="42">
        <f t="shared" ca="1" si="5"/>
        <v>8.2130332429820917E-4</v>
      </c>
    </row>
    <row r="54" spans="1:18">
      <c r="A54" s="78"/>
      <c r="B54" s="78"/>
      <c r="C54" s="78"/>
      <c r="D54" s="79">
        <f t="shared" si="6"/>
        <v>0</v>
      </c>
      <c r="E54" s="79">
        <f t="shared" si="6"/>
        <v>0</v>
      </c>
      <c r="F54" s="73">
        <f t="shared" si="7"/>
        <v>0</v>
      </c>
      <c r="G54" s="73">
        <f t="shared" si="7"/>
        <v>0</v>
      </c>
      <c r="H54" s="73">
        <f t="shared" si="8"/>
        <v>0</v>
      </c>
      <c r="I54" s="73">
        <f t="shared" si="9"/>
        <v>0</v>
      </c>
      <c r="J54" s="73">
        <f t="shared" si="10"/>
        <v>0</v>
      </c>
      <c r="K54" s="73">
        <f t="shared" si="11"/>
        <v>0</v>
      </c>
      <c r="L54" s="73">
        <f t="shared" si="12"/>
        <v>0</v>
      </c>
      <c r="M54" s="73">
        <f t="shared" ca="1" si="4"/>
        <v>-8.2130332429820917E-4</v>
      </c>
      <c r="N54" s="73">
        <f t="shared" ca="1" si="13"/>
        <v>0</v>
      </c>
      <c r="O54" s="83">
        <f t="shared" ca="1" si="14"/>
        <v>0</v>
      </c>
      <c r="P54" s="73">
        <f t="shared" ca="1" si="15"/>
        <v>0</v>
      </c>
      <c r="Q54" s="73">
        <f t="shared" ca="1" si="16"/>
        <v>0</v>
      </c>
      <c r="R54" s="42">
        <f t="shared" ca="1" si="5"/>
        <v>8.2130332429820917E-4</v>
      </c>
    </row>
    <row r="55" spans="1:18">
      <c r="A55" s="78"/>
      <c r="B55" s="78"/>
      <c r="C55" s="78"/>
      <c r="D55" s="79">
        <f t="shared" si="6"/>
        <v>0</v>
      </c>
      <c r="E55" s="79">
        <f t="shared" si="6"/>
        <v>0</v>
      </c>
      <c r="F55" s="73">
        <f t="shared" si="7"/>
        <v>0</v>
      </c>
      <c r="G55" s="73">
        <f t="shared" si="7"/>
        <v>0</v>
      </c>
      <c r="H55" s="73">
        <f t="shared" si="8"/>
        <v>0</v>
      </c>
      <c r="I55" s="73">
        <f t="shared" si="9"/>
        <v>0</v>
      </c>
      <c r="J55" s="73">
        <f t="shared" si="10"/>
        <v>0</v>
      </c>
      <c r="K55" s="73">
        <f t="shared" si="11"/>
        <v>0</v>
      </c>
      <c r="L55" s="73">
        <f t="shared" si="12"/>
        <v>0</v>
      </c>
      <c r="M55" s="73">
        <f t="shared" ca="1" si="4"/>
        <v>-8.2130332429820917E-4</v>
      </c>
      <c r="N55" s="73">
        <f t="shared" ca="1" si="13"/>
        <v>0</v>
      </c>
      <c r="O55" s="83">
        <f t="shared" ca="1" si="14"/>
        <v>0</v>
      </c>
      <c r="P55" s="73">
        <f t="shared" ca="1" si="15"/>
        <v>0</v>
      </c>
      <c r="Q55" s="73">
        <f t="shared" ca="1" si="16"/>
        <v>0</v>
      </c>
      <c r="R55" s="42">
        <f t="shared" ca="1" si="5"/>
        <v>8.2130332429820917E-4</v>
      </c>
    </row>
    <row r="56" spans="1:18">
      <c r="A56" s="78"/>
      <c r="B56" s="78"/>
      <c r="C56" s="78"/>
      <c r="D56" s="79">
        <f t="shared" si="6"/>
        <v>0</v>
      </c>
      <c r="E56" s="79">
        <f t="shared" si="6"/>
        <v>0</v>
      </c>
      <c r="F56" s="73">
        <f t="shared" si="7"/>
        <v>0</v>
      </c>
      <c r="G56" s="73">
        <f t="shared" si="7"/>
        <v>0</v>
      </c>
      <c r="H56" s="73">
        <f t="shared" si="8"/>
        <v>0</v>
      </c>
      <c r="I56" s="73">
        <f t="shared" si="9"/>
        <v>0</v>
      </c>
      <c r="J56" s="73">
        <f t="shared" si="10"/>
        <v>0</v>
      </c>
      <c r="K56" s="73">
        <f t="shared" si="11"/>
        <v>0</v>
      </c>
      <c r="L56" s="73">
        <f t="shared" si="12"/>
        <v>0</v>
      </c>
      <c r="M56" s="73">
        <f t="shared" ca="1" si="4"/>
        <v>-8.2130332429820917E-4</v>
      </c>
      <c r="N56" s="73">
        <f t="shared" ca="1" si="13"/>
        <v>0</v>
      </c>
      <c r="O56" s="83">
        <f t="shared" ca="1" si="14"/>
        <v>0</v>
      </c>
      <c r="P56" s="73">
        <f t="shared" ca="1" si="15"/>
        <v>0</v>
      </c>
      <c r="Q56" s="73">
        <f t="shared" ca="1" si="16"/>
        <v>0</v>
      </c>
      <c r="R56" s="42">
        <f t="shared" ca="1" si="5"/>
        <v>8.2130332429820917E-4</v>
      </c>
    </row>
    <row r="57" spans="1:18">
      <c r="A57" s="78"/>
      <c r="B57" s="78"/>
      <c r="C57" s="78"/>
      <c r="D57" s="79">
        <f t="shared" si="6"/>
        <v>0</v>
      </c>
      <c r="E57" s="79">
        <f t="shared" si="6"/>
        <v>0</v>
      </c>
      <c r="F57" s="73">
        <f t="shared" si="7"/>
        <v>0</v>
      </c>
      <c r="G57" s="73">
        <f t="shared" si="7"/>
        <v>0</v>
      </c>
      <c r="H57" s="73">
        <f t="shared" si="8"/>
        <v>0</v>
      </c>
      <c r="I57" s="73">
        <f t="shared" si="9"/>
        <v>0</v>
      </c>
      <c r="J57" s="73">
        <f t="shared" si="10"/>
        <v>0</v>
      </c>
      <c r="K57" s="73">
        <f t="shared" si="11"/>
        <v>0</v>
      </c>
      <c r="L57" s="73">
        <f t="shared" si="12"/>
        <v>0</v>
      </c>
      <c r="M57" s="73">
        <f t="shared" ca="1" si="4"/>
        <v>-8.2130332429820917E-4</v>
      </c>
      <c r="N57" s="73">
        <f t="shared" ca="1" si="13"/>
        <v>0</v>
      </c>
      <c r="O57" s="83">
        <f t="shared" ca="1" si="14"/>
        <v>0</v>
      </c>
      <c r="P57" s="73">
        <f t="shared" ca="1" si="15"/>
        <v>0</v>
      </c>
      <c r="Q57" s="73">
        <f t="shared" ca="1" si="16"/>
        <v>0</v>
      </c>
      <c r="R57" s="42">
        <f t="shared" ca="1" si="5"/>
        <v>8.2130332429820917E-4</v>
      </c>
    </row>
    <row r="58" spans="1:18">
      <c r="A58" s="78"/>
      <c r="B58" s="78"/>
      <c r="C58" s="78"/>
      <c r="D58" s="79">
        <f t="shared" si="6"/>
        <v>0</v>
      </c>
      <c r="E58" s="79">
        <f t="shared" si="6"/>
        <v>0</v>
      </c>
      <c r="F58" s="73">
        <f t="shared" si="7"/>
        <v>0</v>
      </c>
      <c r="G58" s="73">
        <f t="shared" si="7"/>
        <v>0</v>
      </c>
      <c r="H58" s="73">
        <f t="shared" si="8"/>
        <v>0</v>
      </c>
      <c r="I58" s="73">
        <f t="shared" si="9"/>
        <v>0</v>
      </c>
      <c r="J58" s="73">
        <f t="shared" si="10"/>
        <v>0</v>
      </c>
      <c r="K58" s="73">
        <f t="shared" si="11"/>
        <v>0</v>
      </c>
      <c r="L58" s="73">
        <f t="shared" si="12"/>
        <v>0</v>
      </c>
      <c r="M58" s="73">
        <f t="shared" ca="1" si="4"/>
        <v>-8.2130332429820917E-4</v>
      </c>
      <c r="N58" s="73">
        <f t="shared" ca="1" si="13"/>
        <v>0</v>
      </c>
      <c r="O58" s="83">
        <f t="shared" ca="1" si="14"/>
        <v>0</v>
      </c>
      <c r="P58" s="73">
        <f t="shared" ca="1" si="15"/>
        <v>0</v>
      </c>
      <c r="Q58" s="73">
        <f t="shared" ca="1" si="16"/>
        <v>0</v>
      </c>
      <c r="R58" s="42">
        <f t="shared" ca="1" si="5"/>
        <v>8.2130332429820917E-4</v>
      </c>
    </row>
    <row r="59" spans="1:18">
      <c r="A59" s="78"/>
      <c r="B59" s="78"/>
      <c r="C59" s="78"/>
      <c r="D59" s="79">
        <f t="shared" si="6"/>
        <v>0</v>
      </c>
      <c r="E59" s="79">
        <f t="shared" si="6"/>
        <v>0</v>
      </c>
      <c r="F59" s="73">
        <f t="shared" si="7"/>
        <v>0</v>
      </c>
      <c r="G59" s="73">
        <f t="shared" si="7"/>
        <v>0</v>
      </c>
      <c r="H59" s="73">
        <f t="shared" si="8"/>
        <v>0</v>
      </c>
      <c r="I59" s="73">
        <f t="shared" si="9"/>
        <v>0</v>
      </c>
      <c r="J59" s="73">
        <f t="shared" si="10"/>
        <v>0</v>
      </c>
      <c r="K59" s="73">
        <f t="shared" si="11"/>
        <v>0</v>
      </c>
      <c r="L59" s="73">
        <f t="shared" si="12"/>
        <v>0</v>
      </c>
      <c r="M59" s="73">
        <f t="shared" ca="1" si="4"/>
        <v>-8.2130332429820917E-4</v>
      </c>
      <c r="N59" s="73">
        <f t="shared" ca="1" si="13"/>
        <v>0</v>
      </c>
      <c r="O59" s="83">
        <f t="shared" ca="1" si="14"/>
        <v>0</v>
      </c>
      <c r="P59" s="73">
        <f t="shared" ca="1" si="15"/>
        <v>0</v>
      </c>
      <c r="Q59" s="73">
        <f t="shared" ca="1" si="16"/>
        <v>0</v>
      </c>
      <c r="R59" s="42">
        <f t="shared" ca="1" si="5"/>
        <v>8.2130332429820917E-4</v>
      </c>
    </row>
    <row r="60" spans="1:18">
      <c r="A60" s="78"/>
      <c r="B60" s="78"/>
      <c r="C60" s="78"/>
      <c r="D60" s="79">
        <f t="shared" si="6"/>
        <v>0</v>
      </c>
      <c r="E60" s="79">
        <f t="shared" si="6"/>
        <v>0</v>
      </c>
      <c r="F60" s="73">
        <f t="shared" si="7"/>
        <v>0</v>
      </c>
      <c r="G60" s="73">
        <f t="shared" si="7"/>
        <v>0</v>
      </c>
      <c r="H60" s="73">
        <f t="shared" si="8"/>
        <v>0</v>
      </c>
      <c r="I60" s="73">
        <f t="shared" si="9"/>
        <v>0</v>
      </c>
      <c r="J60" s="73">
        <f t="shared" si="10"/>
        <v>0</v>
      </c>
      <c r="K60" s="73">
        <f t="shared" si="11"/>
        <v>0</v>
      </c>
      <c r="L60" s="73">
        <f t="shared" si="12"/>
        <v>0</v>
      </c>
      <c r="M60" s="73">
        <f t="shared" ca="1" si="4"/>
        <v>-8.2130332429820917E-4</v>
      </c>
      <c r="N60" s="73">
        <f t="shared" ca="1" si="13"/>
        <v>0</v>
      </c>
      <c r="O60" s="83">
        <f t="shared" ca="1" si="14"/>
        <v>0</v>
      </c>
      <c r="P60" s="73">
        <f t="shared" ca="1" si="15"/>
        <v>0</v>
      </c>
      <c r="Q60" s="73">
        <f t="shared" ca="1" si="16"/>
        <v>0</v>
      </c>
      <c r="R60" s="42">
        <f t="shared" ca="1" si="5"/>
        <v>8.2130332429820917E-4</v>
      </c>
    </row>
    <row r="61" spans="1:18">
      <c r="A61" s="78"/>
      <c r="B61" s="78"/>
      <c r="C61" s="78"/>
      <c r="D61" s="79">
        <f t="shared" si="6"/>
        <v>0</v>
      </c>
      <c r="E61" s="79">
        <f t="shared" si="6"/>
        <v>0</v>
      </c>
      <c r="F61" s="73">
        <f t="shared" si="7"/>
        <v>0</v>
      </c>
      <c r="G61" s="73">
        <f t="shared" si="7"/>
        <v>0</v>
      </c>
      <c r="H61" s="73">
        <f t="shared" si="8"/>
        <v>0</v>
      </c>
      <c r="I61" s="73">
        <f t="shared" si="9"/>
        <v>0</v>
      </c>
      <c r="J61" s="73">
        <f t="shared" si="10"/>
        <v>0</v>
      </c>
      <c r="K61" s="73">
        <f t="shared" si="11"/>
        <v>0</v>
      </c>
      <c r="L61" s="73">
        <f t="shared" si="12"/>
        <v>0</v>
      </c>
      <c r="M61" s="73">
        <f t="shared" ca="1" si="4"/>
        <v>-8.2130332429820917E-4</v>
      </c>
      <c r="N61" s="73">
        <f t="shared" ca="1" si="13"/>
        <v>0</v>
      </c>
      <c r="O61" s="83">
        <f t="shared" ca="1" si="14"/>
        <v>0</v>
      </c>
      <c r="P61" s="73">
        <f t="shared" ca="1" si="15"/>
        <v>0</v>
      </c>
      <c r="Q61" s="73">
        <f t="shared" ca="1" si="16"/>
        <v>0</v>
      </c>
      <c r="R61" s="42">
        <f t="shared" ca="1" si="5"/>
        <v>8.2130332429820917E-4</v>
      </c>
    </row>
    <row r="62" spans="1:18">
      <c r="A62" s="78"/>
      <c r="B62" s="78"/>
      <c r="C62" s="78"/>
      <c r="D62" s="79">
        <f t="shared" si="6"/>
        <v>0</v>
      </c>
      <c r="E62" s="79">
        <f t="shared" si="6"/>
        <v>0</v>
      </c>
      <c r="F62" s="73">
        <f t="shared" si="7"/>
        <v>0</v>
      </c>
      <c r="G62" s="73">
        <f t="shared" si="7"/>
        <v>0</v>
      </c>
      <c r="H62" s="73">
        <f t="shared" si="8"/>
        <v>0</v>
      </c>
      <c r="I62" s="73">
        <f t="shared" si="9"/>
        <v>0</v>
      </c>
      <c r="J62" s="73">
        <f t="shared" si="10"/>
        <v>0</v>
      </c>
      <c r="K62" s="73">
        <f t="shared" si="11"/>
        <v>0</v>
      </c>
      <c r="L62" s="73">
        <f t="shared" si="12"/>
        <v>0</v>
      </c>
      <c r="M62" s="73">
        <f t="shared" ca="1" si="4"/>
        <v>-8.2130332429820917E-4</v>
      </c>
      <c r="N62" s="73">
        <f t="shared" ca="1" si="13"/>
        <v>0</v>
      </c>
      <c r="O62" s="83">
        <f t="shared" ca="1" si="14"/>
        <v>0</v>
      </c>
      <c r="P62" s="73">
        <f t="shared" ca="1" si="15"/>
        <v>0</v>
      </c>
      <c r="Q62" s="73">
        <f t="shared" ca="1" si="16"/>
        <v>0</v>
      </c>
      <c r="R62" s="42">
        <f t="shared" ca="1" si="5"/>
        <v>8.2130332429820917E-4</v>
      </c>
    </row>
    <row r="63" spans="1:18">
      <c r="A63" s="78"/>
      <c r="B63" s="78"/>
      <c r="C63" s="78"/>
      <c r="D63" s="79">
        <f t="shared" si="6"/>
        <v>0</v>
      </c>
      <c r="E63" s="79">
        <f t="shared" si="6"/>
        <v>0</v>
      </c>
      <c r="F63" s="73">
        <f t="shared" si="7"/>
        <v>0</v>
      </c>
      <c r="G63" s="73">
        <f t="shared" si="7"/>
        <v>0</v>
      </c>
      <c r="H63" s="73">
        <f t="shared" si="8"/>
        <v>0</v>
      </c>
      <c r="I63" s="73">
        <f t="shared" si="9"/>
        <v>0</v>
      </c>
      <c r="J63" s="73">
        <f t="shared" si="10"/>
        <v>0</v>
      </c>
      <c r="K63" s="73">
        <f t="shared" si="11"/>
        <v>0</v>
      </c>
      <c r="L63" s="73">
        <f t="shared" si="12"/>
        <v>0</v>
      </c>
      <c r="M63" s="73">
        <f t="shared" ca="1" si="4"/>
        <v>-8.2130332429820917E-4</v>
      </c>
      <c r="N63" s="73">
        <f t="shared" ca="1" si="13"/>
        <v>0</v>
      </c>
      <c r="O63" s="83">
        <f t="shared" ca="1" si="14"/>
        <v>0</v>
      </c>
      <c r="P63" s="73">
        <f t="shared" ca="1" si="15"/>
        <v>0</v>
      </c>
      <c r="Q63" s="73">
        <f t="shared" ca="1" si="16"/>
        <v>0</v>
      </c>
      <c r="R63" s="42">
        <f t="shared" ca="1" si="5"/>
        <v>8.2130332429820917E-4</v>
      </c>
    </row>
    <row r="64" spans="1:18">
      <c r="A64" s="78"/>
      <c r="B64" s="78"/>
      <c r="C64" s="78"/>
      <c r="D64" s="79">
        <f t="shared" si="6"/>
        <v>0</v>
      </c>
      <c r="E64" s="79">
        <f t="shared" si="6"/>
        <v>0</v>
      </c>
      <c r="F64" s="73">
        <f t="shared" si="7"/>
        <v>0</v>
      </c>
      <c r="G64" s="73">
        <f t="shared" si="7"/>
        <v>0</v>
      </c>
      <c r="H64" s="73">
        <f t="shared" si="8"/>
        <v>0</v>
      </c>
      <c r="I64" s="73">
        <f t="shared" si="9"/>
        <v>0</v>
      </c>
      <c r="J64" s="73">
        <f t="shared" si="10"/>
        <v>0</v>
      </c>
      <c r="K64" s="73">
        <f t="shared" si="11"/>
        <v>0</v>
      </c>
      <c r="L64" s="73">
        <f t="shared" si="12"/>
        <v>0</v>
      </c>
      <c r="M64" s="73">
        <f t="shared" ca="1" si="4"/>
        <v>-8.2130332429820917E-4</v>
      </c>
      <c r="N64" s="73">
        <f t="shared" ca="1" si="13"/>
        <v>0</v>
      </c>
      <c r="O64" s="83">
        <f t="shared" ca="1" si="14"/>
        <v>0</v>
      </c>
      <c r="P64" s="73">
        <f t="shared" ca="1" si="15"/>
        <v>0</v>
      </c>
      <c r="Q64" s="73">
        <f t="shared" ca="1" si="16"/>
        <v>0</v>
      </c>
      <c r="R64" s="42">
        <f t="shared" ca="1" si="5"/>
        <v>8.2130332429820917E-4</v>
      </c>
    </row>
    <row r="65" spans="1:18">
      <c r="A65" s="78"/>
      <c r="B65" s="78"/>
      <c r="C65" s="78"/>
      <c r="D65" s="79">
        <f t="shared" si="6"/>
        <v>0</v>
      </c>
      <c r="E65" s="79">
        <f t="shared" si="6"/>
        <v>0</v>
      </c>
      <c r="F65" s="73">
        <f t="shared" si="7"/>
        <v>0</v>
      </c>
      <c r="G65" s="73">
        <f t="shared" si="7"/>
        <v>0</v>
      </c>
      <c r="H65" s="73">
        <f t="shared" si="8"/>
        <v>0</v>
      </c>
      <c r="I65" s="73">
        <f t="shared" si="9"/>
        <v>0</v>
      </c>
      <c r="J65" s="73">
        <f t="shared" si="10"/>
        <v>0</v>
      </c>
      <c r="K65" s="73">
        <f t="shared" si="11"/>
        <v>0</v>
      </c>
      <c r="L65" s="73">
        <f t="shared" si="12"/>
        <v>0</v>
      </c>
      <c r="M65" s="73">
        <f t="shared" ca="1" si="4"/>
        <v>-8.2130332429820917E-4</v>
      </c>
      <c r="N65" s="73">
        <f t="shared" ca="1" si="13"/>
        <v>0</v>
      </c>
      <c r="O65" s="83">
        <f t="shared" ca="1" si="14"/>
        <v>0</v>
      </c>
      <c r="P65" s="73">
        <f t="shared" ca="1" si="15"/>
        <v>0</v>
      </c>
      <c r="Q65" s="73">
        <f t="shared" ca="1" si="16"/>
        <v>0</v>
      </c>
      <c r="R65" s="42">
        <f t="shared" ca="1" si="5"/>
        <v>8.2130332429820917E-4</v>
      </c>
    </row>
    <row r="66" spans="1:18">
      <c r="A66" s="78"/>
      <c r="B66" s="78"/>
      <c r="C66" s="78"/>
      <c r="D66" s="79">
        <f t="shared" si="6"/>
        <v>0</v>
      </c>
      <c r="E66" s="79">
        <f t="shared" si="6"/>
        <v>0</v>
      </c>
      <c r="F66" s="73">
        <f t="shared" si="7"/>
        <v>0</v>
      </c>
      <c r="G66" s="73">
        <f t="shared" si="7"/>
        <v>0</v>
      </c>
      <c r="H66" s="73">
        <f t="shared" si="8"/>
        <v>0</v>
      </c>
      <c r="I66" s="73">
        <f t="shared" si="9"/>
        <v>0</v>
      </c>
      <c r="J66" s="73">
        <f t="shared" si="10"/>
        <v>0</v>
      </c>
      <c r="K66" s="73">
        <f t="shared" si="11"/>
        <v>0</v>
      </c>
      <c r="L66" s="73">
        <f t="shared" si="12"/>
        <v>0</v>
      </c>
      <c r="M66" s="73">
        <f t="shared" ca="1" si="4"/>
        <v>-8.2130332429820917E-4</v>
      </c>
      <c r="N66" s="73">
        <f t="shared" ca="1" si="13"/>
        <v>0</v>
      </c>
      <c r="O66" s="83">
        <f t="shared" ca="1" si="14"/>
        <v>0</v>
      </c>
      <c r="P66" s="73">
        <f t="shared" ca="1" si="15"/>
        <v>0</v>
      </c>
      <c r="Q66" s="73">
        <f t="shared" ca="1" si="16"/>
        <v>0</v>
      </c>
      <c r="R66" s="42">
        <f t="shared" ca="1" si="5"/>
        <v>8.2130332429820917E-4</v>
      </c>
    </row>
    <row r="67" spans="1:18">
      <c r="A67" s="78"/>
      <c r="B67" s="78"/>
      <c r="C67" s="78"/>
      <c r="D67" s="79">
        <f t="shared" si="6"/>
        <v>0</v>
      </c>
      <c r="E67" s="79">
        <f t="shared" si="6"/>
        <v>0</v>
      </c>
      <c r="F67" s="73">
        <f t="shared" si="7"/>
        <v>0</v>
      </c>
      <c r="G67" s="73">
        <f t="shared" si="7"/>
        <v>0</v>
      </c>
      <c r="H67" s="73">
        <f t="shared" si="8"/>
        <v>0</v>
      </c>
      <c r="I67" s="73">
        <f t="shared" si="9"/>
        <v>0</v>
      </c>
      <c r="J67" s="73">
        <f t="shared" si="10"/>
        <v>0</v>
      </c>
      <c r="K67" s="73">
        <f t="shared" si="11"/>
        <v>0</v>
      </c>
      <c r="L67" s="73">
        <f t="shared" si="12"/>
        <v>0</v>
      </c>
      <c r="M67" s="73">
        <f t="shared" ca="1" si="4"/>
        <v>-8.2130332429820917E-4</v>
      </c>
      <c r="N67" s="73">
        <f t="shared" ca="1" si="13"/>
        <v>0</v>
      </c>
      <c r="O67" s="83">
        <f t="shared" ca="1" si="14"/>
        <v>0</v>
      </c>
      <c r="P67" s="73">
        <f t="shared" ca="1" si="15"/>
        <v>0</v>
      </c>
      <c r="Q67" s="73">
        <f t="shared" ca="1" si="16"/>
        <v>0</v>
      </c>
      <c r="R67" s="42">
        <f t="shared" ca="1" si="5"/>
        <v>8.2130332429820917E-4</v>
      </c>
    </row>
    <row r="68" spans="1:18">
      <c r="A68" s="78"/>
      <c r="B68" s="78"/>
      <c r="C68" s="78"/>
      <c r="D68" s="79">
        <f t="shared" si="6"/>
        <v>0</v>
      </c>
      <c r="E68" s="79">
        <f t="shared" si="6"/>
        <v>0</v>
      </c>
      <c r="F68" s="73">
        <f t="shared" si="7"/>
        <v>0</v>
      </c>
      <c r="G68" s="73">
        <f t="shared" si="7"/>
        <v>0</v>
      </c>
      <c r="H68" s="73">
        <f t="shared" si="8"/>
        <v>0</v>
      </c>
      <c r="I68" s="73">
        <f t="shared" si="9"/>
        <v>0</v>
      </c>
      <c r="J68" s="73">
        <f t="shared" si="10"/>
        <v>0</v>
      </c>
      <c r="K68" s="73">
        <f t="shared" si="11"/>
        <v>0</v>
      </c>
      <c r="L68" s="73">
        <f t="shared" si="12"/>
        <v>0</v>
      </c>
      <c r="M68" s="73">
        <f t="shared" ca="1" si="4"/>
        <v>-8.2130332429820917E-4</v>
      </c>
      <c r="N68" s="73">
        <f t="shared" ca="1" si="13"/>
        <v>0</v>
      </c>
      <c r="O68" s="83">
        <f t="shared" ca="1" si="14"/>
        <v>0</v>
      </c>
      <c r="P68" s="73">
        <f t="shared" ca="1" si="15"/>
        <v>0</v>
      </c>
      <c r="Q68" s="73">
        <f t="shared" ca="1" si="16"/>
        <v>0</v>
      </c>
      <c r="R68" s="42">
        <f t="shared" ca="1" si="5"/>
        <v>8.2130332429820917E-4</v>
      </c>
    </row>
    <row r="69" spans="1:18">
      <c r="A69" s="78"/>
      <c r="B69" s="78"/>
      <c r="C69" s="78"/>
      <c r="D69" s="79">
        <f t="shared" si="6"/>
        <v>0</v>
      </c>
      <c r="E69" s="79">
        <f t="shared" si="6"/>
        <v>0</v>
      </c>
      <c r="F69" s="73">
        <f t="shared" si="7"/>
        <v>0</v>
      </c>
      <c r="G69" s="73">
        <f t="shared" si="7"/>
        <v>0</v>
      </c>
      <c r="H69" s="73">
        <f t="shared" si="8"/>
        <v>0</v>
      </c>
      <c r="I69" s="73">
        <f t="shared" si="9"/>
        <v>0</v>
      </c>
      <c r="J69" s="73">
        <f t="shared" si="10"/>
        <v>0</v>
      </c>
      <c r="K69" s="73">
        <f t="shared" si="11"/>
        <v>0</v>
      </c>
      <c r="L69" s="73">
        <f t="shared" si="12"/>
        <v>0</v>
      </c>
      <c r="M69" s="73">
        <f t="shared" ca="1" si="4"/>
        <v>-8.2130332429820917E-4</v>
      </c>
      <c r="N69" s="73">
        <f t="shared" ca="1" si="13"/>
        <v>0</v>
      </c>
      <c r="O69" s="83">
        <f t="shared" ca="1" si="14"/>
        <v>0</v>
      </c>
      <c r="P69" s="73">
        <f t="shared" ca="1" si="15"/>
        <v>0</v>
      </c>
      <c r="Q69" s="73">
        <f t="shared" ca="1" si="16"/>
        <v>0</v>
      </c>
      <c r="R69" s="42">
        <f t="shared" ca="1" si="5"/>
        <v>8.2130332429820917E-4</v>
      </c>
    </row>
    <row r="70" spans="1:18">
      <c r="A70" s="78"/>
      <c r="B70" s="78"/>
      <c r="C70" s="78"/>
      <c r="D70" s="79">
        <f t="shared" si="6"/>
        <v>0</v>
      </c>
      <c r="E70" s="79">
        <f t="shared" si="6"/>
        <v>0</v>
      </c>
      <c r="F70" s="73">
        <f t="shared" si="7"/>
        <v>0</v>
      </c>
      <c r="G70" s="73">
        <f t="shared" si="7"/>
        <v>0</v>
      </c>
      <c r="H70" s="73">
        <f t="shared" si="8"/>
        <v>0</v>
      </c>
      <c r="I70" s="73">
        <f t="shared" si="9"/>
        <v>0</v>
      </c>
      <c r="J70" s="73">
        <f t="shared" si="10"/>
        <v>0</v>
      </c>
      <c r="K70" s="73">
        <f t="shared" si="11"/>
        <v>0</v>
      </c>
      <c r="L70" s="73">
        <f t="shared" si="12"/>
        <v>0</v>
      </c>
      <c r="M70" s="73">
        <f t="shared" ca="1" si="4"/>
        <v>-8.2130332429820917E-4</v>
      </c>
      <c r="N70" s="73">
        <f t="shared" ca="1" si="13"/>
        <v>0</v>
      </c>
      <c r="O70" s="83">
        <f t="shared" ca="1" si="14"/>
        <v>0</v>
      </c>
      <c r="P70" s="73">
        <f t="shared" ca="1" si="15"/>
        <v>0</v>
      </c>
      <c r="Q70" s="73">
        <f t="shared" ca="1" si="16"/>
        <v>0</v>
      </c>
      <c r="R70" s="42">
        <f t="shared" ca="1" si="5"/>
        <v>8.2130332429820917E-4</v>
      </c>
    </row>
    <row r="71" spans="1:18">
      <c r="A71" s="78"/>
      <c r="B71" s="78"/>
      <c r="C71" s="78"/>
      <c r="D71" s="79">
        <f t="shared" si="6"/>
        <v>0</v>
      </c>
      <c r="E71" s="79">
        <f t="shared" si="6"/>
        <v>0</v>
      </c>
      <c r="F71" s="73">
        <f t="shared" si="7"/>
        <v>0</v>
      </c>
      <c r="G71" s="73">
        <f t="shared" si="7"/>
        <v>0</v>
      </c>
      <c r="H71" s="73">
        <f t="shared" si="8"/>
        <v>0</v>
      </c>
      <c r="I71" s="73">
        <f t="shared" si="9"/>
        <v>0</v>
      </c>
      <c r="J71" s="73">
        <f t="shared" si="10"/>
        <v>0</v>
      </c>
      <c r="K71" s="73">
        <f t="shared" si="11"/>
        <v>0</v>
      </c>
      <c r="L71" s="73">
        <f t="shared" si="12"/>
        <v>0</v>
      </c>
      <c r="M71" s="73">
        <f t="shared" ca="1" si="4"/>
        <v>-8.2130332429820917E-4</v>
      </c>
      <c r="N71" s="73">
        <f t="shared" ca="1" si="13"/>
        <v>0</v>
      </c>
      <c r="O71" s="83">
        <f t="shared" ca="1" si="14"/>
        <v>0</v>
      </c>
      <c r="P71" s="73">
        <f t="shared" ca="1" si="15"/>
        <v>0</v>
      </c>
      <c r="Q71" s="73">
        <f t="shared" ca="1" si="16"/>
        <v>0</v>
      </c>
      <c r="R71" s="42">
        <f t="shared" ca="1" si="5"/>
        <v>8.2130332429820917E-4</v>
      </c>
    </row>
    <row r="72" spans="1:18">
      <c r="A72" s="78"/>
      <c r="B72" s="78"/>
      <c r="C72" s="78"/>
      <c r="D72" s="79">
        <f t="shared" si="6"/>
        <v>0</v>
      </c>
      <c r="E72" s="79">
        <f t="shared" si="6"/>
        <v>0</v>
      </c>
      <c r="F72" s="73">
        <f t="shared" si="7"/>
        <v>0</v>
      </c>
      <c r="G72" s="73">
        <f t="shared" si="7"/>
        <v>0</v>
      </c>
      <c r="H72" s="73">
        <f t="shared" si="8"/>
        <v>0</v>
      </c>
      <c r="I72" s="73">
        <f t="shared" si="9"/>
        <v>0</v>
      </c>
      <c r="J72" s="73">
        <f t="shared" si="10"/>
        <v>0</v>
      </c>
      <c r="K72" s="73">
        <f t="shared" si="11"/>
        <v>0</v>
      </c>
      <c r="L72" s="73">
        <f t="shared" si="12"/>
        <v>0</v>
      </c>
      <c r="M72" s="73">
        <f t="shared" ca="1" si="4"/>
        <v>-8.2130332429820917E-4</v>
      </c>
      <c r="N72" s="73">
        <f t="shared" ca="1" si="13"/>
        <v>0</v>
      </c>
      <c r="O72" s="83">
        <f t="shared" ca="1" si="14"/>
        <v>0</v>
      </c>
      <c r="P72" s="73">
        <f t="shared" ca="1" si="15"/>
        <v>0</v>
      </c>
      <c r="Q72" s="73">
        <f t="shared" ca="1" si="16"/>
        <v>0</v>
      </c>
      <c r="R72" s="42">
        <f t="shared" ca="1" si="5"/>
        <v>8.2130332429820917E-4</v>
      </c>
    </row>
    <row r="73" spans="1:18">
      <c r="A73" s="78"/>
      <c r="B73" s="78"/>
      <c r="C73" s="78"/>
      <c r="D73" s="79">
        <f t="shared" si="6"/>
        <v>0</v>
      </c>
      <c r="E73" s="79">
        <f t="shared" si="6"/>
        <v>0</v>
      </c>
      <c r="F73" s="73">
        <f t="shared" si="7"/>
        <v>0</v>
      </c>
      <c r="G73" s="73">
        <f t="shared" si="7"/>
        <v>0</v>
      </c>
      <c r="H73" s="73">
        <f t="shared" si="8"/>
        <v>0</v>
      </c>
      <c r="I73" s="73">
        <f t="shared" si="9"/>
        <v>0</v>
      </c>
      <c r="J73" s="73">
        <f t="shared" si="10"/>
        <v>0</v>
      </c>
      <c r="K73" s="73">
        <f t="shared" si="11"/>
        <v>0</v>
      </c>
      <c r="L73" s="73">
        <f t="shared" si="12"/>
        <v>0</v>
      </c>
      <c r="M73" s="73">
        <f t="shared" ca="1" si="4"/>
        <v>-8.2130332429820917E-4</v>
      </c>
      <c r="N73" s="73">
        <f t="shared" ca="1" si="13"/>
        <v>0</v>
      </c>
      <c r="O73" s="83">
        <f t="shared" ca="1" si="14"/>
        <v>0</v>
      </c>
      <c r="P73" s="73">
        <f t="shared" ca="1" si="15"/>
        <v>0</v>
      </c>
      <c r="Q73" s="73">
        <f t="shared" ca="1" si="16"/>
        <v>0</v>
      </c>
      <c r="R73" s="42">
        <f t="shared" ca="1" si="5"/>
        <v>8.2130332429820917E-4</v>
      </c>
    </row>
    <row r="74" spans="1:18">
      <c r="A74" s="78"/>
      <c r="B74" s="78"/>
      <c r="C74" s="78"/>
      <c r="D74" s="79">
        <f t="shared" si="6"/>
        <v>0</v>
      </c>
      <c r="E74" s="79">
        <f t="shared" si="6"/>
        <v>0</v>
      </c>
      <c r="F74" s="73">
        <f t="shared" si="7"/>
        <v>0</v>
      </c>
      <c r="G74" s="73">
        <f t="shared" si="7"/>
        <v>0</v>
      </c>
      <c r="H74" s="73">
        <f t="shared" si="8"/>
        <v>0</v>
      </c>
      <c r="I74" s="73">
        <f t="shared" si="9"/>
        <v>0</v>
      </c>
      <c r="J74" s="73">
        <f t="shared" si="10"/>
        <v>0</v>
      </c>
      <c r="K74" s="73">
        <f t="shared" si="11"/>
        <v>0</v>
      </c>
      <c r="L74" s="73">
        <f t="shared" si="12"/>
        <v>0</v>
      </c>
      <c r="M74" s="73">
        <f t="shared" ca="1" si="4"/>
        <v>-8.2130332429820917E-4</v>
      </c>
      <c r="N74" s="73">
        <f t="shared" ca="1" si="13"/>
        <v>0</v>
      </c>
      <c r="O74" s="83">
        <f t="shared" ca="1" si="14"/>
        <v>0</v>
      </c>
      <c r="P74" s="73">
        <f t="shared" ca="1" si="15"/>
        <v>0</v>
      </c>
      <c r="Q74" s="73">
        <f t="shared" ca="1" si="16"/>
        <v>0</v>
      </c>
      <c r="R74" s="42">
        <f t="shared" ca="1" si="5"/>
        <v>8.2130332429820917E-4</v>
      </c>
    </row>
    <row r="75" spans="1:18">
      <c r="A75" s="78"/>
      <c r="B75" s="78"/>
      <c r="C75" s="78"/>
      <c r="D75" s="79">
        <f t="shared" si="6"/>
        <v>0</v>
      </c>
      <c r="E75" s="79">
        <f t="shared" si="6"/>
        <v>0</v>
      </c>
      <c r="F75" s="73">
        <f t="shared" si="7"/>
        <v>0</v>
      </c>
      <c r="G75" s="73">
        <f t="shared" si="7"/>
        <v>0</v>
      </c>
      <c r="H75" s="73">
        <f t="shared" si="8"/>
        <v>0</v>
      </c>
      <c r="I75" s="73">
        <f t="shared" si="9"/>
        <v>0</v>
      </c>
      <c r="J75" s="73">
        <f t="shared" si="10"/>
        <v>0</v>
      </c>
      <c r="K75" s="73">
        <f t="shared" si="11"/>
        <v>0</v>
      </c>
      <c r="L75" s="73">
        <f t="shared" si="12"/>
        <v>0</v>
      </c>
      <c r="M75" s="73">
        <f t="shared" ca="1" si="4"/>
        <v>-8.2130332429820917E-4</v>
      </c>
      <c r="N75" s="73">
        <f t="shared" ca="1" si="13"/>
        <v>0</v>
      </c>
      <c r="O75" s="83">
        <f t="shared" ca="1" si="14"/>
        <v>0</v>
      </c>
      <c r="P75" s="73">
        <f t="shared" ca="1" si="15"/>
        <v>0</v>
      </c>
      <c r="Q75" s="73">
        <f t="shared" ca="1" si="16"/>
        <v>0</v>
      </c>
      <c r="R75" s="42">
        <f t="shared" ca="1" si="5"/>
        <v>8.2130332429820917E-4</v>
      </c>
    </row>
    <row r="76" spans="1:18">
      <c r="A76" s="78"/>
      <c r="B76" s="78"/>
      <c r="C76" s="78"/>
      <c r="D76" s="79">
        <f t="shared" si="6"/>
        <v>0</v>
      </c>
      <c r="E76" s="79">
        <f t="shared" si="6"/>
        <v>0</v>
      </c>
      <c r="F76" s="73">
        <f t="shared" si="7"/>
        <v>0</v>
      </c>
      <c r="G76" s="73">
        <f t="shared" si="7"/>
        <v>0</v>
      </c>
      <c r="H76" s="73">
        <f t="shared" si="8"/>
        <v>0</v>
      </c>
      <c r="I76" s="73">
        <f t="shared" si="9"/>
        <v>0</v>
      </c>
      <c r="J76" s="73">
        <f t="shared" si="10"/>
        <v>0</v>
      </c>
      <c r="K76" s="73">
        <f t="shared" si="11"/>
        <v>0</v>
      </c>
      <c r="L76" s="73">
        <f t="shared" si="12"/>
        <v>0</v>
      </c>
      <c r="M76" s="73">
        <f t="shared" ca="1" si="4"/>
        <v>-8.2130332429820917E-4</v>
      </c>
      <c r="N76" s="73">
        <f t="shared" ca="1" si="13"/>
        <v>0</v>
      </c>
      <c r="O76" s="83">
        <f t="shared" ca="1" si="14"/>
        <v>0</v>
      </c>
      <c r="P76" s="73">
        <f t="shared" ca="1" si="15"/>
        <v>0</v>
      </c>
      <c r="Q76" s="73">
        <f t="shared" ca="1" si="16"/>
        <v>0</v>
      </c>
      <c r="R76" s="42">
        <f t="shared" ca="1" si="5"/>
        <v>8.2130332429820917E-4</v>
      </c>
    </row>
    <row r="77" spans="1:18">
      <c r="A77" s="78"/>
      <c r="B77" s="78"/>
      <c r="C77" s="78"/>
      <c r="D77" s="79">
        <f t="shared" si="6"/>
        <v>0</v>
      </c>
      <c r="E77" s="79">
        <f t="shared" si="6"/>
        <v>0</v>
      </c>
      <c r="F77" s="73">
        <f t="shared" si="7"/>
        <v>0</v>
      </c>
      <c r="G77" s="73">
        <f t="shared" si="7"/>
        <v>0</v>
      </c>
      <c r="H77" s="73">
        <f t="shared" si="8"/>
        <v>0</v>
      </c>
      <c r="I77" s="73">
        <f t="shared" si="9"/>
        <v>0</v>
      </c>
      <c r="J77" s="73">
        <f t="shared" si="10"/>
        <v>0</v>
      </c>
      <c r="K77" s="73">
        <f t="shared" si="11"/>
        <v>0</v>
      </c>
      <c r="L77" s="73">
        <f t="shared" si="12"/>
        <v>0</v>
      </c>
      <c r="M77" s="73">
        <f t="shared" ca="1" si="4"/>
        <v>-8.2130332429820917E-4</v>
      </c>
      <c r="N77" s="73">
        <f t="shared" ca="1" si="13"/>
        <v>0</v>
      </c>
      <c r="O77" s="83">
        <f t="shared" ca="1" si="14"/>
        <v>0</v>
      </c>
      <c r="P77" s="73">
        <f t="shared" ca="1" si="15"/>
        <v>0</v>
      </c>
      <c r="Q77" s="73">
        <f t="shared" ca="1" si="16"/>
        <v>0</v>
      </c>
      <c r="R77" s="42">
        <f t="shared" ca="1" si="5"/>
        <v>8.2130332429820917E-4</v>
      </c>
    </row>
    <row r="78" spans="1:18">
      <c r="A78" s="78"/>
      <c r="B78" s="78"/>
      <c r="C78" s="78"/>
      <c r="D78" s="79">
        <f t="shared" si="6"/>
        <v>0</v>
      </c>
      <c r="E78" s="79">
        <f t="shared" si="6"/>
        <v>0</v>
      </c>
      <c r="F78" s="73">
        <f t="shared" si="7"/>
        <v>0</v>
      </c>
      <c r="G78" s="73">
        <f t="shared" si="7"/>
        <v>0</v>
      </c>
      <c r="H78" s="73">
        <f t="shared" si="8"/>
        <v>0</v>
      </c>
      <c r="I78" s="73">
        <f t="shared" si="9"/>
        <v>0</v>
      </c>
      <c r="J78" s="73">
        <f t="shared" si="10"/>
        <v>0</v>
      </c>
      <c r="K78" s="73">
        <f t="shared" si="11"/>
        <v>0</v>
      </c>
      <c r="L78" s="73">
        <f t="shared" si="12"/>
        <v>0</v>
      </c>
      <c r="M78" s="73">
        <f t="shared" ca="1" si="4"/>
        <v>-8.2130332429820917E-4</v>
      </c>
      <c r="N78" s="73">
        <f t="shared" ca="1" si="13"/>
        <v>0</v>
      </c>
      <c r="O78" s="83">
        <f t="shared" ca="1" si="14"/>
        <v>0</v>
      </c>
      <c r="P78" s="73">
        <f t="shared" ca="1" si="15"/>
        <v>0</v>
      </c>
      <c r="Q78" s="73">
        <f t="shared" ca="1" si="16"/>
        <v>0</v>
      </c>
      <c r="R78" s="42">
        <f t="shared" ca="1" si="5"/>
        <v>8.2130332429820917E-4</v>
      </c>
    </row>
    <row r="79" spans="1:18">
      <c r="A79" s="78"/>
      <c r="B79" s="78"/>
      <c r="C79" s="78"/>
      <c r="D79" s="79">
        <f t="shared" si="6"/>
        <v>0</v>
      </c>
      <c r="E79" s="79">
        <f t="shared" si="6"/>
        <v>0</v>
      </c>
      <c r="F79" s="73">
        <f t="shared" si="7"/>
        <v>0</v>
      </c>
      <c r="G79" s="73">
        <f t="shared" si="7"/>
        <v>0</v>
      </c>
      <c r="H79" s="73">
        <f t="shared" si="8"/>
        <v>0</v>
      </c>
      <c r="I79" s="73">
        <f t="shared" si="9"/>
        <v>0</v>
      </c>
      <c r="J79" s="73">
        <f t="shared" si="10"/>
        <v>0</v>
      </c>
      <c r="K79" s="73">
        <f t="shared" si="11"/>
        <v>0</v>
      </c>
      <c r="L79" s="73">
        <f t="shared" si="12"/>
        <v>0</v>
      </c>
      <c r="M79" s="73">
        <f t="shared" ca="1" si="4"/>
        <v>-8.2130332429820917E-4</v>
      </c>
      <c r="N79" s="73">
        <f t="shared" ca="1" si="13"/>
        <v>0</v>
      </c>
      <c r="O79" s="83">
        <f t="shared" ca="1" si="14"/>
        <v>0</v>
      </c>
      <c r="P79" s="73">
        <f t="shared" ca="1" si="15"/>
        <v>0</v>
      </c>
      <c r="Q79" s="73">
        <f t="shared" ca="1" si="16"/>
        <v>0</v>
      </c>
      <c r="R79" s="42">
        <f t="shared" ca="1" si="5"/>
        <v>8.2130332429820917E-4</v>
      </c>
    </row>
    <row r="80" spans="1:18">
      <c r="A80" s="78"/>
      <c r="B80" s="78"/>
      <c r="C80" s="78"/>
      <c r="D80" s="79">
        <f t="shared" si="6"/>
        <v>0</v>
      </c>
      <c r="E80" s="79">
        <f t="shared" si="6"/>
        <v>0</v>
      </c>
      <c r="F80" s="73">
        <f t="shared" si="7"/>
        <v>0</v>
      </c>
      <c r="G80" s="73">
        <f t="shared" si="7"/>
        <v>0</v>
      </c>
      <c r="H80" s="73">
        <f t="shared" si="8"/>
        <v>0</v>
      </c>
      <c r="I80" s="73">
        <f t="shared" si="9"/>
        <v>0</v>
      </c>
      <c r="J80" s="73">
        <f t="shared" si="10"/>
        <v>0</v>
      </c>
      <c r="K80" s="73">
        <f t="shared" si="11"/>
        <v>0</v>
      </c>
      <c r="L80" s="73">
        <f t="shared" si="12"/>
        <v>0</v>
      </c>
      <c r="M80" s="73">
        <f t="shared" ca="1" si="4"/>
        <v>-8.2130332429820917E-4</v>
      </c>
      <c r="N80" s="73">
        <f t="shared" ca="1" si="13"/>
        <v>0</v>
      </c>
      <c r="O80" s="83">
        <f t="shared" ca="1" si="14"/>
        <v>0</v>
      </c>
      <c r="P80" s="73">
        <f t="shared" ca="1" si="15"/>
        <v>0</v>
      </c>
      <c r="Q80" s="73">
        <f t="shared" ca="1" si="16"/>
        <v>0</v>
      </c>
      <c r="R80" s="42">
        <f t="shared" ca="1" si="5"/>
        <v>8.2130332429820917E-4</v>
      </c>
    </row>
    <row r="81" spans="1:18">
      <c r="A81" s="78"/>
      <c r="B81" s="78"/>
      <c r="C81" s="78"/>
      <c r="D81" s="79">
        <f t="shared" si="6"/>
        <v>0</v>
      </c>
      <c r="E81" s="79">
        <f t="shared" si="6"/>
        <v>0</v>
      </c>
      <c r="F81" s="73">
        <f t="shared" si="7"/>
        <v>0</v>
      </c>
      <c r="G81" s="73">
        <f t="shared" si="7"/>
        <v>0</v>
      </c>
      <c r="H81" s="73">
        <f t="shared" si="8"/>
        <v>0</v>
      </c>
      <c r="I81" s="73">
        <f t="shared" si="9"/>
        <v>0</v>
      </c>
      <c r="J81" s="73">
        <f t="shared" si="10"/>
        <v>0</v>
      </c>
      <c r="K81" s="73">
        <f t="shared" si="11"/>
        <v>0</v>
      </c>
      <c r="L81" s="73">
        <f t="shared" si="12"/>
        <v>0</v>
      </c>
      <c r="M81" s="73">
        <f t="shared" ca="1" si="4"/>
        <v>-8.2130332429820917E-4</v>
      </c>
      <c r="N81" s="73">
        <f t="shared" ca="1" si="13"/>
        <v>0</v>
      </c>
      <c r="O81" s="83">
        <f t="shared" ca="1" si="14"/>
        <v>0</v>
      </c>
      <c r="P81" s="73">
        <f t="shared" ca="1" si="15"/>
        <v>0</v>
      </c>
      <c r="Q81" s="73">
        <f t="shared" ca="1" si="16"/>
        <v>0</v>
      </c>
      <c r="R81" s="42">
        <f t="shared" ca="1" si="5"/>
        <v>8.2130332429820917E-4</v>
      </c>
    </row>
    <row r="82" spans="1:18">
      <c r="A82" s="78"/>
      <c r="B82" s="78"/>
      <c r="C82" s="78"/>
      <c r="D82" s="79">
        <f t="shared" si="6"/>
        <v>0</v>
      </c>
      <c r="E82" s="79">
        <f t="shared" si="6"/>
        <v>0</v>
      </c>
      <c r="F82" s="73">
        <f t="shared" si="7"/>
        <v>0</v>
      </c>
      <c r="G82" s="73">
        <f t="shared" si="7"/>
        <v>0</v>
      </c>
      <c r="H82" s="73">
        <f t="shared" si="8"/>
        <v>0</v>
      </c>
      <c r="I82" s="73">
        <f t="shared" si="9"/>
        <v>0</v>
      </c>
      <c r="J82" s="73">
        <f t="shared" si="10"/>
        <v>0</v>
      </c>
      <c r="K82" s="73">
        <f t="shared" si="11"/>
        <v>0</v>
      </c>
      <c r="L82" s="73">
        <f t="shared" si="12"/>
        <v>0</v>
      </c>
      <c r="M82" s="73">
        <f t="shared" ca="1" si="4"/>
        <v>-8.2130332429820917E-4</v>
      </c>
      <c r="N82" s="73">
        <f t="shared" ca="1" si="13"/>
        <v>0</v>
      </c>
      <c r="O82" s="83">
        <f t="shared" ca="1" si="14"/>
        <v>0</v>
      </c>
      <c r="P82" s="73">
        <f t="shared" ca="1" si="15"/>
        <v>0</v>
      </c>
      <c r="Q82" s="73">
        <f t="shared" ca="1" si="16"/>
        <v>0</v>
      </c>
      <c r="R82" s="42">
        <f t="shared" ca="1" si="5"/>
        <v>8.2130332429820917E-4</v>
      </c>
    </row>
    <row r="83" spans="1:18">
      <c r="A83" s="78"/>
      <c r="B83" s="78"/>
      <c r="C83" s="78"/>
      <c r="D83" s="79">
        <f t="shared" si="6"/>
        <v>0</v>
      </c>
      <c r="E83" s="79">
        <f t="shared" si="6"/>
        <v>0</v>
      </c>
      <c r="F83" s="73">
        <f t="shared" si="7"/>
        <v>0</v>
      </c>
      <c r="G83" s="73">
        <f t="shared" si="7"/>
        <v>0</v>
      </c>
      <c r="H83" s="73">
        <f t="shared" si="8"/>
        <v>0</v>
      </c>
      <c r="I83" s="73">
        <f t="shared" si="9"/>
        <v>0</v>
      </c>
      <c r="J83" s="73">
        <f t="shared" si="10"/>
        <v>0</v>
      </c>
      <c r="K83" s="73">
        <f t="shared" si="11"/>
        <v>0</v>
      </c>
      <c r="L83" s="73">
        <f t="shared" si="12"/>
        <v>0</v>
      </c>
      <c r="M83" s="73">
        <f t="shared" ca="1" si="4"/>
        <v>-8.2130332429820917E-4</v>
      </c>
      <c r="N83" s="73">
        <f t="shared" ca="1" si="13"/>
        <v>0</v>
      </c>
      <c r="O83" s="83">
        <f t="shared" ca="1" si="14"/>
        <v>0</v>
      </c>
      <c r="P83" s="73">
        <f t="shared" ca="1" si="15"/>
        <v>0</v>
      </c>
      <c r="Q83" s="73">
        <f t="shared" ca="1" si="16"/>
        <v>0</v>
      </c>
      <c r="R83" s="42">
        <f t="shared" ca="1" si="5"/>
        <v>8.2130332429820917E-4</v>
      </c>
    </row>
    <row r="84" spans="1:18">
      <c r="A84" s="78"/>
      <c r="B84" s="78"/>
      <c r="C84" s="78"/>
      <c r="D84" s="79">
        <f t="shared" si="6"/>
        <v>0</v>
      </c>
      <c r="E84" s="79">
        <f t="shared" si="6"/>
        <v>0</v>
      </c>
      <c r="F84" s="73">
        <f t="shared" si="7"/>
        <v>0</v>
      </c>
      <c r="G84" s="73">
        <f t="shared" si="7"/>
        <v>0</v>
      </c>
      <c r="H84" s="73">
        <f t="shared" si="8"/>
        <v>0</v>
      </c>
      <c r="I84" s="73">
        <f t="shared" si="9"/>
        <v>0</v>
      </c>
      <c r="J84" s="73">
        <f t="shared" si="10"/>
        <v>0</v>
      </c>
      <c r="K84" s="73">
        <f t="shared" si="11"/>
        <v>0</v>
      </c>
      <c r="L84" s="73">
        <f t="shared" si="12"/>
        <v>0</v>
      </c>
      <c r="M84" s="73">
        <f t="shared" ca="1" si="4"/>
        <v>-8.2130332429820917E-4</v>
      </c>
      <c r="N84" s="73">
        <f t="shared" ca="1" si="13"/>
        <v>0</v>
      </c>
      <c r="O84" s="83">
        <f t="shared" ca="1" si="14"/>
        <v>0</v>
      </c>
      <c r="P84" s="73">
        <f t="shared" ca="1" si="15"/>
        <v>0</v>
      </c>
      <c r="Q84" s="73">
        <f t="shared" ca="1" si="16"/>
        <v>0</v>
      </c>
      <c r="R84" s="42">
        <f t="shared" ca="1" si="5"/>
        <v>8.2130332429820917E-4</v>
      </c>
    </row>
    <row r="85" spans="1:18">
      <c r="A85" s="78"/>
      <c r="B85" s="78"/>
      <c r="C85" s="78"/>
      <c r="D85" s="79">
        <f t="shared" si="6"/>
        <v>0</v>
      </c>
      <c r="E85" s="79">
        <f t="shared" si="6"/>
        <v>0</v>
      </c>
      <c r="F85" s="73">
        <f t="shared" si="7"/>
        <v>0</v>
      </c>
      <c r="G85" s="73">
        <f t="shared" si="7"/>
        <v>0</v>
      </c>
      <c r="H85" s="73">
        <f t="shared" si="8"/>
        <v>0</v>
      </c>
      <c r="I85" s="73">
        <f t="shared" si="9"/>
        <v>0</v>
      </c>
      <c r="J85" s="73">
        <f t="shared" si="10"/>
        <v>0</v>
      </c>
      <c r="K85" s="73">
        <f t="shared" si="11"/>
        <v>0</v>
      </c>
      <c r="L85" s="73">
        <f t="shared" si="12"/>
        <v>0</v>
      </c>
      <c r="M85" s="73">
        <f t="shared" ref="M85:M148" ca="1" si="17">+E$4+E$5*D85+E$6*D85^2</f>
        <v>-8.2130332429820917E-4</v>
      </c>
      <c r="N85" s="73">
        <f t="shared" ca="1" si="13"/>
        <v>0</v>
      </c>
      <c r="O85" s="83">
        <f t="shared" ca="1" si="14"/>
        <v>0</v>
      </c>
      <c r="P85" s="73">
        <f t="shared" ca="1" si="15"/>
        <v>0</v>
      </c>
      <c r="Q85" s="73">
        <f t="shared" ca="1" si="16"/>
        <v>0</v>
      </c>
      <c r="R85" s="42">
        <f t="shared" ref="R85:R148" ca="1" si="18">+E85-M85</f>
        <v>8.2130332429820917E-4</v>
      </c>
    </row>
    <row r="86" spans="1:18">
      <c r="A86" s="78"/>
      <c r="B86" s="78"/>
      <c r="C86" s="78"/>
      <c r="D86" s="79">
        <f t="shared" ref="D86:E149" si="19">A86/A$18</f>
        <v>0</v>
      </c>
      <c r="E86" s="79">
        <f t="shared" si="19"/>
        <v>0</v>
      </c>
      <c r="F86" s="73">
        <f t="shared" ref="F86:G149" si="20">$C86*D86</f>
        <v>0</v>
      </c>
      <c r="G86" s="73">
        <f t="shared" si="20"/>
        <v>0</v>
      </c>
      <c r="H86" s="73">
        <f t="shared" ref="H86:H149" si="21">C86*D86*D86</f>
        <v>0</v>
      </c>
      <c r="I86" s="73">
        <f t="shared" ref="I86:I149" si="22">C86*D86*D86*D86</f>
        <v>0</v>
      </c>
      <c r="J86" s="73">
        <f t="shared" ref="J86:J149" si="23">C86*D86*D86*D86*D86</f>
        <v>0</v>
      </c>
      <c r="K86" s="73">
        <f t="shared" ref="K86:K149" si="24">C86*E86*D86</f>
        <v>0</v>
      </c>
      <c r="L86" s="73">
        <f t="shared" ref="L86:L149" si="25">C86*E86*D86*D86</f>
        <v>0</v>
      </c>
      <c r="M86" s="73">
        <f t="shared" ca="1" si="17"/>
        <v>-8.2130332429820917E-4</v>
      </c>
      <c r="N86" s="73">
        <f t="shared" ref="N86:N149" ca="1" si="26">C86*(M86-E86)^2</f>
        <v>0</v>
      </c>
      <c r="O86" s="83">
        <f t="shared" ref="O86:O149" ca="1" si="27">(C86*O$1-O$2*F86+O$3*H86)^2</f>
        <v>0</v>
      </c>
      <c r="P86" s="73">
        <f t="shared" ref="P86:P149" ca="1" si="28">(-C86*O$2+O$4*F86-O$5*H86)^2</f>
        <v>0</v>
      </c>
      <c r="Q86" s="73">
        <f t="shared" ref="Q86:Q149" ca="1" si="29">+(C86*O$3-F86*O$5+H86*O$6)^2</f>
        <v>0</v>
      </c>
      <c r="R86" s="42">
        <f t="shared" ca="1" si="18"/>
        <v>8.2130332429820917E-4</v>
      </c>
    </row>
    <row r="87" spans="1:18">
      <c r="A87" s="78"/>
      <c r="B87" s="78"/>
      <c r="C87" s="78"/>
      <c r="D87" s="79">
        <f t="shared" si="19"/>
        <v>0</v>
      </c>
      <c r="E87" s="79">
        <f t="shared" si="19"/>
        <v>0</v>
      </c>
      <c r="F87" s="73">
        <f t="shared" si="20"/>
        <v>0</v>
      </c>
      <c r="G87" s="73">
        <f t="shared" si="20"/>
        <v>0</v>
      </c>
      <c r="H87" s="73">
        <f t="shared" si="21"/>
        <v>0</v>
      </c>
      <c r="I87" s="73">
        <f t="shared" si="22"/>
        <v>0</v>
      </c>
      <c r="J87" s="73">
        <f t="shared" si="23"/>
        <v>0</v>
      </c>
      <c r="K87" s="73">
        <f t="shared" si="24"/>
        <v>0</v>
      </c>
      <c r="L87" s="73">
        <f t="shared" si="25"/>
        <v>0</v>
      </c>
      <c r="M87" s="73">
        <f t="shared" ca="1" si="17"/>
        <v>-8.2130332429820917E-4</v>
      </c>
      <c r="N87" s="73">
        <f t="shared" ca="1" si="26"/>
        <v>0</v>
      </c>
      <c r="O87" s="83">
        <f t="shared" ca="1" si="27"/>
        <v>0</v>
      </c>
      <c r="P87" s="73">
        <f t="shared" ca="1" si="28"/>
        <v>0</v>
      </c>
      <c r="Q87" s="73">
        <f t="shared" ca="1" si="29"/>
        <v>0</v>
      </c>
      <c r="R87" s="42">
        <f t="shared" ca="1" si="18"/>
        <v>8.2130332429820917E-4</v>
      </c>
    </row>
    <row r="88" spans="1:18">
      <c r="A88" s="78"/>
      <c r="B88" s="78"/>
      <c r="C88" s="78"/>
      <c r="D88" s="79">
        <f t="shared" si="19"/>
        <v>0</v>
      </c>
      <c r="E88" s="79">
        <f t="shared" si="19"/>
        <v>0</v>
      </c>
      <c r="F88" s="73">
        <f t="shared" si="20"/>
        <v>0</v>
      </c>
      <c r="G88" s="73">
        <f t="shared" si="20"/>
        <v>0</v>
      </c>
      <c r="H88" s="73">
        <f t="shared" si="21"/>
        <v>0</v>
      </c>
      <c r="I88" s="73">
        <f t="shared" si="22"/>
        <v>0</v>
      </c>
      <c r="J88" s="73">
        <f t="shared" si="23"/>
        <v>0</v>
      </c>
      <c r="K88" s="73">
        <f t="shared" si="24"/>
        <v>0</v>
      </c>
      <c r="L88" s="73">
        <f t="shared" si="25"/>
        <v>0</v>
      </c>
      <c r="M88" s="73">
        <f t="shared" ca="1" si="17"/>
        <v>-8.2130332429820917E-4</v>
      </c>
      <c r="N88" s="73">
        <f t="shared" ca="1" si="26"/>
        <v>0</v>
      </c>
      <c r="O88" s="83">
        <f t="shared" ca="1" si="27"/>
        <v>0</v>
      </c>
      <c r="P88" s="73">
        <f t="shared" ca="1" si="28"/>
        <v>0</v>
      </c>
      <c r="Q88" s="73">
        <f t="shared" ca="1" si="29"/>
        <v>0</v>
      </c>
      <c r="R88" s="42">
        <f t="shared" ca="1" si="18"/>
        <v>8.2130332429820917E-4</v>
      </c>
    </row>
    <row r="89" spans="1:18">
      <c r="A89" s="78"/>
      <c r="B89" s="78"/>
      <c r="C89" s="78"/>
      <c r="D89" s="79">
        <f t="shared" si="19"/>
        <v>0</v>
      </c>
      <c r="E89" s="79">
        <f t="shared" si="19"/>
        <v>0</v>
      </c>
      <c r="F89" s="73">
        <f t="shared" si="20"/>
        <v>0</v>
      </c>
      <c r="G89" s="73">
        <f t="shared" si="20"/>
        <v>0</v>
      </c>
      <c r="H89" s="73">
        <f t="shared" si="21"/>
        <v>0</v>
      </c>
      <c r="I89" s="73">
        <f t="shared" si="22"/>
        <v>0</v>
      </c>
      <c r="J89" s="73">
        <f t="shared" si="23"/>
        <v>0</v>
      </c>
      <c r="K89" s="73">
        <f t="shared" si="24"/>
        <v>0</v>
      </c>
      <c r="L89" s="73">
        <f t="shared" si="25"/>
        <v>0</v>
      </c>
      <c r="M89" s="73">
        <f t="shared" ca="1" si="17"/>
        <v>-8.2130332429820917E-4</v>
      </c>
      <c r="N89" s="73">
        <f t="shared" ca="1" si="26"/>
        <v>0</v>
      </c>
      <c r="O89" s="83">
        <f t="shared" ca="1" si="27"/>
        <v>0</v>
      </c>
      <c r="P89" s="73">
        <f t="shared" ca="1" si="28"/>
        <v>0</v>
      </c>
      <c r="Q89" s="73">
        <f t="shared" ca="1" si="29"/>
        <v>0</v>
      </c>
      <c r="R89" s="42">
        <f t="shared" ca="1" si="18"/>
        <v>8.2130332429820917E-4</v>
      </c>
    </row>
    <row r="90" spans="1:18">
      <c r="A90" s="78"/>
      <c r="B90" s="78"/>
      <c r="C90" s="78"/>
      <c r="D90" s="79">
        <f t="shared" si="19"/>
        <v>0</v>
      </c>
      <c r="E90" s="79">
        <f t="shared" si="19"/>
        <v>0</v>
      </c>
      <c r="F90" s="73">
        <f t="shared" si="20"/>
        <v>0</v>
      </c>
      <c r="G90" s="73">
        <f t="shared" si="20"/>
        <v>0</v>
      </c>
      <c r="H90" s="73">
        <f t="shared" si="21"/>
        <v>0</v>
      </c>
      <c r="I90" s="73">
        <f t="shared" si="22"/>
        <v>0</v>
      </c>
      <c r="J90" s="73">
        <f t="shared" si="23"/>
        <v>0</v>
      </c>
      <c r="K90" s="73">
        <f t="shared" si="24"/>
        <v>0</v>
      </c>
      <c r="L90" s="73">
        <f t="shared" si="25"/>
        <v>0</v>
      </c>
      <c r="M90" s="73">
        <f t="shared" ca="1" si="17"/>
        <v>-8.2130332429820917E-4</v>
      </c>
      <c r="N90" s="73">
        <f t="shared" ca="1" si="26"/>
        <v>0</v>
      </c>
      <c r="O90" s="83">
        <f t="shared" ca="1" si="27"/>
        <v>0</v>
      </c>
      <c r="P90" s="73">
        <f t="shared" ca="1" si="28"/>
        <v>0</v>
      </c>
      <c r="Q90" s="73">
        <f t="shared" ca="1" si="29"/>
        <v>0</v>
      </c>
      <c r="R90" s="42">
        <f t="shared" ca="1" si="18"/>
        <v>8.2130332429820917E-4</v>
      </c>
    </row>
    <row r="91" spans="1:18">
      <c r="A91" s="78"/>
      <c r="B91" s="78"/>
      <c r="C91" s="78"/>
      <c r="D91" s="79">
        <f t="shared" si="19"/>
        <v>0</v>
      </c>
      <c r="E91" s="79">
        <f t="shared" si="19"/>
        <v>0</v>
      </c>
      <c r="F91" s="73">
        <f t="shared" si="20"/>
        <v>0</v>
      </c>
      <c r="G91" s="73">
        <f t="shared" si="20"/>
        <v>0</v>
      </c>
      <c r="H91" s="73">
        <f t="shared" si="21"/>
        <v>0</v>
      </c>
      <c r="I91" s="73">
        <f t="shared" si="22"/>
        <v>0</v>
      </c>
      <c r="J91" s="73">
        <f t="shared" si="23"/>
        <v>0</v>
      </c>
      <c r="K91" s="73">
        <f t="shared" si="24"/>
        <v>0</v>
      </c>
      <c r="L91" s="73">
        <f t="shared" si="25"/>
        <v>0</v>
      </c>
      <c r="M91" s="73">
        <f t="shared" ca="1" si="17"/>
        <v>-8.2130332429820917E-4</v>
      </c>
      <c r="N91" s="73">
        <f t="shared" ca="1" si="26"/>
        <v>0</v>
      </c>
      <c r="O91" s="83">
        <f t="shared" ca="1" si="27"/>
        <v>0</v>
      </c>
      <c r="P91" s="73">
        <f t="shared" ca="1" si="28"/>
        <v>0</v>
      </c>
      <c r="Q91" s="73">
        <f t="shared" ca="1" si="29"/>
        <v>0</v>
      </c>
      <c r="R91" s="42">
        <f t="shared" ca="1" si="18"/>
        <v>8.2130332429820917E-4</v>
      </c>
    </row>
    <row r="92" spans="1:18">
      <c r="A92" s="78"/>
      <c r="B92" s="78"/>
      <c r="C92" s="78"/>
      <c r="D92" s="79">
        <f t="shared" si="19"/>
        <v>0</v>
      </c>
      <c r="E92" s="79">
        <f t="shared" si="19"/>
        <v>0</v>
      </c>
      <c r="F92" s="73">
        <f t="shared" si="20"/>
        <v>0</v>
      </c>
      <c r="G92" s="73">
        <f t="shared" si="20"/>
        <v>0</v>
      </c>
      <c r="H92" s="73">
        <f t="shared" si="21"/>
        <v>0</v>
      </c>
      <c r="I92" s="73">
        <f t="shared" si="22"/>
        <v>0</v>
      </c>
      <c r="J92" s="73">
        <f t="shared" si="23"/>
        <v>0</v>
      </c>
      <c r="K92" s="73">
        <f t="shared" si="24"/>
        <v>0</v>
      </c>
      <c r="L92" s="73">
        <f t="shared" si="25"/>
        <v>0</v>
      </c>
      <c r="M92" s="73">
        <f t="shared" ca="1" si="17"/>
        <v>-8.2130332429820917E-4</v>
      </c>
      <c r="N92" s="73">
        <f t="shared" ca="1" si="26"/>
        <v>0</v>
      </c>
      <c r="O92" s="83">
        <f t="shared" ca="1" si="27"/>
        <v>0</v>
      </c>
      <c r="P92" s="73">
        <f t="shared" ca="1" si="28"/>
        <v>0</v>
      </c>
      <c r="Q92" s="73">
        <f t="shared" ca="1" si="29"/>
        <v>0</v>
      </c>
      <c r="R92" s="42">
        <f t="shared" ca="1" si="18"/>
        <v>8.2130332429820917E-4</v>
      </c>
    </row>
    <row r="93" spans="1:18">
      <c r="A93" s="78"/>
      <c r="B93" s="78"/>
      <c r="C93" s="78"/>
      <c r="D93" s="79">
        <f t="shared" si="19"/>
        <v>0</v>
      </c>
      <c r="E93" s="79">
        <f t="shared" si="19"/>
        <v>0</v>
      </c>
      <c r="F93" s="73">
        <f t="shared" si="20"/>
        <v>0</v>
      </c>
      <c r="G93" s="73">
        <f t="shared" si="20"/>
        <v>0</v>
      </c>
      <c r="H93" s="73">
        <f t="shared" si="21"/>
        <v>0</v>
      </c>
      <c r="I93" s="73">
        <f t="shared" si="22"/>
        <v>0</v>
      </c>
      <c r="J93" s="73">
        <f t="shared" si="23"/>
        <v>0</v>
      </c>
      <c r="K93" s="73">
        <f t="shared" si="24"/>
        <v>0</v>
      </c>
      <c r="L93" s="73">
        <f t="shared" si="25"/>
        <v>0</v>
      </c>
      <c r="M93" s="73">
        <f t="shared" ca="1" si="17"/>
        <v>-8.2130332429820917E-4</v>
      </c>
      <c r="N93" s="73">
        <f t="shared" ca="1" si="26"/>
        <v>0</v>
      </c>
      <c r="O93" s="83">
        <f t="shared" ca="1" si="27"/>
        <v>0</v>
      </c>
      <c r="P93" s="73">
        <f t="shared" ca="1" si="28"/>
        <v>0</v>
      </c>
      <c r="Q93" s="73">
        <f t="shared" ca="1" si="29"/>
        <v>0</v>
      </c>
      <c r="R93" s="42">
        <f t="shared" ca="1" si="18"/>
        <v>8.2130332429820917E-4</v>
      </c>
    </row>
    <row r="94" spans="1:18">
      <c r="A94" s="78"/>
      <c r="B94" s="78"/>
      <c r="C94" s="78"/>
      <c r="D94" s="79">
        <f t="shared" si="19"/>
        <v>0</v>
      </c>
      <c r="E94" s="79">
        <f t="shared" si="19"/>
        <v>0</v>
      </c>
      <c r="F94" s="73">
        <f t="shared" si="20"/>
        <v>0</v>
      </c>
      <c r="G94" s="73">
        <f t="shared" si="20"/>
        <v>0</v>
      </c>
      <c r="H94" s="73">
        <f t="shared" si="21"/>
        <v>0</v>
      </c>
      <c r="I94" s="73">
        <f t="shared" si="22"/>
        <v>0</v>
      </c>
      <c r="J94" s="73">
        <f t="shared" si="23"/>
        <v>0</v>
      </c>
      <c r="K94" s="73">
        <f t="shared" si="24"/>
        <v>0</v>
      </c>
      <c r="L94" s="73">
        <f t="shared" si="25"/>
        <v>0</v>
      </c>
      <c r="M94" s="73">
        <f t="shared" ca="1" si="17"/>
        <v>-8.2130332429820917E-4</v>
      </c>
      <c r="N94" s="73">
        <f t="shared" ca="1" si="26"/>
        <v>0</v>
      </c>
      <c r="O94" s="83">
        <f t="shared" ca="1" si="27"/>
        <v>0</v>
      </c>
      <c r="P94" s="73">
        <f t="shared" ca="1" si="28"/>
        <v>0</v>
      </c>
      <c r="Q94" s="73">
        <f t="shared" ca="1" si="29"/>
        <v>0</v>
      </c>
      <c r="R94" s="42">
        <f t="shared" ca="1" si="18"/>
        <v>8.2130332429820917E-4</v>
      </c>
    </row>
    <row r="95" spans="1:18">
      <c r="A95" s="78"/>
      <c r="B95" s="78"/>
      <c r="C95" s="78"/>
      <c r="D95" s="79">
        <f t="shared" si="19"/>
        <v>0</v>
      </c>
      <c r="E95" s="79">
        <f t="shared" si="19"/>
        <v>0</v>
      </c>
      <c r="F95" s="73">
        <f t="shared" si="20"/>
        <v>0</v>
      </c>
      <c r="G95" s="73">
        <f t="shared" si="20"/>
        <v>0</v>
      </c>
      <c r="H95" s="73">
        <f t="shared" si="21"/>
        <v>0</v>
      </c>
      <c r="I95" s="73">
        <f t="shared" si="22"/>
        <v>0</v>
      </c>
      <c r="J95" s="73">
        <f t="shared" si="23"/>
        <v>0</v>
      </c>
      <c r="K95" s="73">
        <f t="shared" si="24"/>
        <v>0</v>
      </c>
      <c r="L95" s="73">
        <f t="shared" si="25"/>
        <v>0</v>
      </c>
      <c r="M95" s="73">
        <f t="shared" ca="1" si="17"/>
        <v>-8.2130332429820917E-4</v>
      </c>
      <c r="N95" s="73">
        <f t="shared" ca="1" si="26"/>
        <v>0</v>
      </c>
      <c r="O95" s="83">
        <f t="shared" ca="1" si="27"/>
        <v>0</v>
      </c>
      <c r="P95" s="73">
        <f t="shared" ca="1" si="28"/>
        <v>0</v>
      </c>
      <c r="Q95" s="73">
        <f t="shared" ca="1" si="29"/>
        <v>0</v>
      </c>
      <c r="R95" s="42">
        <f t="shared" ca="1" si="18"/>
        <v>8.2130332429820917E-4</v>
      </c>
    </row>
    <row r="96" spans="1:18">
      <c r="A96" s="78"/>
      <c r="B96" s="78"/>
      <c r="C96" s="78"/>
      <c r="D96" s="79">
        <f t="shared" si="19"/>
        <v>0</v>
      </c>
      <c r="E96" s="79">
        <f t="shared" si="19"/>
        <v>0</v>
      </c>
      <c r="F96" s="73">
        <f t="shared" si="20"/>
        <v>0</v>
      </c>
      <c r="G96" s="73">
        <f t="shared" si="20"/>
        <v>0</v>
      </c>
      <c r="H96" s="73">
        <f t="shared" si="21"/>
        <v>0</v>
      </c>
      <c r="I96" s="73">
        <f t="shared" si="22"/>
        <v>0</v>
      </c>
      <c r="J96" s="73">
        <f t="shared" si="23"/>
        <v>0</v>
      </c>
      <c r="K96" s="73">
        <f t="shared" si="24"/>
        <v>0</v>
      </c>
      <c r="L96" s="73">
        <f t="shared" si="25"/>
        <v>0</v>
      </c>
      <c r="M96" s="73">
        <f t="shared" ca="1" si="17"/>
        <v>-8.2130332429820917E-4</v>
      </c>
      <c r="N96" s="73">
        <f t="shared" ca="1" si="26"/>
        <v>0</v>
      </c>
      <c r="O96" s="83">
        <f t="shared" ca="1" si="27"/>
        <v>0</v>
      </c>
      <c r="P96" s="73">
        <f t="shared" ca="1" si="28"/>
        <v>0</v>
      </c>
      <c r="Q96" s="73">
        <f t="shared" ca="1" si="29"/>
        <v>0</v>
      </c>
      <c r="R96" s="42">
        <f t="shared" ca="1" si="18"/>
        <v>8.2130332429820917E-4</v>
      </c>
    </row>
    <row r="97" spans="1:18">
      <c r="A97" s="78"/>
      <c r="B97" s="78"/>
      <c r="C97" s="78"/>
      <c r="D97" s="79">
        <f t="shared" si="19"/>
        <v>0</v>
      </c>
      <c r="E97" s="79">
        <f t="shared" si="19"/>
        <v>0</v>
      </c>
      <c r="F97" s="73">
        <f t="shared" si="20"/>
        <v>0</v>
      </c>
      <c r="G97" s="73">
        <f t="shared" si="20"/>
        <v>0</v>
      </c>
      <c r="H97" s="73">
        <f t="shared" si="21"/>
        <v>0</v>
      </c>
      <c r="I97" s="73">
        <f t="shared" si="22"/>
        <v>0</v>
      </c>
      <c r="J97" s="73">
        <f t="shared" si="23"/>
        <v>0</v>
      </c>
      <c r="K97" s="73">
        <f t="shared" si="24"/>
        <v>0</v>
      </c>
      <c r="L97" s="73">
        <f t="shared" si="25"/>
        <v>0</v>
      </c>
      <c r="M97" s="73">
        <f t="shared" ca="1" si="17"/>
        <v>-8.2130332429820917E-4</v>
      </c>
      <c r="N97" s="73">
        <f t="shared" ca="1" si="26"/>
        <v>0</v>
      </c>
      <c r="O97" s="83">
        <f t="shared" ca="1" si="27"/>
        <v>0</v>
      </c>
      <c r="P97" s="73">
        <f t="shared" ca="1" si="28"/>
        <v>0</v>
      </c>
      <c r="Q97" s="73">
        <f t="shared" ca="1" si="29"/>
        <v>0</v>
      </c>
      <c r="R97" s="42">
        <f t="shared" ca="1" si="18"/>
        <v>8.2130332429820917E-4</v>
      </c>
    </row>
    <row r="98" spans="1:18">
      <c r="A98" s="78"/>
      <c r="B98" s="78"/>
      <c r="C98" s="78"/>
      <c r="D98" s="79">
        <f t="shared" si="19"/>
        <v>0</v>
      </c>
      <c r="E98" s="79">
        <f t="shared" si="19"/>
        <v>0</v>
      </c>
      <c r="F98" s="73">
        <f t="shared" si="20"/>
        <v>0</v>
      </c>
      <c r="G98" s="73">
        <f t="shared" si="20"/>
        <v>0</v>
      </c>
      <c r="H98" s="73">
        <f t="shared" si="21"/>
        <v>0</v>
      </c>
      <c r="I98" s="73">
        <f t="shared" si="22"/>
        <v>0</v>
      </c>
      <c r="J98" s="73">
        <f t="shared" si="23"/>
        <v>0</v>
      </c>
      <c r="K98" s="73">
        <f t="shared" si="24"/>
        <v>0</v>
      </c>
      <c r="L98" s="73">
        <f t="shared" si="25"/>
        <v>0</v>
      </c>
      <c r="M98" s="73">
        <f t="shared" ca="1" si="17"/>
        <v>-8.2130332429820917E-4</v>
      </c>
      <c r="N98" s="73">
        <f t="shared" ca="1" si="26"/>
        <v>0</v>
      </c>
      <c r="O98" s="83">
        <f t="shared" ca="1" si="27"/>
        <v>0</v>
      </c>
      <c r="P98" s="73">
        <f t="shared" ca="1" si="28"/>
        <v>0</v>
      </c>
      <c r="Q98" s="73">
        <f t="shared" ca="1" si="29"/>
        <v>0</v>
      </c>
      <c r="R98" s="42">
        <f t="shared" ca="1" si="18"/>
        <v>8.2130332429820917E-4</v>
      </c>
    </row>
    <row r="99" spans="1:18">
      <c r="A99" s="78"/>
      <c r="B99" s="78"/>
      <c r="C99" s="78"/>
      <c r="D99" s="79">
        <f t="shared" si="19"/>
        <v>0</v>
      </c>
      <c r="E99" s="79">
        <f t="shared" si="19"/>
        <v>0</v>
      </c>
      <c r="F99" s="73">
        <f t="shared" si="20"/>
        <v>0</v>
      </c>
      <c r="G99" s="73">
        <f t="shared" si="20"/>
        <v>0</v>
      </c>
      <c r="H99" s="73">
        <f t="shared" si="21"/>
        <v>0</v>
      </c>
      <c r="I99" s="73">
        <f t="shared" si="22"/>
        <v>0</v>
      </c>
      <c r="J99" s="73">
        <f t="shared" si="23"/>
        <v>0</v>
      </c>
      <c r="K99" s="73">
        <f t="shared" si="24"/>
        <v>0</v>
      </c>
      <c r="L99" s="73">
        <f t="shared" si="25"/>
        <v>0</v>
      </c>
      <c r="M99" s="73">
        <f t="shared" ca="1" si="17"/>
        <v>-8.2130332429820917E-4</v>
      </c>
      <c r="N99" s="73">
        <f t="shared" ca="1" si="26"/>
        <v>0</v>
      </c>
      <c r="O99" s="83">
        <f t="shared" ca="1" si="27"/>
        <v>0</v>
      </c>
      <c r="P99" s="73">
        <f t="shared" ca="1" si="28"/>
        <v>0</v>
      </c>
      <c r="Q99" s="73">
        <f t="shared" ca="1" si="29"/>
        <v>0</v>
      </c>
      <c r="R99" s="42">
        <f t="shared" ca="1" si="18"/>
        <v>8.2130332429820917E-4</v>
      </c>
    </row>
    <row r="100" spans="1:18">
      <c r="A100" s="78"/>
      <c r="B100" s="78"/>
      <c r="C100" s="78"/>
      <c r="D100" s="79">
        <f t="shared" si="19"/>
        <v>0</v>
      </c>
      <c r="E100" s="79">
        <f t="shared" si="19"/>
        <v>0</v>
      </c>
      <c r="F100" s="73">
        <f t="shared" si="20"/>
        <v>0</v>
      </c>
      <c r="G100" s="73">
        <f t="shared" si="20"/>
        <v>0</v>
      </c>
      <c r="H100" s="73">
        <f t="shared" si="21"/>
        <v>0</v>
      </c>
      <c r="I100" s="73">
        <f t="shared" si="22"/>
        <v>0</v>
      </c>
      <c r="J100" s="73">
        <f t="shared" si="23"/>
        <v>0</v>
      </c>
      <c r="K100" s="73">
        <f t="shared" si="24"/>
        <v>0</v>
      </c>
      <c r="L100" s="73">
        <f t="shared" si="25"/>
        <v>0</v>
      </c>
      <c r="M100" s="73">
        <f t="shared" ca="1" si="17"/>
        <v>-8.2130332429820917E-4</v>
      </c>
      <c r="N100" s="73">
        <f t="shared" ca="1" si="26"/>
        <v>0</v>
      </c>
      <c r="O100" s="83">
        <f t="shared" ca="1" si="27"/>
        <v>0</v>
      </c>
      <c r="P100" s="73">
        <f t="shared" ca="1" si="28"/>
        <v>0</v>
      </c>
      <c r="Q100" s="73">
        <f t="shared" ca="1" si="29"/>
        <v>0</v>
      </c>
      <c r="R100" s="42">
        <f t="shared" ca="1" si="18"/>
        <v>8.2130332429820917E-4</v>
      </c>
    </row>
    <row r="101" spans="1:18">
      <c r="A101" s="78"/>
      <c r="B101" s="78"/>
      <c r="C101" s="78"/>
      <c r="D101" s="79">
        <f t="shared" si="19"/>
        <v>0</v>
      </c>
      <c r="E101" s="79">
        <f t="shared" si="19"/>
        <v>0</v>
      </c>
      <c r="F101" s="73">
        <f t="shared" si="20"/>
        <v>0</v>
      </c>
      <c r="G101" s="73">
        <f t="shared" si="20"/>
        <v>0</v>
      </c>
      <c r="H101" s="73">
        <f t="shared" si="21"/>
        <v>0</v>
      </c>
      <c r="I101" s="73">
        <f t="shared" si="22"/>
        <v>0</v>
      </c>
      <c r="J101" s="73">
        <f t="shared" si="23"/>
        <v>0</v>
      </c>
      <c r="K101" s="73">
        <f t="shared" si="24"/>
        <v>0</v>
      </c>
      <c r="L101" s="73">
        <f t="shared" si="25"/>
        <v>0</v>
      </c>
      <c r="M101" s="73">
        <f t="shared" ca="1" si="17"/>
        <v>-8.2130332429820917E-4</v>
      </c>
      <c r="N101" s="73">
        <f t="shared" ca="1" si="26"/>
        <v>0</v>
      </c>
      <c r="O101" s="83">
        <f t="shared" ca="1" si="27"/>
        <v>0</v>
      </c>
      <c r="P101" s="73">
        <f t="shared" ca="1" si="28"/>
        <v>0</v>
      </c>
      <c r="Q101" s="73">
        <f t="shared" ca="1" si="29"/>
        <v>0</v>
      </c>
      <c r="R101" s="42">
        <f t="shared" ca="1" si="18"/>
        <v>8.2130332429820917E-4</v>
      </c>
    </row>
    <row r="102" spans="1:18">
      <c r="A102" s="78"/>
      <c r="B102" s="78"/>
      <c r="C102" s="78"/>
      <c r="D102" s="79">
        <f t="shared" si="19"/>
        <v>0</v>
      </c>
      <c r="E102" s="79">
        <f t="shared" si="19"/>
        <v>0</v>
      </c>
      <c r="F102" s="73">
        <f t="shared" si="20"/>
        <v>0</v>
      </c>
      <c r="G102" s="73">
        <f t="shared" si="20"/>
        <v>0</v>
      </c>
      <c r="H102" s="73">
        <f t="shared" si="21"/>
        <v>0</v>
      </c>
      <c r="I102" s="73">
        <f t="shared" si="22"/>
        <v>0</v>
      </c>
      <c r="J102" s="73">
        <f t="shared" si="23"/>
        <v>0</v>
      </c>
      <c r="K102" s="73">
        <f t="shared" si="24"/>
        <v>0</v>
      </c>
      <c r="L102" s="73">
        <f t="shared" si="25"/>
        <v>0</v>
      </c>
      <c r="M102" s="73">
        <f t="shared" ca="1" si="17"/>
        <v>-8.2130332429820917E-4</v>
      </c>
      <c r="N102" s="73">
        <f t="shared" ca="1" si="26"/>
        <v>0</v>
      </c>
      <c r="O102" s="83">
        <f t="shared" ca="1" si="27"/>
        <v>0</v>
      </c>
      <c r="P102" s="73">
        <f t="shared" ca="1" si="28"/>
        <v>0</v>
      </c>
      <c r="Q102" s="73">
        <f t="shared" ca="1" si="29"/>
        <v>0</v>
      </c>
      <c r="R102" s="42">
        <f t="shared" ca="1" si="18"/>
        <v>8.2130332429820917E-4</v>
      </c>
    </row>
    <row r="103" spans="1:18">
      <c r="A103" s="78"/>
      <c r="B103" s="78"/>
      <c r="C103" s="78"/>
      <c r="D103" s="79">
        <f t="shared" si="19"/>
        <v>0</v>
      </c>
      <c r="E103" s="79">
        <f t="shared" si="19"/>
        <v>0</v>
      </c>
      <c r="F103" s="73">
        <f t="shared" si="20"/>
        <v>0</v>
      </c>
      <c r="G103" s="73">
        <f t="shared" si="20"/>
        <v>0</v>
      </c>
      <c r="H103" s="73">
        <f t="shared" si="21"/>
        <v>0</v>
      </c>
      <c r="I103" s="73">
        <f t="shared" si="22"/>
        <v>0</v>
      </c>
      <c r="J103" s="73">
        <f t="shared" si="23"/>
        <v>0</v>
      </c>
      <c r="K103" s="73">
        <f t="shared" si="24"/>
        <v>0</v>
      </c>
      <c r="L103" s="73">
        <f t="shared" si="25"/>
        <v>0</v>
      </c>
      <c r="M103" s="73">
        <f t="shared" ca="1" si="17"/>
        <v>-8.2130332429820917E-4</v>
      </c>
      <c r="N103" s="73">
        <f t="shared" ca="1" si="26"/>
        <v>0</v>
      </c>
      <c r="O103" s="83">
        <f t="shared" ca="1" si="27"/>
        <v>0</v>
      </c>
      <c r="P103" s="73">
        <f t="shared" ca="1" si="28"/>
        <v>0</v>
      </c>
      <c r="Q103" s="73">
        <f t="shared" ca="1" si="29"/>
        <v>0</v>
      </c>
      <c r="R103" s="42">
        <f t="shared" ca="1" si="18"/>
        <v>8.2130332429820917E-4</v>
      </c>
    </row>
    <row r="104" spans="1:18">
      <c r="A104" s="78"/>
      <c r="B104" s="78"/>
      <c r="C104" s="78"/>
      <c r="D104" s="79">
        <f t="shared" si="19"/>
        <v>0</v>
      </c>
      <c r="E104" s="79">
        <f t="shared" si="19"/>
        <v>0</v>
      </c>
      <c r="F104" s="73">
        <f t="shared" si="20"/>
        <v>0</v>
      </c>
      <c r="G104" s="73">
        <f t="shared" si="20"/>
        <v>0</v>
      </c>
      <c r="H104" s="73">
        <f t="shared" si="21"/>
        <v>0</v>
      </c>
      <c r="I104" s="73">
        <f t="shared" si="22"/>
        <v>0</v>
      </c>
      <c r="J104" s="73">
        <f t="shared" si="23"/>
        <v>0</v>
      </c>
      <c r="K104" s="73">
        <f t="shared" si="24"/>
        <v>0</v>
      </c>
      <c r="L104" s="73">
        <f t="shared" si="25"/>
        <v>0</v>
      </c>
      <c r="M104" s="73">
        <f t="shared" ca="1" si="17"/>
        <v>-8.2130332429820917E-4</v>
      </c>
      <c r="N104" s="73">
        <f t="shared" ca="1" si="26"/>
        <v>0</v>
      </c>
      <c r="O104" s="83">
        <f t="shared" ca="1" si="27"/>
        <v>0</v>
      </c>
      <c r="P104" s="73">
        <f t="shared" ca="1" si="28"/>
        <v>0</v>
      </c>
      <c r="Q104" s="73">
        <f t="shared" ca="1" si="29"/>
        <v>0</v>
      </c>
      <c r="R104" s="42">
        <f t="shared" ca="1" si="18"/>
        <v>8.2130332429820917E-4</v>
      </c>
    </row>
    <row r="105" spans="1:18">
      <c r="A105" s="78"/>
      <c r="B105" s="78"/>
      <c r="C105" s="78"/>
      <c r="D105" s="79">
        <f t="shared" si="19"/>
        <v>0</v>
      </c>
      <c r="E105" s="79">
        <f t="shared" si="19"/>
        <v>0</v>
      </c>
      <c r="F105" s="73">
        <f t="shared" si="20"/>
        <v>0</v>
      </c>
      <c r="G105" s="73">
        <f t="shared" si="20"/>
        <v>0</v>
      </c>
      <c r="H105" s="73">
        <f t="shared" si="21"/>
        <v>0</v>
      </c>
      <c r="I105" s="73">
        <f t="shared" si="22"/>
        <v>0</v>
      </c>
      <c r="J105" s="73">
        <f t="shared" si="23"/>
        <v>0</v>
      </c>
      <c r="K105" s="73">
        <f t="shared" si="24"/>
        <v>0</v>
      </c>
      <c r="L105" s="73">
        <f t="shared" si="25"/>
        <v>0</v>
      </c>
      <c r="M105" s="73">
        <f t="shared" ca="1" si="17"/>
        <v>-8.2130332429820917E-4</v>
      </c>
      <c r="N105" s="73">
        <f t="shared" ca="1" si="26"/>
        <v>0</v>
      </c>
      <c r="O105" s="83">
        <f t="shared" ca="1" si="27"/>
        <v>0</v>
      </c>
      <c r="P105" s="73">
        <f t="shared" ca="1" si="28"/>
        <v>0</v>
      </c>
      <c r="Q105" s="73">
        <f t="shared" ca="1" si="29"/>
        <v>0</v>
      </c>
      <c r="R105" s="42">
        <f t="shared" ca="1" si="18"/>
        <v>8.2130332429820917E-4</v>
      </c>
    </row>
    <row r="106" spans="1:18">
      <c r="A106" s="78"/>
      <c r="B106" s="78"/>
      <c r="C106" s="78"/>
      <c r="D106" s="79">
        <f t="shared" si="19"/>
        <v>0</v>
      </c>
      <c r="E106" s="79">
        <f t="shared" si="19"/>
        <v>0</v>
      </c>
      <c r="F106" s="73">
        <f t="shared" si="20"/>
        <v>0</v>
      </c>
      <c r="G106" s="73">
        <f t="shared" si="20"/>
        <v>0</v>
      </c>
      <c r="H106" s="73">
        <f t="shared" si="21"/>
        <v>0</v>
      </c>
      <c r="I106" s="73">
        <f t="shared" si="22"/>
        <v>0</v>
      </c>
      <c r="J106" s="73">
        <f t="shared" si="23"/>
        <v>0</v>
      </c>
      <c r="K106" s="73">
        <f t="shared" si="24"/>
        <v>0</v>
      </c>
      <c r="L106" s="73">
        <f t="shared" si="25"/>
        <v>0</v>
      </c>
      <c r="M106" s="73">
        <f t="shared" ca="1" si="17"/>
        <v>-8.2130332429820917E-4</v>
      </c>
      <c r="N106" s="73">
        <f t="shared" ca="1" si="26"/>
        <v>0</v>
      </c>
      <c r="O106" s="83">
        <f t="shared" ca="1" si="27"/>
        <v>0</v>
      </c>
      <c r="P106" s="73">
        <f t="shared" ca="1" si="28"/>
        <v>0</v>
      </c>
      <c r="Q106" s="73">
        <f t="shared" ca="1" si="29"/>
        <v>0</v>
      </c>
      <c r="R106" s="42">
        <f t="shared" ca="1" si="18"/>
        <v>8.2130332429820917E-4</v>
      </c>
    </row>
    <row r="107" spans="1:18">
      <c r="A107" s="78"/>
      <c r="B107" s="78"/>
      <c r="C107" s="78"/>
      <c r="D107" s="79">
        <f t="shared" si="19"/>
        <v>0</v>
      </c>
      <c r="E107" s="79">
        <f t="shared" si="19"/>
        <v>0</v>
      </c>
      <c r="F107" s="73">
        <f t="shared" si="20"/>
        <v>0</v>
      </c>
      <c r="G107" s="73">
        <f t="shared" si="20"/>
        <v>0</v>
      </c>
      <c r="H107" s="73">
        <f t="shared" si="21"/>
        <v>0</v>
      </c>
      <c r="I107" s="73">
        <f t="shared" si="22"/>
        <v>0</v>
      </c>
      <c r="J107" s="73">
        <f t="shared" si="23"/>
        <v>0</v>
      </c>
      <c r="K107" s="73">
        <f t="shared" si="24"/>
        <v>0</v>
      </c>
      <c r="L107" s="73">
        <f t="shared" si="25"/>
        <v>0</v>
      </c>
      <c r="M107" s="73">
        <f t="shared" ca="1" si="17"/>
        <v>-8.2130332429820917E-4</v>
      </c>
      <c r="N107" s="73">
        <f t="shared" ca="1" si="26"/>
        <v>0</v>
      </c>
      <c r="O107" s="83">
        <f t="shared" ca="1" si="27"/>
        <v>0</v>
      </c>
      <c r="P107" s="73">
        <f t="shared" ca="1" si="28"/>
        <v>0</v>
      </c>
      <c r="Q107" s="73">
        <f t="shared" ca="1" si="29"/>
        <v>0</v>
      </c>
      <c r="R107" s="42">
        <f t="shared" ca="1" si="18"/>
        <v>8.2130332429820917E-4</v>
      </c>
    </row>
    <row r="108" spans="1:18">
      <c r="A108" s="78"/>
      <c r="B108" s="78"/>
      <c r="C108" s="78"/>
      <c r="D108" s="79">
        <f t="shared" si="19"/>
        <v>0</v>
      </c>
      <c r="E108" s="79">
        <f t="shared" si="19"/>
        <v>0</v>
      </c>
      <c r="F108" s="73">
        <f t="shared" si="20"/>
        <v>0</v>
      </c>
      <c r="G108" s="73">
        <f t="shared" si="20"/>
        <v>0</v>
      </c>
      <c r="H108" s="73">
        <f t="shared" si="21"/>
        <v>0</v>
      </c>
      <c r="I108" s="73">
        <f t="shared" si="22"/>
        <v>0</v>
      </c>
      <c r="J108" s="73">
        <f t="shared" si="23"/>
        <v>0</v>
      </c>
      <c r="K108" s="73">
        <f t="shared" si="24"/>
        <v>0</v>
      </c>
      <c r="L108" s="73">
        <f t="shared" si="25"/>
        <v>0</v>
      </c>
      <c r="M108" s="73">
        <f t="shared" ca="1" si="17"/>
        <v>-8.2130332429820917E-4</v>
      </c>
      <c r="N108" s="73">
        <f t="shared" ca="1" si="26"/>
        <v>0</v>
      </c>
      <c r="O108" s="83">
        <f t="shared" ca="1" si="27"/>
        <v>0</v>
      </c>
      <c r="P108" s="73">
        <f t="shared" ca="1" si="28"/>
        <v>0</v>
      </c>
      <c r="Q108" s="73">
        <f t="shared" ca="1" si="29"/>
        <v>0</v>
      </c>
      <c r="R108" s="42">
        <f t="shared" ca="1" si="18"/>
        <v>8.2130332429820917E-4</v>
      </c>
    </row>
    <row r="109" spans="1:18">
      <c r="A109" s="78"/>
      <c r="B109" s="78"/>
      <c r="C109" s="78"/>
      <c r="D109" s="79">
        <f t="shared" si="19"/>
        <v>0</v>
      </c>
      <c r="E109" s="79">
        <f t="shared" si="19"/>
        <v>0</v>
      </c>
      <c r="F109" s="73">
        <f t="shared" si="20"/>
        <v>0</v>
      </c>
      <c r="G109" s="73">
        <f t="shared" si="20"/>
        <v>0</v>
      </c>
      <c r="H109" s="73">
        <f t="shared" si="21"/>
        <v>0</v>
      </c>
      <c r="I109" s="73">
        <f t="shared" si="22"/>
        <v>0</v>
      </c>
      <c r="J109" s="73">
        <f t="shared" si="23"/>
        <v>0</v>
      </c>
      <c r="K109" s="73">
        <f t="shared" si="24"/>
        <v>0</v>
      </c>
      <c r="L109" s="73">
        <f t="shared" si="25"/>
        <v>0</v>
      </c>
      <c r="M109" s="73">
        <f t="shared" ca="1" si="17"/>
        <v>-8.2130332429820917E-4</v>
      </c>
      <c r="N109" s="73">
        <f t="shared" ca="1" si="26"/>
        <v>0</v>
      </c>
      <c r="O109" s="83">
        <f t="shared" ca="1" si="27"/>
        <v>0</v>
      </c>
      <c r="P109" s="73">
        <f t="shared" ca="1" si="28"/>
        <v>0</v>
      </c>
      <c r="Q109" s="73">
        <f t="shared" ca="1" si="29"/>
        <v>0</v>
      </c>
      <c r="R109" s="42">
        <f t="shared" ca="1" si="18"/>
        <v>8.2130332429820917E-4</v>
      </c>
    </row>
    <row r="110" spans="1:18">
      <c r="A110" s="78"/>
      <c r="B110" s="78"/>
      <c r="C110" s="78"/>
      <c r="D110" s="79">
        <f t="shared" si="19"/>
        <v>0</v>
      </c>
      <c r="E110" s="79">
        <f t="shared" si="19"/>
        <v>0</v>
      </c>
      <c r="F110" s="73">
        <f t="shared" si="20"/>
        <v>0</v>
      </c>
      <c r="G110" s="73">
        <f t="shared" si="20"/>
        <v>0</v>
      </c>
      <c r="H110" s="73">
        <f t="shared" si="21"/>
        <v>0</v>
      </c>
      <c r="I110" s="73">
        <f t="shared" si="22"/>
        <v>0</v>
      </c>
      <c r="J110" s="73">
        <f t="shared" si="23"/>
        <v>0</v>
      </c>
      <c r="K110" s="73">
        <f t="shared" si="24"/>
        <v>0</v>
      </c>
      <c r="L110" s="73">
        <f t="shared" si="25"/>
        <v>0</v>
      </c>
      <c r="M110" s="73">
        <f t="shared" ca="1" si="17"/>
        <v>-8.2130332429820917E-4</v>
      </c>
      <c r="N110" s="73">
        <f t="shared" ca="1" si="26"/>
        <v>0</v>
      </c>
      <c r="O110" s="83">
        <f t="shared" ca="1" si="27"/>
        <v>0</v>
      </c>
      <c r="P110" s="73">
        <f t="shared" ca="1" si="28"/>
        <v>0</v>
      </c>
      <c r="Q110" s="73">
        <f t="shared" ca="1" si="29"/>
        <v>0</v>
      </c>
      <c r="R110" s="42">
        <f t="shared" ca="1" si="18"/>
        <v>8.2130332429820917E-4</v>
      </c>
    </row>
    <row r="111" spans="1:18">
      <c r="A111" s="78"/>
      <c r="B111" s="78"/>
      <c r="C111" s="78"/>
      <c r="D111" s="79">
        <f t="shared" si="19"/>
        <v>0</v>
      </c>
      <c r="E111" s="79">
        <f t="shared" si="19"/>
        <v>0</v>
      </c>
      <c r="F111" s="73">
        <f t="shared" si="20"/>
        <v>0</v>
      </c>
      <c r="G111" s="73">
        <f t="shared" si="20"/>
        <v>0</v>
      </c>
      <c r="H111" s="73">
        <f t="shared" si="21"/>
        <v>0</v>
      </c>
      <c r="I111" s="73">
        <f t="shared" si="22"/>
        <v>0</v>
      </c>
      <c r="J111" s="73">
        <f t="shared" si="23"/>
        <v>0</v>
      </c>
      <c r="K111" s="73">
        <f t="shared" si="24"/>
        <v>0</v>
      </c>
      <c r="L111" s="73">
        <f t="shared" si="25"/>
        <v>0</v>
      </c>
      <c r="M111" s="73">
        <f t="shared" ca="1" si="17"/>
        <v>-8.2130332429820917E-4</v>
      </c>
      <c r="N111" s="73">
        <f t="shared" ca="1" si="26"/>
        <v>0</v>
      </c>
      <c r="O111" s="83">
        <f t="shared" ca="1" si="27"/>
        <v>0</v>
      </c>
      <c r="P111" s="73">
        <f t="shared" ca="1" si="28"/>
        <v>0</v>
      </c>
      <c r="Q111" s="73">
        <f t="shared" ca="1" si="29"/>
        <v>0</v>
      </c>
      <c r="R111" s="42">
        <f t="shared" ca="1" si="18"/>
        <v>8.2130332429820917E-4</v>
      </c>
    </row>
    <row r="112" spans="1:18">
      <c r="A112" s="78"/>
      <c r="B112" s="78"/>
      <c r="C112" s="78"/>
      <c r="D112" s="79">
        <f t="shared" si="19"/>
        <v>0</v>
      </c>
      <c r="E112" s="79">
        <f t="shared" si="19"/>
        <v>0</v>
      </c>
      <c r="F112" s="73">
        <f t="shared" si="20"/>
        <v>0</v>
      </c>
      <c r="G112" s="73">
        <f t="shared" si="20"/>
        <v>0</v>
      </c>
      <c r="H112" s="73">
        <f t="shared" si="21"/>
        <v>0</v>
      </c>
      <c r="I112" s="73">
        <f t="shared" si="22"/>
        <v>0</v>
      </c>
      <c r="J112" s="73">
        <f t="shared" si="23"/>
        <v>0</v>
      </c>
      <c r="K112" s="73">
        <f t="shared" si="24"/>
        <v>0</v>
      </c>
      <c r="L112" s="73">
        <f t="shared" si="25"/>
        <v>0</v>
      </c>
      <c r="M112" s="73">
        <f t="shared" ca="1" si="17"/>
        <v>-8.2130332429820917E-4</v>
      </c>
      <c r="N112" s="73">
        <f t="shared" ca="1" si="26"/>
        <v>0</v>
      </c>
      <c r="O112" s="83">
        <f t="shared" ca="1" si="27"/>
        <v>0</v>
      </c>
      <c r="P112" s="73">
        <f t="shared" ca="1" si="28"/>
        <v>0</v>
      </c>
      <c r="Q112" s="73">
        <f t="shared" ca="1" si="29"/>
        <v>0</v>
      </c>
      <c r="R112" s="42">
        <f t="shared" ca="1" si="18"/>
        <v>8.2130332429820917E-4</v>
      </c>
    </row>
    <row r="113" spans="1:18">
      <c r="A113" s="78"/>
      <c r="B113" s="78"/>
      <c r="C113" s="78"/>
      <c r="D113" s="79">
        <f t="shared" si="19"/>
        <v>0</v>
      </c>
      <c r="E113" s="79">
        <f t="shared" si="19"/>
        <v>0</v>
      </c>
      <c r="F113" s="73">
        <f t="shared" si="20"/>
        <v>0</v>
      </c>
      <c r="G113" s="73">
        <f t="shared" si="20"/>
        <v>0</v>
      </c>
      <c r="H113" s="73">
        <f t="shared" si="21"/>
        <v>0</v>
      </c>
      <c r="I113" s="73">
        <f t="shared" si="22"/>
        <v>0</v>
      </c>
      <c r="J113" s="73">
        <f t="shared" si="23"/>
        <v>0</v>
      </c>
      <c r="K113" s="73">
        <f t="shared" si="24"/>
        <v>0</v>
      </c>
      <c r="L113" s="73">
        <f t="shared" si="25"/>
        <v>0</v>
      </c>
      <c r="M113" s="73">
        <f t="shared" ca="1" si="17"/>
        <v>-8.2130332429820917E-4</v>
      </c>
      <c r="N113" s="73">
        <f t="shared" ca="1" si="26"/>
        <v>0</v>
      </c>
      <c r="O113" s="83">
        <f t="shared" ca="1" si="27"/>
        <v>0</v>
      </c>
      <c r="P113" s="73">
        <f t="shared" ca="1" si="28"/>
        <v>0</v>
      </c>
      <c r="Q113" s="73">
        <f t="shared" ca="1" si="29"/>
        <v>0</v>
      </c>
      <c r="R113" s="42">
        <f t="shared" ca="1" si="18"/>
        <v>8.2130332429820917E-4</v>
      </c>
    </row>
    <row r="114" spans="1:18">
      <c r="A114" s="78"/>
      <c r="B114" s="78"/>
      <c r="C114" s="78"/>
      <c r="D114" s="79">
        <f t="shared" si="19"/>
        <v>0</v>
      </c>
      <c r="E114" s="79">
        <f t="shared" si="19"/>
        <v>0</v>
      </c>
      <c r="F114" s="73">
        <f t="shared" si="20"/>
        <v>0</v>
      </c>
      <c r="G114" s="73">
        <f t="shared" si="20"/>
        <v>0</v>
      </c>
      <c r="H114" s="73">
        <f t="shared" si="21"/>
        <v>0</v>
      </c>
      <c r="I114" s="73">
        <f t="shared" si="22"/>
        <v>0</v>
      </c>
      <c r="J114" s="73">
        <f t="shared" si="23"/>
        <v>0</v>
      </c>
      <c r="K114" s="73">
        <f t="shared" si="24"/>
        <v>0</v>
      </c>
      <c r="L114" s="73">
        <f t="shared" si="25"/>
        <v>0</v>
      </c>
      <c r="M114" s="73">
        <f t="shared" ca="1" si="17"/>
        <v>-8.2130332429820917E-4</v>
      </c>
      <c r="N114" s="73">
        <f t="shared" ca="1" si="26"/>
        <v>0</v>
      </c>
      <c r="O114" s="83">
        <f t="shared" ca="1" si="27"/>
        <v>0</v>
      </c>
      <c r="P114" s="73">
        <f t="shared" ca="1" si="28"/>
        <v>0</v>
      </c>
      <c r="Q114" s="73">
        <f t="shared" ca="1" si="29"/>
        <v>0</v>
      </c>
      <c r="R114" s="42">
        <f t="shared" ca="1" si="18"/>
        <v>8.2130332429820917E-4</v>
      </c>
    </row>
    <row r="115" spans="1:18">
      <c r="A115" s="78"/>
      <c r="B115" s="78"/>
      <c r="C115" s="78"/>
      <c r="D115" s="79">
        <f t="shared" si="19"/>
        <v>0</v>
      </c>
      <c r="E115" s="79">
        <f t="shared" si="19"/>
        <v>0</v>
      </c>
      <c r="F115" s="73">
        <f t="shared" si="20"/>
        <v>0</v>
      </c>
      <c r="G115" s="73">
        <f t="shared" si="20"/>
        <v>0</v>
      </c>
      <c r="H115" s="73">
        <f t="shared" si="21"/>
        <v>0</v>
      </c>
      <c r="I115" s="73">
        <f t="shared" si="22"/>
        <v>0</v>
      </c>
      <c r="J115" s="73">
        <f t="shared" si="23"/>
        <v>0</v>
      </c>
      <c r="K115" s="73">
        <f t="shared" si="24"/>
        <v>0</v>
      </c>
      <c r="L115" s="73">
        <f t="shared" si="25"/>
        <v>0</v>
      </c>
      <c r="M115" s="73">
        <f t="shared" ca="1" si="17"/>
        <v>-8.2130332429820917E-4</v>
      </c>
      <c r="N115" s="73">
        <f t="shared" ca="1" si="26"/>
        <v>0</v>
      </c>
      <c r="O115" s="83">
        <f t="shared" ca="1" si="27"/>
        <v>0</v>
      </c>
      <c r="P115" s="73">
        <f t="shared" ca="1" si="28"/>
        <v>0</v>
      </c>
      <c r="Q115" s="73">
        <f t="shared" ca="1" si="29"/>
        <v>0</v>
      </c>
      <c r="R115" s="42">
        <f t="shared" ca="1" si="18"/>
        <v>8.2130332429820917E-4</v>
      </c>
    </row>
    <row r="116" spans="1:18">
      <c r="A116" s="78"/>
      <c r="B116" s="78"/>
      <c r="C116" s="78"/>
      <c r="D116" s="79">
        <f t="shared" si="19"/>
        <v>0</v>
      </c>
      <c r="E116" s="79">
        <f t="shared" si="19"/>
        <v>0</v>
      </c>
      <c r="F116" s="73">
        <f t="shared" si="20"/>
        <v>0</v>
      </c>
      <c r="G116" s="73">
        <f t="shared" si="20"/>
        <v>0</v>
      </c>
      <c r="H116" s="73">
        <f t="shared" si="21"/>
        <v>0</v>
      </c>
      <c r="I116" s="73">
        <f t="shared" si="22"/>
        <v>0</v>
      </c>
      <c r="J116" s="73">
        <f t="shared" si="23"/>
        <v>0</v>
      </c>
      <c r="K116" s="73">
        <f t="shared" si="24"/>
        <v>0</v>
      </c>
      <c r="L116" s="73">
        <f t="shared" si="25"/>
        <v>0</v>
      </c>
      <c r="M116" s="73">
        <f t="shared" ca="1" si="17"/>
        <v>-8.2130332429820917E-4</v>
      </c>
      <c r="N116" s="73">
        <f t="shared" ca="1" si="26"/>
        <v>0</v>
      </c>
      <c r="O116" s="83">
        <f t="shared" ca="1" si="27"/>
        <v>0</v>
      </c>
      <c r="P116" s="73">
        <f t="shared" ca="1" si="28"/>
        <v>0</v>
      </c>
      <c r="Q116" s="73">
        <f t="shared" ca="1" si="29"/>
        <v>0</v>
      </c>
      <c r="R116" s="42">
        <f t="shared" ca="1" si="18"/>
        <v>8.2130332429820917E-4</v>
      </c>
    </row>
    <row r="117" spans="1:18">
      <c r="A117" s="78"/>
      <c r="B117" s="78"/>
      <c r="C117" s="78"/>
      <c r="D117" s="79">
        <f t="shared" si="19"/>
        <v>0</v>
      </c>
      <c r="E117" s="79">
        <f t="shared" si="19"/>
        <v>0</v>
      </c>
      <c r="F117" s="73">
        <f t="shared" si="20"/>
        <v>0</v>
      </c>
      <c r="G117" s="73">
        <f t="shared" si="20"/>
        <v>0</v>
      </c>
      <c r="H117" s="73">
        <f t="shared" si="21"/>
        <v>0</v>
      </c>
      <c r="I117" s="73">
        <f t="shared" si="22"/>
        <v>0</v>
      </c>
      <c r="J117" s="73">
        <f t="shared" si="23"/>
        <v>0</v>
      </c>
      <c r="K117" s="73">
        <f t="shared" si="24"/>
        <v>0</v>
      </c>
      <c r="L117" s="73">
        <f t="shared" si="25"/>
        <v>0</v>
      </c>
      <c r="M117" s="73">
        <f t="shared" ca="1" si="17"/>
        <v>-8.2130332429820917E-4</v>
      </c>
      <c r="N117" s="73">
        <f t="shared" ca="1" si="26"/>
        <v>0</v>
      </c>
      <c r="O117" s="83">
        <f t="shared" ca="1" si="27"/>
        <v>0</v>
      </c>
      <c r="P117" s="73">
        <f t="shared" ca="1" si="28"/>
        <v>0</v>
      </c>
      <c r="Q117" s="73">
        <f t="shared" ca="1" si="29"/>
        <v>0</v>
      </c>
      <c r="R117" s="42">
        <f t="shared" ca="1" si="18"/>
        <v>8.2130332429820917E-4</v>
      </c>
    </row>
    <row r="118" spans="1:18">
      <c r="A118" s="78"/>
      <c r="B118" s="78"/>
      <c r="C118" s="78"/>
      <c r="D118" s="79">
        <f t="shared" si="19"/>
        <v>0</v>
      </c>
      <c r="E118" s="79">
        <f t="shared" si="19"/>
        <v>0</v>
      </c>
      <c r="F118" s="73">
        <f t="shared" si="20"/>
        <v>0</v>
      </c>
      <c r="G118" s="73">
        <f t="shared" si="20"/>
        <v>0</v>
      </c>
      <c r="H118" s="73">
        <f t="shared" si="21"/>
        <v>0</v>
      </c>
      <c r="I118" s="73">
        <f t="shared" si="22"/>
        <v>0</v>
      </c>
      <c r="J118" s="73">
        <f t="shared" si="23"/>
        <v>0</v>
      </c>
      <c r="K118" s="73">
        <f t="shared" si="24"/>
        <v>0</v>
      </c>
      <c r="L118" s="73">
        <f t="shared" si="25"/>
        <v>0</v>
      </c>
      <c r="M118" s="73">
        <f t="shared" ca="1" si="17"/>
        <v>-8.2130332429820917E-4</v>
      </c>
      <c r="N118" s="73">
        <f t="shared" ca="1" si="26"/>
        <v>0</v>
      </c>
      <c r="O118" s="83">
        <f t="shared" ca="1" si="27"/>
        <v>0</v>
      </c>
      <c r="P118" s="73">
        <f t="shared" ca="1" si="28"/>
        <v>0</v>
      </c>
      <c r="Q118" s="73">
        <f t="shared" ca="1" si="29"/>
        <v>0</v>
      </c>
      <c r="R118" s="42">
        <f t="shared" ca="1" si="18"/>
        <v>8.2130332429820917E-4</v>
      </c>
    </row>
    <row r="119" spans="1:18">
      <c r="A119" s="78"/>
      <c r="B119" s="78"/>
      <c r="C119" s="78"/>
      <c r="D119" s="79">
        <f t="shared" si="19"/>
        <v>0</v>
      </c>
      <c r="E119" s="79">
        <f t="shared" si="19"/>
        <v>0</v>
      </c>
      <c r="F119" s="73">
        <f t="shared" si="20"/>
        <v>0</v>
      </c>
      <c r="G119" s="73">
        <f t="shared" si="20"/>
        <v>0</v>
      </c>
      <c r="H119" s="73">
        <f t="shared" si="21"/>
        <v>0</v>
      </c>
      <c r="I119" s="73">
        <f t="shared" si="22"/>
        <v>0</v>
      </c>
      <c r="J119" s="73">
        <f t="shared" si="23"/>
        <v>0</v>
      </c>
      <c r="K119" s="73">
        <f t="shared" si="24"/>
        <v>0</v>
      </c>
      <c r="L119" s="73">
        <f t="shared" si="25"/>
        <v>0</v>
      </c>
      <c r="M119" s="73">
        <f t="shared" ca="1" si="17"/>
        <v>-8.2130332429820917E-4</v>
      </c>
      <c r="N119" s="73">
        <f t="shared" ca="1" si="26"/>
        <v>0</v>
      </c>
      <c r="O119" s="83">
        <f t="shared" ca="1" si="27"/>
        <v>0</v>
      </c>
      <c r="P119" s="73">
        <f t="shared" ca="1" si="28"/>
        <v>0</v>
      </c>
      <c r="Q119" s="73">
        <f t="shared" ca="1" si="29"/>
        <v>0</v>
      </c>
      <c r="R119" s="42">
        <f t="shared" ca="1" si="18"/>
        <v>8.2130332429820917E-4</v>
      </c>
    </row>
    <row r="120" spans="1:18">
      <c r="A120" s="78"/>
      <c r="B120" s="78"/>
      <c r="C120" s="78"/>
      <c r="D120" s="79">
        <f t="shared" si="19"/>
        <v>0</v>
      </c>
      <c r="E120" s="79">
        <f t="shared" si="19"/>
        <v>0</v>
      </c>
      <c r="F120" s="73">
        <f t="shared" si="20"/>
        <v>0</v>
      </c>
      <c r="G120" s="73">
        <f t="shared" si="20"/>
        <v>0</v>
      </c>
      <c r="H120" s="73">
        <f t="shared" si="21"/>
        <v>0</v>
      </c>
      <c r="I120" s="73">
        <f t="shared" si="22"/>
        <v>0</v>
      </c>
      <c r="J120" s="73">
        <f t="shared" si="23"/>
        <v>0</v>
      </c>
      <c r="K120" s="73">
        <f t="shared" si="24"/>
        <v>0</v>
      </c>
      <c r="L120" s="73">
        <f t="shared" si="25"/>
        <v>0</v>
      </c>
      <c r="M120" s="73">
        <f t="shared" ca="1" si="17"/>
        <v>-8.2130332429820917E-4</v>
      </c>
      <c r="N120" s="73">
        <f t="shared" ca="1" si="26"/>
        <v>0</v>
      </c>
      <c r="O120" s="83">
        <f t="shared" ca="1" si="27"/>
        <v>0</v>
      </c>
      <c r="P120" s="73">
        <f t="shared" ca="1" si="28"/>
        <v>0</v>
      </c>
      <c r="Q120" s="73">
        <f t="shared" ca="1" si="29"/>
        <v>0</v>
      </c>
      <c r="R120" s="42">
        <f t="shared" ca="1" si="18"/>
        <v>8.2130332429820917E-4</v>
      </c>
    </row>
    <row r="121" spans="1:18">
      <c r="A121" s="78"/>
      <c r="B121" s="78"/>
      <c r="C121" s="78"/>
      <c r="D121" s="79">
        <f t="shared" si="19"/>
        <v>0</v>
      </c>
      <c r="E121" s="79">
        <f t="shared" si="19"/>
        <v>0</v>
      </c>
      <c r="F121" s="73">
        <f t="shared" si="20"/>
        <v>0</v>
      </c>
      <c r="G121" s="73">
        <f t="shared" si="20"/>
        <v>0</v>
      </c>
      <c r="H121" s="73">
        <f t="shared" si="21"/>
        <v>0</v>
      </c>
      <c r="I121" s="73">
        <f t="shared" si="22"/>
        <v>0</v>
      </c>
      <c r="J121" s="73">
        <f t="shared" si="23"/>
        <v>0</v>
      </c>
      <c r="K121" s="73">
        <f t="shared" si="24"/>
        <v>0</v>
      </c>
      <c r="L121" s="73">
        <f t="shared" si="25"/>
        <v>0</v>
      </c>
      <c r="M121" s="73">
        <f t="shared" ca="1" si="17"/>
        <v>-8.2130332429820917E-4</v>
      </c>
      <c r="N121" s="73">
        <f t="shared" ca="1" si="26"/>
        <v>0</v>
      </c>
      <c r="O121" s="83">
        <f t="shared" ca="1" si="27"/>
        <v>0</v>
      </c>
      <c r="P121" s="73">
        <f t="shared" ca="1" si="28"/>
        <v>0</v>
      </c>
      <c r="Q121" s="73">
        <f t="shared" ca="1" si="29"/>
        <v>0</v>
      </c>
      <c r="R121" s="42">
        <f t="shared" ca="1" si="18"/>
        <v>8.2130332429820917E-4</v>
      </c>
    </row>
    <row r="122" spans="1:18">
      <c r="A122" s="78"/>
      <c r="B122" s="78"/>
      <c r="C122" s="78"/>
      <c r="D122" s="79">
        <f t="shared" si="19"/>
        <v>0</v>
      </c>
      <c r="E122" s="79">
        <f t="shared" si="19"/>
        <v>0</v>
      </c>
      <c r="F122" s="73">
        <f t="shared" si="20"/>
        <v>0</v>
      </c>
      <c r="G122" s="73">
        <f t="shared" si="20"/>
        <v>0</v>
      </c>
      <c r="H122" s="73">
        <f t="shared" si="21"/>
        <v>0</v>
      </c>
      <c r="I122" s="73">
        <f t="shared" si="22"/>
        <v>0</v>
      </c>
      <c r="J122" s="73">
        <f t="shared" si="23"/>
        <v>0</v>
      </c>
      <c r="K122" s="73">
        <f t="shared" si="24"/>
        <v>0</v>
      </c>
      <c r="L122" s="73">
        <f t="shared" si="25"/>
        <v>0</v>
      </c>
      <c r="M122" s="73">
        <f t="shared" ca="1" si="17"/>
        <v>-8.2130332429820917E-4</v>
      </c>
      <c r="N122" s="73">
        <f t="shared" ca="1" si="26"/>
        <v>0</v>
      </c>
      <c r="O122" s="83">
        <f t="shared" ca="1" si="27"/>
        <v>0</v>
      </c>
      <c r="P122" s="73">
        <f t="shared" ca="1" si="28"/>
        <v>0</v>
      </c>
      <c r="Q122" s="73">
        <f t="shared" ca="1" si="29"/>
        <v>0</v>
      </c>
      <c r="R122" s="42">
        <f t="shared" ca="1" si="18"/>
        <v>8.2130332429820917E-4</v>
      </c>
    </row>
    <row r="123" spans="1:18">
      <c r="A123" s="78"/>
      <c r="B123" s="78"/>
      <c r="C123" s="78"/>
      <c r="D123" s="79">
        <f t="shared" si="19"/>
        <v>0</v>
      </c>
      <c r="E123" s="79">
        <f t="shared" si="19"/>
        <v>0</v>
      </c>
      <c r="F123" s="73">
        <f t="shared" si="20"/>
        <v>0</v>
      </c>
      <c r="G123" s="73">
        <f t="shared" si="20"/>
        <v>0</v>
      </c>
      <c r="H123" s="73">
        <f t="shared" si="21"/>
        <v>0</v>
      </c>
      <c r="I123" s="73">
        <f t="shared" si="22"/>
        <v>0</v>
      </c>
      <c r="J123" s="73">
        <f t="shared" si="23"/>
        <v>0</v>
      </c>
      <c r="K123" s="73">
        <f t="shared" si="24"/>
        <v>0</v>
      </c>
      <c r="L123" s="73">
        <f t="shared" si="25"/>
        <v>0</v>
      </c>
      <c r="M123" s="73">
        <f t="shared" ca="1" si="17"/>
        <v>-8.2130332429820917E-4</v>
      </c>
      <c r="N123" s="73">
        <f t="shared" ca="1" si="26"/>
        <v>0</v>
      </c>
      <c r="O123" s="83">
        <f t="shared" ca="1" si="27"/>
        <v>0</v>
      </c>
      <c r="P123" s="73">
        <f t="shared" ca="1" si="28"/>
        <v>0</v>
      </c>
      <c r="Q123" s="73">
        <f t="shared" ca="1" si="29"/>
        <v>0</v>
      </c>
      <c r="R123" s="42">
        <f t="shared" ca="1" si="18"/>
        <v>8.2130332429820917E-4</v>
      </c>
    </row>
    <row r="124" spans="1:18">
      <c r="A124" s="78"/>
      <c r="B124" s="78"/>
      <c r="C124" s="78"/>
      <c r="D124" s="79">
        <f t="shared" si="19"/>
        <v>0</v>
      </c>
      <c r="E124" s="79">
        <f t="shared" si="19"/>
        <v>0</v>
      </c>
      <c r="F124" s="73">
        <f t="shared" si="20"/>
        <v>0</v>
      </c>
      <c r="G124" s="73">
        <f t="shared" si="20"/>
        <v>0</v>
      </c>
      <c r="H124" s="73">
        <f t="shared" si="21"/>
        <v>0</v>
      </c>
      <c r="I124" s="73">
        <f t="shared" si="22"/>
        <v>0</v>
      </c>
      <c r="J124" s="73">
        <f t="shared" si="23"/>
        <v>0</v>
      </c>
      <c r="K124" s="73">
        <f t="shared" si="24"/>
        <v>0</v>
      </c>
      <c r="L124" s="73">
        <f t="shared" si="25"/>
        <v>0</v>
      </c>
      <c r="M124" s="73">
        <f t="shared" ca="1" si="17"/>
        <v>-8.2130332429820917E-4</v>
      </c>
      <c r="N124" s="73">
        <f t="shared" ca="1" si="26"/>
        <v>0</v>
      </c>
      <c r="O124" s="83">
        <f t="shared" ca="1" si="27"/>
        <v>0</v>
      </c>
      <c r="P124" s="73">
        <f t="shared" ca="1" si="28"/>
        <v>0</v>
      </c>
      <c r="Q124" s="73">
        <f t="shared" ca="1" si="29"/>
        <v>0</v>
      </c>
      <c r="R124" s="42">
        <f t="shared" ca="1" si="18"/>
        <v>8.2130332429820917E-4</v>
      </c>
    </row>
    <row r="125" spans="1:18">
      <c r="A125" s="78"/>
      <c r="B125" s="78"/>
      <c r="C125" s="78"/>
      <c r="D125" s="79">
        <f t="shared" si="19"/>
        <v>0</v>
      </c>
      <c r="E125" s="79">
        <f t="shared" si="19"/>
        <v>0</v>
      </c>
      <c r="F125" s="73">
        <f t="shared" si="20"/>
        <v>0</v>
      </c>
      <c r="G125" s="73">
        <f t="shared" si="20"/>
        <v>0</v>
      </c>
      <c r="H125" s="73">
        <f t="shared" si="21"/>
        <v>0</v>
      </c>
      <c r="I125" s="73">
        <f t="shared" si="22"/>
        <v>0</v>
      </c>
      <c r="J125" s="73">
        <f t="shared" si="23"/>
        <v>0</v>
      </c>
      <c r="K125" s="73">
        <f t="shared" si="24"/>
        <v>0</v>
      </c>
      <c r="L125" s="73">
        <f t="shared" si="25"/>
        <v>0</v>
      </c>
      <c r="M125" s="73">
        <f t="shared" ca="1" si="17"/>
        <v>-8.2130332429820917E-4</v>
      </c>
      <c r="N125" s="73">
        <f t="shared" ca="1" si="26"/>
        <v>0</v>
      </c>
      <c r="O125" s="83">
        <f t="shared" ca="1" si="27"/>
        <v>0</v>
      </c>
      <c r="P125" s="73">
        <f t="shared" ca="1" si="28"/>
        <v>0</v>
      </c>
      <c r="Q125" s="73">
        <f t="shared" ca="1" si="29"/>
        <v>0</v>
      </c>
      <c r="R125" s="42">
        <f t="shared" ca="1" si="18"/>
        <v>8.2130332429820917E-4</v>
      </c>
    </row>
    <row r="126" spans="1:18">
      <c r="A126" s="78"/>
      <c r="B126" s="78"/>
      <c r="C126" s="78"/>
      <c r="D126" s="79">
        <f t="shared" si="19"/>
        <v>0</v>
      </c>
      <c r="E126" s="79">
        <f t="shared" si="19"/>
        <v>0</v>
      </c>
      <c r="F126" s="73">
        <f t="shared" si="20"/>
        <v>0</v>
      </c>
      <c r="G126" s="73">
        <f t="shared" si="20"/>
        <v>0</v>
      </c>
      <c r="H126" s="73">
        <f t="shared" si="21"/>
        <v>0</v>
      </c>
      <c r="I126" s="73">
        <f t="shared" si="22"/>
        <v>0</v>
      </c>
      <c r="J126" s="73">
        <f t="shared" si="23"/>
        <v>0</v>
      </c>
      <c r="K126" s="73">
        <f t="shared" si="24"/>
        <v>0</v>
      </c>
      <c r="L126" s="73">
        <f t="shared" si="25"/>
        <v>0</v>
      </c>
      <c r="M126" s="73">
        <f t="shared" ca="1" si="17"/>
        <v>-8.2130332429820917E-4</v>
      </c>
      <c r="N126" s="73">
        <f t="shared" ca="1" si="26"/>
        <v>0</v>
      </c>
      <c r="O126" s="83">
        <f t="shared" ca="1" si="27"/>
        <v>0</v>
      </c>
      <c r="P126" s="73">
        <f t="shared" ca="1" si="28"/>
        <v>0</v>
      </c>
      <c r="Q126" s="73">
        <f t="shared" ca="1" si="29"/>
        <v>0</v>
      </c>
      <c r="R126" s="42">
        <f t="shared" ca="1" si="18"/>
        <v>8.2130332429820917E-4</v>
      </c>
    </row>
    <row r="127" spans="1:18">
      <c r="A127" s="78"/>
      <c r="B127" s="78"/>
      <c r="C127" s="78"/>
      <c r="D127" s="79">
        <f t="shared" si="19"/>
        <v>0</v>
      </c>
      <c r="E127" s="79">
        <f t="shared" si="19"/>
        <v>0</v>
      </c>
      <c r="F127" s="73">
        <f t="shared" si="20"/>
        <v>0</v>
      </c>
      <c r="G127" s="73">
        <f t="shared" si="20"/>
        <v>0</v>
      </c>
      <c r="H127" s="73">
        <f t="shared" si="21"/>
        <v>0</v>
      </c>
      <c r="I127" s="73">
        <f t="shared" si="22"/>
        <v>0</v>
      </c>
      <c r="J127" s="73">
        <f t="shared" si="23"/>
        <v>0</v>
      </c>
      <c r="K127" s="73">
        <f t="shared" si="24"/>
        <v>0</v>
      </c>
      <c r="L127" s="73">
        <f t="shared" si="25"/>
        <v>0</v>
      </c>
      <c r="M127" s="73">
        <f t="shared" ca="1" si="17"/>
        <v>-8.2130332429820917E-4</v>
      </c>
      <c r="N127" s="73">
        <f t="shared" ca="1" si="26"/>
        <v>0</v>
      </c>
      <c r="O127" s="83">
        <f t="shared" ca="1" si="27"/>
        <v>0</v>
      </c>
      <c r="P127" s="73">
        <f t="shared" ca="1" si="28"/>
        <v>0</v>
      </c>
      <c r="Q127" s="73">
        <f t="shared" ca="1" si="29"/>
        <v>0</v>
      </c>
      <c r="R127" s="42">
        <f t="shared" ca="1" si="18"/>
        <v>8.2130332429820917E-4</v>
      </c>
    </row>
    <row r="128" spans="1:18">
      <c r="A128" s="78"/>
      <c r="B128" s="78"/>
      <c r="C128" s="78"/>
      <c r="D128" s="79">
        <f t="shared" si="19"/>
        <v>0</v>
      </c>
      <c r="E128" s="79">
        <f t="shared" si="19"/>
        <v>0</v>
      </c>
      <c r="F128" s="73">
        <f t="shared" si="20"/>
        <v>0</v>
      </c>
      <c r="G128" s="73">
        <f t="shared" si="20"/>
        <v>0</v>
      </c>
      <c r="H128" s="73">
        <f t="shared" si="21"/>
        <v>0</v>
      </c>
      <c r="I128" s="73">
        <f t="shared" si="22"/>
        <v>0</v>
      </c>
      <c r="J128" s="73">
        <f t="shared" si="23"/>
        <v>0</v>
      </c>
      <c r="K128" s="73">
        <f t="shared" si="24"/>
        <v>0</v>
      </c>
      <c r="L128" s="73">
        <f t="shared" si="25"/>
        <v>0</v>
      </c>
      <c r="M128" s="73">
        <f t="shared" ca="1" si="17"/>
        <v>-8.2130332429820917E-4</v>
      </c>
      <c r="N128" s="73">
        <f t="shared" ca="1" si="26"/>
        <v>0</v>
      </c>
      <c r="O128" s="83">
        <f t="shared" ca="1" si="27"/>
        <v>0</v>
      </c>
      <c r="P128" s="73">
        <f t="shared" ca="1" si="28"/>
        <v>0</v>
      </c>
      <c r="Q128" s="73">
        <f t="shared" ca="1" si="29"/>
        <v>0</v>
      </c>
      <c r="R128" s="42">
        <f t="shared" ca="1" si="18"/>
        <v>8.2130332429820917E-4</v>
      </c>
    </row>
    <row r="129" spans="1:18">
      <c r="A129" s="78"/>
      <c r="B129" s="78"/>
      <c r="C129" s="78"/>
      <c r="D129" s="79">
        <f t="shared" si="19"/>
        <v>0</v>
      </c>
      <c r="E129" s="79">
        <f t="shared" si="19"/>
        <v>0</v>
      </c>
      <c r="F129" s="73">
        <f t="shared" si="20"/>
        <v>0</v>
      </c>
      <c r="G129" s="73">
        <f t="shared" si="20"/>
        <v>0</v>
      </c>
      <c r="H129" s="73">
        <f t="shared" si="21"/>
        <v>0</v>
      </c>
      <c r="I129" s="73">
        <f t="shared" si="22"/>
        <v>0</v>
      </c>
      <c r="J129" s="73">
        <f t="shared" si="23"/>
        <v>0</v>
      </c>
      <c r="K129" s="73">
        <f t="shared" si="24"/>
        <v>0</v>
      </c>
      <c r="L129" s="73">
        <f t="shared" si="25"/>
        <v>0</v>
      </c>
      <c r="M129" s="73">
        <f t="shared" ca="1" si="17"/>
        <v>-8.2130332429820917E-4</v>
      </c>
      <c r="N129" s="73">
        <f t="shared" ca="1" si="26"/>
        <v>0</v>
      </c>
      <c r="O129" s="83">
        <f t="shared" ca="1" si="27"/>
        <v>0</v>
      </c>
      <c r="P129" s="73">
        <f t="shared" ca="1" si="28"/>
        <v>0</v>
      </c>
      <c r="Q129" s="73">
        <f t="shared" ca="1" si="29"/>
        <v>0</v>
      </c>
      <c r="R129" s="42">
        <f t="shared" ca="1" si="18"/>
        <v>8.2130332429820917E-4</v>
      </c>
    </row>
    <row r="130" spans="1:18">
      <c r="A130" s="78"/>
      <c r="B130" s="78"/>
      <c r="C130" s="78"/>
      <c r="D130" s="79">
        <f t="shared" si="19"/>
        <v>0</v>
      </c>
      <c r="E130" s="79">
        <f t="shared" si="19"/>
        <v>0</v>
      </c>
      <c r="F130" s="73">
        <f t="shared" si="20"/>
        <v>0</v>
      </c>
      <c r="G130" s="73">
        <f t="shared" si="20"/>
        <v>0</v>
      </c>
      <c r="H130" s="73">
        <f t="shared" si="21"/>
        <v>0</v>
      </c>
      <c r="I130" s="73">
        <f t="shared" si="22"/>
        <v>0</v>
      </c>
      <c r="J130" s="73">
        <f t="shared" si="23"/>
        <v>0</v>
      </c>
      <c r="K130" s="73">
        <f t="shared" si="24"/>
        <v>0</v>
      </c>
      <c r="L130" s="73">
        <f t="shared" si="25"/>
        <v>0</v>
      </c>
      <c r="M130" s="73">
        <f t="shared" ca="1" si="17"/>
        <v>-8.2130332429820917E-4</v>
      </c>
      <c r="N130" s="73">
        <f t="shared" ca="1" si="26"/>
        <v>0</v>
      </c>
      <c r="O130" s="83">
        <f t="shared" ca="1" si="27"/>
        <v>0</v>
      </c>
      <c r="P130" s="73">
        <f t="shared" ca="1" si="28"/>
        <v>0</v>
      </c>
      <c r="Q130" s="73">
        <f t="shared" ca="1" si="29"/>
        <v>0</v>
      </c>
      <c r="R130" s="42">
        <f t="shared" ca="1" si="18"/>
        <v>8.2130332429820917E-4</v>
      </c>
    </row>
    <row r="131" spans="1:18">
      <c r="A131" s="78"/>
      <c r="B131" s="78"/>
      <c r="C131" s="78"/>
      <c r="D131" s="79">
        <f t="shared" si="19"/>
        <v>0</v>
      </c>
      <c r="E131" s="79">
        <f t="shared" si="19"/>
        <v>0</v>
      </c>
      <c r="F131" s="73">
        <f t="shared" si="20"/>
        <v>0</v>
      </c>
      <c r="G131" s="73">
        <f t="shared" si="20"/>
        <v>0</v>
      </c>
      <c r="H131" s="73">
        <f t="shared" si="21"/>
        <v>0</v>
      </c>
      <c r="I131" s="73">
        <f t="shared" si="22"/>
        <v>0</v>
      </c>
      <c r="J131" s="73">
        <f t="shared" si="23"/>
        <v>0</v>
      </c>
      <c r="K131" s="73">
        <f t="shared" si="24"/>
        <v>0</v>
      </c>
      <c r="L131" s="73">
        <f t="shared" si="25"/>
        <v>0</v>
      </c>
      <c r="M131" s="73">
        <f t="shared" ca="1" si="17"/>
        <v>-8.2130332429820917E-4</v>
      </c>
      <c r="N131" s="73">
        <f t="shared" ca="1" si="26"/>
        <v>0</v>
      </c>
      <c r="O131" s="83">
        <f t="shared" ca="1" si="27"/>
        <v>0</v>
      </c>
      <c r="P131" s="73">
        <f t="shared" ca="1" si="28"/>
        <v>0</v>
      </c>
      <c r="Q131" s="73">
        <f t="shared" ca="1" si="29"/>
        <v>0</v>
      </c>
      <c r="R131" s="42">
        <f t="shared" ca="1" si="18"/>
        <v>8.2130332429820917E-4</v>
      </c>
    </row>
    <row r="132" spans="1:18">
      <c r="A132" s="78"/>
      <c r="B132" s="78"/>
      <c r="C132" s="78"/>
      <c r="D132" s="79">
        <f t="shared" si="19"/>
        <v>0</v>
      </c>
      <c r="E132" s="79">
        <f t="shared" si="19"/>
        <v>0</v>
      </c>
      <c r="F132" s="73">
        <f t="shared" si="20"/>
        <v>0</v>
      </c>
      <c r="G132" s="73">
        <f t="shared" si="20"/>
        <v>0</v>
      </c>
      <c r="H132" s="73">
        <f t="shared" si="21"/>
        <v>0</v>
      </c>
      <c r="I132" s="73">
        <f t="shared" si="22"/>
        <v>0</v>
      </c>
      <c r="J132" s="73">
        <f t="shared" si="23"/>
        <v>0</v>
      </c>
      <c r="K132" s="73">
        <f t="shared" si="24"/>
        <v>0</v>
      </c>
      <c r="L132" s="73">
        <f t="shared" si="25"/>
        <v>0</v>
      </c>
      <c r="M132" s="73">
        <f t="shared" ca="1" si="17"/>
        <v>-8.2130332429820917E-4</v>
      </c>
      <c r="N132" s="73">
        <f t="shared" ca="1" si="26"/>
        <v>0</v>
      </c>
      <c r="O132" s="83">
        <f t="shared" ca="1" si="27"/>
        <v>0</v>
      </c>
      <c r="P132" s="73">
        <f t="shared" ca="1" si="28"/>
        <v>0</v>
      </c>
      <c r="Q132" s="73">
        <f t="shared" ca="1" si="29"/>
        <v>0</v>
      </c>
      <c r="R132" s="42">
        <f t="shared" ca="1" si="18"/>
        <v>8.2130332429820917E-4</v>
      </c>
    </row>
    <row r="133" spans="1:18">
      <c r="A133" s="78"/>
      <c r="B133" s="78"/>
      <c r="C133" s="78"/>
      <c r="D133" s="79">
        <f t="shared" si="19"/>
        <v>0</v>
      </c>
      <c r="E133" s="79">
        <f t="shared" si="19"/>
        <v>0</v>
      </c>
      <c r="F133" s="73">
        <f t="shared" si="20"/>
        <v>0</v>
      </c>
      <c r="G133" s="73">
        <f t="shared" si="20"/>
        <v>0</v>
      </c>
      <c r="H133" s="73">
        <f t="shared" si="21"/>
        <v>0</v>
      </c>
      <c r="I133" s="73">
        <f t="shared" si="22"/>
        <v>0</v>
      </c>
      <c r="J133" s="73">
        <f t="shared" si="23"/>
        <v>0</v>
      </c>
      <c r="K133" s="73">
        <f t="shared" si="24"/>
        <v>0</v>
      </c>
      <c r="L133" s="73">
        <f t="shared" si="25"/>
        <v>0</v>
      </c>
      <c r="M133" s="73">
        <f t="shared" ca="1" si="17"/>
        <v>-8.2130332429820917E-4</v>
      </c>
      <c r="N133" s="73">
        <f t="shared" ca="1" si="26"/>
        <v>0</v>
      </c>
      <c r="O133" s="83">
        <f t="shared" ca="1" si="27"/>
        <v>0</v>
      </c>
      <c r="P133" s="73">
        <f t="shared" ca="1" si="28"/>
        <v>0</v>
      </c>
      <c r="Q133" s="73">
        <f t="shared" ca="1" si="29"/>
        <v>0</v>
      </c>
      <c r="R133" s="42">
        <f t="shared" ca="1" si="18"/>
        <v>8.2130332429820917E-4</v>
      </c>
    </row>
    <row r="134" spans="1:18">
      <c r="A134" s="78"/>
      <c r="B134" s="78"/>
      <c r="C134" s="78"/>
      <c r="D134" s="79">
        <f t="shared" si="19"/>
        <v>0</v>
      </c>
      <c r="E134" s="79">
        <f t="shared" si="19"/>
        <v>0</v>
      </c>
      <c r="F134" s="73">
        <f t="shared" si="20"/>
        <v>0</v>
      </c>
      <c r="G134" s="73">
        <f t="shared" si="20"/>
        <v>0</v>
      </c>
      <c r="H134" s="73">
        <f t="shared" si="21"/>
        <v>0</v>
      </c>
      <c r="I134" s="73">
        <f t="shared" si="22"/>
        <v>0</v>
      </c>
      <c r="J134" s="73">
        <f t="shared" si="23"/>
        <v>0</v>
      </c>
      <c r="K134" s="73">
        <f t="shared" si="24"/>
        <v>0</v>
      </c>
      <c r="L134" s="73">
        <f t="shared" si="25"/>
        <v>0</v>
      </c>
      <c r="M134" s="73">
        <f t="shared" ca="1" si="17"/>
        <v>-8.2130332429820917E-4</v>
      </c>
      <c r="N134" s="73">
        <f t="shared" ca="1" si="26"/>
        <v>0</v>
      </c>
      <c r="O134" s="83">
        <f t="shared" ca="1" si="27"/>
        <v>0</v>
      </c>
      <c r="P134" s="73">
        <f t="shared" ca="1" si="28"/>
        <v>0</v>
      </c>
      <c r="Q134" s="73">
        <f t="shared" ca="1" si="29"/>
        <v>0</v>
      </c>
      <c r="R134" s="42">
        <f t="shared" ca="1" si="18"/>
        <v>8.2130332429820917E-4</v>
      </c>
    </row>
    <row r="135" spans="1:18">
      <c r="A135" s="78"/>
      <c r="B135" s="78"/>
      <c r="C135" s="78"/>
      <c r="D135" s="79">
        <f t="shared" si="19"/>
        <v>0</v>
      </c>
      <c r="E135" s="79">
        <f t="shared" si="19"/>
        <v>0</v>
      </c>
      <c r="F135" s="73">
        <f t="shared" si="20"/>
        <v>0</v>
      </c>
      <c r="G135" s="73">
        <f t="shared" si="20"/>
        <v>0</v>
      </c>
      <c r="H135" s="73">
        <f t="shared" si="21"/>
        <v>0</v>
      </c>
      <c r="I135" s="73">
        <f t="shared" si="22"/>
        <v>0</v>
      </c>
      <c r="J135" s="73">
        <f t="shared" si="23"/>
        <v>0</v>
      </c>
      <c r="K135" s="73">
        <f t="shared" si="24"/>
        <v>0</v>
      </c>
      <c r="L135" s="73">
        <f t="shared" si="25"/>
        <v>0</v>
      </c>
      <c r="M135" s="73">
        <f t="shared" ca="1" si="17"/>
        <v>-8.2130332429820917E-4</v>
      </c>
      <c r="N135" s="73">
        <f t="shared" ca="1" si="26"/>
        <v>0</v>
      </c>
      <c r="O135" s="83">
        <f t="shared" ca="1" si="27"/>
        <v>0</v>
      </c>
      <c r="P135" s="73">
        <f t="shared" ca="1" si="28"/>
        <v>0</v>
      </c>
      <c r="Q135" s="73">
        <f t="shared" ca="1" si="29"/>
        <v>0</v>
      </c>
      <c r="R135" s="42">
        <f t="shared" ca="1" si="18"/>
        <v>8.2130332429820917E-4</v>
      </c>
    </row>
    <row r="136" spans="1:18">
      <c r="A136" s="78"/>
      <c r="B136" s="78"/>
      <c r="C136" s="78"/>
      <c r="D136" s="79">
        <f t="shared" si="19"/>
        <v>0</v>
      </c>
      <c r="E136" s="79">
        <f t="shared" si="19"/>
        <v>0</v>
      </c>
      <c r="F136" s="73">
        <f t="shared" si="20"/>
        <v>0</v>
      </c>
      <c r="G136" s="73">
        <f t="shared" si="20"/>
        <v>0</v>
      </c>
      <c r="H136" s="73">
        <f t="shared" si="21"/>
        <v>0</v>
      </c>
      <c r="I136" s="73">
        <f t="shared" si="22"/>
        <v>0</v>
      </c>
      <c r="J136" s="73">
        <f t="shared" si="23"/>
        <v>0</v>
      </c>
      <c r="K136" s="73">
        <f t="shared" si="24"/>
        <v>0</v>
      </c>
      <c r="L136" s="73">
        <f t="shared" si="25"/>
        <v>0</v>
      </c>
      <c r="M136" s="73">
        <f t="shared" ca="1" si="17"/>
        <v>-8.2130332429820917E-4</v>
      </c>
      <c r="N136" s="73">
        <f t="shared" ca="1" si="26"/>
        <v>0</v>
      </c>
      <c r="O136" s="83">
        <f t="shared" ca="1" si="27"/>
        <v>0</v>
      </c>
      <c r="P136" s="73">
        <f t="shared" ca="1" si="28"/>
        <v>0</v>
      </c>
      <c r="Q136" s="73">
        <f t="shared" ca="1" si="29"/>
        <v>0</v>
      </c>
      <c r="R136" s="42">
        <f t="shared" ca="1" si="18"/>
        <v>8.2130332429820917E-4</v>
      </c>
    </row>
    <row r="137" spans="1:18">
      <c r="A137" s="78"/>
      <c r="B137" s="78"/>
      <c r="C137" s="78"/>
      <c r="D137" s="79">
        <f t="shared" si="19"/>
        <v>0</v>
      </c>
      <c r="E137" s="79">
        <f t="shared" si="19"/>
        <v>0</v>
      </c>
      <c r="F137" s="73">
        <f t="shared" si="20"/>
        <v>0</v>
      </c>
      <c r="G137" s="73">
        <f t="shared" si="20"/>
        <v>0</v>
      </c>
      <c r="H137" s="73">
        <f t="shared" si="21"/>
        <v>0</v>
      </c>
      <c r="I137" s="73">
        <f t="shared" si="22"/>
        <v>0</v>
      </c>
      <c r="J137" s="73">
        <f t="shared" si="23"/>
        <v>0</v>
      </c>
      <c r="K137" s="73">
        <f t="shared" si="24"/>
        <v>0</v>
      </c>
      <c r="L137" s="73">
        <f t="shared" si="25"/>
        <v>0</v>
      </c>
      <c r="M137" s="73">
        <f t="shared" ca="1" si="17"/>
        <v>-8.2130332429820917E-4</v>
      </c>
      <c r="N137" s="73">
        <f t="shared" ca="1" si="26"/>
        <v>0</v>
      </c>
      <c r="O137" s="83">
        <f t="shared" ca="1" si="27"/>
        <v>0</v>
      </c>
      <c r="P137" s="73">
        <f t="shared" ca="1" si="28"/>
        <v>0</v>
      </c>
      <c r="Q137" s="73">
        <f t="shared" ca="1" si="29"/>
        <v>0</v>
      </c>
      <c r="R137" s="42">
        <f t="shared" ca="1" si="18"/>
        <v>8.2130332429820917E-4</v>
      </c>
    </row>
    <row r="138" spans="1:18">
      <c r="A138" s="78"/>
      <c r="B138" s="78"/>
      <c r="C138" s="78"/>
      <c r="D138" s="79">
        <f t="shared" si="19"/>
        <v>0</v>
      </c>
      <c r="E138" s="79">
        <f t="shared" si="19"/>
        <v>0</v>
      </c>
      <c r="F138" s="73">
        <f t="shared" si="20"/>
        <v>0</v>
      </c>
      <c r="G138" s="73">
        <f t="shared" si="20"/>
        <v>0</v>
      </c>
      <c r="H138" s="73">
        <f t="shared" si="21"/>
        <v>0</v>
      </c>
      <c r="I138" s="73">
        <f t="shared" si="22"/>
        <v>0</v>
      </c>
      <c r="J138" s="73">
        <f t="shared" si="23"/>
        <v>0</v>
      </c>
      <c r="K138" s="73">
        <f t="shared" si="24"/>
        <v>0</v>
      </c>
      <c r="L138" s="73">
        <f t="shared" si="25"/>
        <v>0</v>
      </c>
      <c r="M138" s="73">
        <f t="shared" ca="1" si="17"/>
        <v>-8.2130332429820917E-4</v>
      </c>
      <c r="N138" s="73">
        <f t="shared" ca="1" si="26"/>
        <v>0</v>
      </c>
      <c r="O138" s="83">
        <f t="shared" ca="1" si="27"/>
        <v>0</v>
      </c>
      <c r="P138" s="73">
        <f t="shared" ca="1" si="28"/>
        <v>0</v>
      </c>
      <c r="Q138" s="73">
        <f t="shared" ca="1" si="29"/>
        <v>0</v>
      </c>
      <c r="R138" s="42">
        <f t="shared" ca="1" si="18"/>
        <v>8.2130332429820917E-4</v>
      </c>
    </row>
    <row r="139" spans="1:18">
      <c r="A139" s="78"/>
      <c r="B139" s="78"/>
      <c r="C139" s="78"/>
      <c r="D139" s="79">
        <f t="shared" si="19"/>
        <v>0</v>
      </c>
      <c r="E139" s="79">
        <f t="shared" si="19"/>
        <v>0</v>
      </c>
      <c r="F139" s="73">
        <f t="shared" si="20"/>
        <v>0</v>
      </c>
      <c r="G139" s="73">
        <f t="shared" si="20"/>
        <v>0</v>
      </c>
      <c r="H139" s="73">
        <f t="shared" si="21"/>
        <v>0</v>
      </c>
      <c r="I139" s="73">
        <f t="shared" si="22"/>
        <v>0</v>
      </c>
      <c r="J139" s="73">
        <f t="shared" si="23"/>
        <v>0</v>
      </c>
      <c r="K139" s="73">
        <f t="shared" si="24"/>
        <v>0</v>
      </c>
      <c r="L139" s="73">
        <f t="shared" si="25"/>
        <v>0</v>
      </c>
      <c r="M139" s="73">
        <f t="shared" ca="1" si="17"/>
        <v>-8.2130332429820917E-4</v>
      </c>
      <c r="N139" s="73">
        <f t="shared" ca="1" si="26"/>
        <v>0</v>
      </c>
      <c r="O139" s="83">
        <f t="shared" ca="1" si="27"/>
        <v>0</v>
      </c>
      <c r="P139" s="73">
        <f t="shared" ca="1" si="28"/>
        <v>0</v>
      </c>
      <c r="Q139" s="73">
        <f t="shared" ca="1" si="29"/>
        <v>0</v>
      </c>
      <c r="R139" s="42">
        <f t="shared" ca="1" si="18"/>
        <v>8.2130332429820917E-4</v>
      </c>
    </row>
    <row r="140" spans="1:18">
      <c r="A140" s="78"/>
      <c r="B140" s="78"/>
      <c r="C140" s="78"/>
      <c r="D140" s="79">
        <f t="shared" si="19"/>
        <v>0</v>
      </c>
      <c r="E140" s="79">
        <f t="shared" si="19"/>
        <v>0</v>
      </c>
      <c r="F140" s="73">
        <f t="shared" si="20"/>
        <v>0</v>
      </c>
      <c r="G140" s="73">
        <f t="shared" si="20"/>
        <v>0</v>
      </c>
      <c r="H140" s="73">
        <f t="shared" si="21"/>
        <v>0</v>
      </c>
      <c r="I140" s="73">
        <f t="shared" si="22"/>
        <v>0</v>
      </c>
      <c r="J140" s="73">
        <f t="shared" si="23"/>
        <v>0</v>
      </c>
      <c r="K140" s="73">
        <f t="shared" si="24"/>
        <v>0</v>
      </c>
      <c r="L140" s="73">
        <f t="shared" si="25"/>
        <v>0</v>
      </c>
      <c r="M140" s="73">
        <f t="shared" ca="1" si="17"/>
        <v>-8.2130332429820917E-4</v>
      </c>
      <c r="N140" s="73">
        <f t="shared" ca="1" si="26"/>
        <v>0</v>
      </c>
      <c r="O140" s="83">
        <f t="shared" ca="1" si="27"/>
        <v>0</v>
      </c>
      <c r="P140" s="73">
        <f t="shared" ca="1" si="28"/>
        <v>0</v>
      </c>
      <c r="Q140" s="73">
        <f t="shared" ca="1" si="29"/>
        <v>0</v>
      </c>
      <c r="R140" s="42">
        <f t="shared" ca="1" si="18"/>
        <v>8.2130332429820917E-4</v>
      </c>
    </row>
    <row r="141" spans="1:18">
      <c r="A141" s="78"/>
      <c r="B141" s="78"/>
      <c r="C141" s="78"/>
      <c r="D141" s="79">
        <f t="shared" si="19"/>
        <v>0</v>
      </c>
      <c r="E141" s="79">
        <f t="shared" si="19"/>
        <v>0</v>
      </c>
      <c r="F141" s="73">
        <f t="shared" si="20"/>
        <v>0</v>
      </c>
      <c r="G141" s="73">
        <f t="shared" si="20"/>
        <v>0</v>
      </c>
      <c r="H141" s="73">
        <f t="shared" si="21"/>
        <v>0</v>
      </c>
      <c r="I141" s="73">
        <f t="shared" si="22"/>
        <v>0</v>
      </c>
      <c r="J141" s="73">
        <f t="shared" si="23"/>
        <v>0</v>
      </c>
      <c r="K141" s="73">
        <f t="shared" si="24"/>
        <v>0</v>
      </c>
      <c r="L141" s="73">
        <f t="shared" si="25"/>
        <v>0</v>
      </c>
      <c r="M141" s="73">
        <f t="shared" ca="1" si="17"/>
        <v>-8.2130332429820917E-4</v>
      </c>
      <c r="N141" s="73">
        <f t="shared" ca="1" si="26"/>
        <v>0</v>
      </c>
      <c r="O141" s="83">
        <f t="shared" ca="1" si="27"/>
        <v>0</v>
      </c>
      <c r="P141" s="73">
        <f t="shared" ca="1" si="28"/>
        <v>0</v>
      </c>
      <c r="Q141" s="73">
        <f t="shared" ca="1" si="29"/>
        <v>0</v>
      </c>
      <c r="R141" s="42">
        <f t="shared" ca="1" si="18"/>
        <v>8.2130332429820917E-4</v>
      </c>
    </row>
    <row r="142" spans="1:18">
      <c r="A142" s="78"/>
      <c r="B142" s="78"/>
      <c r="C142" s="78"/>
      <c r="D142" s="79">
        <f t="shared" si="19"/>
        <v>0</v>
      </c>
      <c r="E142" s="79">
        <f t="shared" si="19"/>
        <v>0</v>
      </c>
      <c r="F142" s="73">
        <f t="shared" si="20"/>
        <v>0</v>
      </c>
      <c r="G142" s="73">
        <f t="shared" si="20"/>
        <v>0</v>
      </c>
      <c r="H142" s="73">
        <f t="shared" si="21"/>
        <v>0</v>
      </c>
      <c r="I142" s="73">
        <f t="shared" si="22"/>
        <v>0</v>
      </c>
      <c r="J142" s="73">
        <f t="shared" si="23"/>
        <v>0</v>
      </c>
      <c r="K142" s="73">
        <f t="shared" si="24"/>
        <v>0</v>
      </c>
      <c r="L142" s="73">
        <f t="shared" si="25"/>
        <v>0</v>
      </c>
      <c r="M142" s="73">
        <f t="shared" ca="1" si="17"/>
        <v>-8.2130332429820917E-4</v>
      </c>
      <c r="N142" s="73">
        <f t="shared" ca="1" si="26"/>
        <v>0</v>
      </c>
      <c r="O142" s="83">
        <f t="shared" ca="1" si="27"/>
        <v>0</v>
      </c>
      <c r="P142" s="73">
        <f t="shared" ca="1" si="28"/>
        <v>0</v>
      </c>
      <c r="Q142" s="73">
        <f t="shared" ca="1" si="29"/>
        <v>0</v>
      </c>
      <c r="R142" s="42">
        <f t="shared" ca="1" si="18"/>
        <v>8.2130332429820917E-4</v>
      </c>
    </row>
    <row r="143" spans="1:18">
      <c r="A143" s="78"/>
      <c r="B143" s="78"/>
      <c r="C143" s="78"/>
      <c r="D143" s="79">
        <f t="shared" si="19"/>
        <v>0</v>
      </c>
      <c r="E143" s="79">
        <f t="shared" si="19"/>
        <v>0</v>
      </c>
      <c r="F143" s="73">
        <f t="shared" si="20"/>
        <v>0</v>
      </c>
      <c r="G143" s="73">
        <f t="shared" si="20"/>
        <v>0</v>
      </c>
      <c r="H143" s="73">
        <f t="shared" si="21"/>
        <v>0</v>
      </c>
      <c r="I143" s="73">
        <f t="shared" si="22"/>
        <v>0</v>
      </c>
      <c r="J143" s="73">
        <f t="shared" si="23"/>
        <v>0</v>
      </c>
      <c r="K143" s="73">
        <f t="shared" si="24"/>
        <v>0</v>
      </c>
      <c r="L143" s="73">
        <f t="shared" si="25"/>
        <v>0</v>
      </c>
      <c r="M143" s="73">
        <f t="shared" ca="1" si="17"/>
        <v>-8.2130332429820917E-4</v>
      </c>
      <c r="N143" s="73">
        <f t="shared" ca="1" si="26"/>
        <v>0</v>
      </c>
      <c r="O143" s="83">
        <f t="shared" ca="1" si="27"/>
        <v>0</v>
      </c>
      <c r="P143" s="73">
        <f t="shared" ca="1" si="28"/>
        <v>0</v>
      </c>
      <c r="Q143" s="73">
        <f t="shared" ca="1" si="29"/>
        <v>0</v>
      </c>
      <c r="R143" s="42">
        <f t="shared" ca="1" si="18"/>
        <v>8.2130332429820917E-4</v>
      </c>
    </row>
    <row r="144" spans="1:18">
      <c r="A144" s="78"/>
      <c r="B144" s="78"/>
      <c r="C144" s="78"/>
      <c r="D144" s="79">
        <f t="shared" si="19"/>
        <v>0</v>
      </c>
      <c r="E144" s="79">
        <f t="shared" si="19"/>
        <v>0</v>
      </c>
      <c r="F144" s="73">
        <f t="shared" si="20"/>
        <v>0</v>
      </c>
      <c r="G144" s="73">
        <f t="shared" si="20"/>
        <v>0</v>
      </c>
      <c r="H144" s="73">
        <f t="shared" si="21"/>
        <v>0</v>
      </c>
      <c r="I144" s="73">
        <f t="shared" si="22"/>
        <v>0</v>
      </c>
      <c r="J144" s="73">
        <f t="shared" si="23"/>
        <v>0</v>
      </c>
      <c r="K144" s="73">
        <f t="shared" si="24"/>
        <v>0</v>
      </c>
      <c r="L144" s="73">
        <f t="shared" si="25"/>
        <v>0</v>
      </c>
      <c r="M144" s="73">
        <f t="shared" ca="1" si="17"/>
        <v>-8.2130332429820917E-4</v>
      </c>
      <c r="N144" s="73">
        <f t="shared" ca="1" si="26"/>
        <v>0</v>
      </c>
      <c r="O144" s="83">
        <f t="shared" ca="1" si="27"/>
        <v>0</v>
      </c>
      <c r="P144" s="73">
        <f t="shared" ca="1" si="28"/>
        <v>0</v>
      </c>
      <c r="Q144" s="73">
        <f t="shared" ca="1" si="29"/>
        <v>0</v>
      </c>
      <c r="R144" s="42">
        <f t="shared" ca="1" si="18"/>
        <v>8.2130332429820917E-4</v>
      </c>
    </row>
    <row r="145" spans="1:18">
      <c r="A145" s="78"/>
      <c r="B145" s="78"/>
      <c r="C145" s="78"/>
      <c r="D145" s="79">
        <f t="shared" si="19"/>
        <v>0</v>
      </c>
      <c r="E145" s="79">
        <f t="shared" si="19"/>
        <v>0</v>
      </c>
      <c r="F145" s="73">
        <f t="shared" si="20"/>
        <v>0</v>
      </c>
      <c r="G145" s="73">
        <f t="shared" si="20"/>
        <v>0</v>
      </c>
      <c r="H145" s="73">
        <f t="shared" si="21"/>
        <v>0</v>
      </c>
      <c r="I145" s="73">
        <f t="shared" si="22"/>
        <v>0</v>
      </c>
      <c r="J145" s="73">
        <f t="shared" si="23"/>
        <v>0</v>
      </c>
      <c r="K145" s="73">
        <f t="shared" si="24"/>
        <v>0</v>
      </c>
      <c r="L145" s="73">
        <f t="shared" si="25"/>
        <v>0</v>
      </c>
      <c r="M145" s="73">
        <f t="shared" ca="1" si="17"/>
        <v>-8.2130332429820917E-4</v>
      </c>
      <c r="N145" s="73">
        <f t="shared" ca="1" si="26"/>
        <v>0</v>
      </c>
      <c r="O145" s="83">
        <f t="shared" ca="1" si="27"/>
        <v>0</v>
      </c>
      <c r="P145" s="73">
        <f t="shared" ca="1" si="28"/>
        <v>0</v>
      </c>
      <c r="Q145" s="73">
        <f t="shared" ca="1" si="29"/>
        <v>0</v>
      </c>
      <c r="R145" s="42">
        <f t="shared" ca="1" si="18"/>
        <v>8.2130332429820917E-4</v>
      </c>
    </row>
    <row r="146" spans="1:18">
      <c r="A146" s="78"/>
      <c r="B146" s="78"/>
      <c r="C146" s="78"/>
      <c r="D146" s="79">
        <f t="shared" si="19"/>
        <v>0</v>
      </c>
      <c r="E146" s="79">
        <f t="shared" si="19"/>
        <v>0</v>
      </c>
      <c r="F146" s="73">
        <f t="shared" si="20"/>
        <v>0</v>
      </c>
      <c r="G146" s="73">
        <f t="shared" si="20"/>
        <v>0</v>
      </c>
      <c r="H146" s="73">
        <f t="shared" si="21"/>
        <v>0</v>
      </c>
      <c r="I146" s="73">
        <f t="shared" si="22"/>
        <v>0</v>
      </c>
      <c r="J146" s="73">
        <f t="shared" si="23"/>
        <v>0</v>
      </c>
      <c r="K146" s="73">
        <f t="shared" si="24"/>
        <v>0</v>
      </c>
      <c r="L146" s="73">
        <f t="shared" si="25"/>
        <v>0</v>
      </c>
      <c r="M146" s="73">
        <f t="shared" ca="1" si="17"/>
        <v>-8.2130332429820917E-4</v>
      </c>
      <c r="N146" s="73">
        <f t="shared" ca="1" si="26"/>
        <v>0</v>
      </c>
      <c r="O146" s="83">
        <f t="shared" ca="1" si="27"/>
        <v>0</v>
      </c>
      <c r="P146" s="73">
        <f t="shared" ca="1" si="28"/>
        <v>0</v>
      </c>
      <c r="Q146" s="73">
        <f t="shared" ca="1" si="29"/>
        <v>0</v>
      </c>
      <c r="R146" s="42">
        <f t="shared" ca="1" si="18"/>
        <v>8.2130332429820917E-4</v>
      </c>
    </row>
    <row r="147" spans="1:18">
      <c r="A147" s="78"/>
      <c r="B147" s="78"/>
      <c r="C147" s="78"/>
      <c r="D147" s="79">
        <f t="shared" si="19"/>
        <v>0</v>
      </c>
      <c r="E147" s="79">
        <f t="shared" si="19"/>
        <v>0</v>
      </c>
      <c r="F147" s="73">
        <f t="shared" si="20"/>
        <v>0</v>
      </c>
      <c r="G147" s="73">
        <f t="shared" si="20"/>
        <v>0</v>
      </c>
      <c r="H147" s="73">
        <f t="shared" si="21"/>
        <v>0</v>
      </c>
      <c r="I147" s="73">
        <f t="shared" si="22"/>
        <v>0</v>
      </c>
      <c r="J147" s="73">
        <f t="shared" si="23"/>
        <v>0</v>
      </c>
      <c r="K147" s="73">
        <f t="shared" si="24"/>
        <v>0</v>
      </c>
      <c r="L147" s="73">
        <f t="shared" si="25"/>
        <v>0</v>
      </c>
      <c r="M147" s="73">
        <f t="shared" ca="1" si="17"/>
        <v>-8.2130332429820917E-4</v>
      </c>
      <c r="N147" s="73">
        <f t="shared" ca="1" si="26"/>
        <v>0</v>
      </c>
      <c r="O147" s="83">
        <f t="shared" ca="1" si="27"/>
        <v>0</v>
      </c>
      <c r="P147" s="73">
        <f t="shared" ca="1" si="28"/>
        <v>0</v>
      </c>
      <c r="Q147" s="73">
        <f t="shared" ca="1" si="29"/>
        <v>0</v>
      </c>
      <c r="R147" s="42">
        <f t="shared" ca="1" si="18"/>
        <v>8.2130332429820917E-4</v>
      </c>
    </row>
    <row r="148" spans="1:18">
      <c r="A148" s="78"/>
      <c r="B148" s="78"/>
      <c r="C148" s="78"/>
      <c r="D148" s="79">
        <f t="shared" si="19"/>
        <v>0</v>
      </c>
      <c r="E148" s="79">
        <f t="shared" si="19"/>
        <v>0</v>
      </c>
      <c r="F148" s="73">
        <f t="shared" si="20"/>
        <v>0</v>
      </c>
      <c r="G148" s="73">
        <f t="shared" si="20"/>
        <v>0</v>
      </c>
      <c r="H148" s="73">
        <f t="shared" si="21"/>
        <v>0</v>
      </c>
      <c r="I148" s="73">
        <f t="shared" si="22"/>
        <v>0</v>
      </c>
      <c r="J148" s="73">
        <f t="shared" si="23"/>
        <v>0</v>
      </c>
      <c r="K148" s="73">
        <f t="shared" si="24"/>
        <v>0</v>
      </c>
      <c r="L148" s="73">
        <f t="shared" si="25"/>
        <v>0</v>
      </c>
      <c r="M148" s="73">
        <f t="shared" ca="1" si="17"/>
        <v>-8.2130332429820917E-4</v>
      </c>
      <c r="N148" s="73">
        <f t="shared" ca="1" si="26"/>
        <v>0</v>
      </c>
      <c r="O148" s="83">
        <f t="shared" ca="1" si="27"/>
        <v>0</v>
      </c>
      <c r="P148" s="73">
        <f t="shared" ca="1" si="28"/>
        <v>0</v>
      </c>
      <c r="Q148" s="73">
        <f t="shared" ca="1" si="29"/>
        <v>0</v>
      </c>
      <c r="R148" s="42">
        <f t="shared" ca="1" si="18"/>
        <v>8.2130332429820917E-4</v>
      </c>
    </row>
    <row r="149" spans="1:18">
      <c r="A149" s="78"/>
      <c r="B149" s="78"/>
      <c r="C149" s="78"/>
      <c r="D149" s="79">
        <f t="shared" si="19"/>
        <v>0</v>
      </c>
      <c r="E149" s="79">
        <f t="shared" si="19"/>
        <v>0</v>
      </c>
      <c r="F149" s="73">
        <f t="shared" si="20"/>
        <v>0</v>
      </c>
      <c r="G149" s="73">
        <f t="shared" si="20"/>
        <v>0</v>
      </c>
      <c r="H149" s="73">
        <f t="shared" si="21"/>
        <v>0</v>
      </c>
      <c r="I149" s="73">
        <f t="shared" si="22"/>
        <v>0</v>
      </c>
      <c r="J149" s="73">
        <f t="shared" si="23"/>
        <v>0</v>
      </c>
      <c r="K149" s="73">
        <f t="shared" si="24"/>
        <v>0</v>
      </c>
      <c r="L149" s="73">
        <f t="shared" si="25"/>
        <v>0</v>
      </c>
      <c r="M149" s="73">
        <f t="shared" ref="M149:M212" ca="1" si="30">+E$4+E$5*D149+E$6*D149^2</f>
        <v>-8.2130332429820917E-4</v>
      </c>
      <c r="N149" s="73">
        <f t="shared" ca="1" si="26"/>
        <v>0</v>
      </c>
      <c r="O149" s="83">
        <f t="shared" ca="1" si="27"/>
        <v>0</v>
      </c>
      <c r="P149" s="73">
        <f t="shared" ca="1" si="28"/>
        <v>0</v>
      </c>
      <c r="Q149" s="73">
        <f t="shared" ca="1" si="29"/>
        <v>0</v>
      </c>
      <c r="R149" s="42">
        <f t="shared" ref="R149:R212" ca="1" si="31">+E149-M149</f>
        <v>8.2130332429820917E-4</v>
      </c>
    </row>
    <row r="150" spans="1:18">
      <c r="A150" s="78"/>
      <c r="B150" s="78"/>
      <c r="C150" s="78"/>
      <c r="D150" s="79">
        <f t="shared" ref="D150:E213" si="32">A150/A$18</f>
        <v>0</v>
      </c>
      <c r="E150" s="79">
        <f t="shared" si="32"/>
        <v>0</v>
      </c>
      <c r="F150" s="73">
        <f t="shared" ref="F150:G213" si="33">$C150*D150</f>
        <v>0</v>
      </c>
      <c r="G150" s="73">
        <f t="shared" si="33"/>
        <v>0</v>
      </c>
      <c r="H150" s="73">
        <f t="shared" ref="H150:H213" si="34">C150*D150*D150</f>
        <v>0</v>
      </c>
      <c r="I150" s="73">
        <f t="shared" ref="I150:I213" si="35">C150*D150*D150*D150</f>
        <v>0</v>
      </c>
      <c r="J150" s="73">
        <f t="shared" ref="J150:J213" si="36">C150*D150*D150*D150*D150</f>
        <v>0</v>
      </c>
      <c r="K150" s="73">
        <f t="shared" ref="K150:K213" si="37">C150*E150*D150</f>
        <v>0</v>
      </c>
      <c r="L150" s="73">
        <f t="shared" ref="L150:L213" si="38">C150*E150*D150*D150</f>
        <v>0</v>
      </c>
      <c r="M150" s="73">
        <f t="shared" ca="1" si="30"/>
        <v>-8.2130332429820917E-4</v>
      </c>
      <c r="N150" s="73">
        <f t="shared" ref="N150:N213" ca="1" si="39">C150*(M150-E150)^2</f>
        <v>0</v>
      </c>
      <c r="O150" s="83">
        <f t="shared" ref="O150:O213" ca="1" si="40">(C150*O$1-O$2*F150+O$3*H150)^2</f>
        <v>0</v>
      </c>
      <c r="P150" s="73">
        <f t="shared" ref="P150:P213" ca="1" si="41">(-C150*O$2+O$4*F150-O$5*H150)^2</f>
        <v>0</v>
      </c>
      <c r="Q150" s="73">
        <f t="shared" ref="Q150:Q213" ca="1" si="42">+(C150*O$3-F150*O$5+H150*O$6)^2</f>
        <v>0</v>
      </c>
      <c r="R150" s="42">
        <f t="shared" ca="1" si="31"/>
        <v>8.2130332429820917E-4</v>
      </c>
    </row>
    <row r="151" spans="1:18">
      <c r="A151" s="78"/>
      <c r="B151" s="78"/>
      <c r="C151" s="78"/>
      <c r="D151" s="79">
        <f t="shared" si="32"/>
        <v>0</v>
      </c>
      <c r="E151" s="79">
        <f t="shared" si="32"/>
        <v>0</v>
      </c>
      <c r="F151" s="73">
        <f t="shared" si="33"/>
        <v>0</v>
      </c>
      <c r="G151" s="73">
        <f t="shared" si="33"/>
        <v>0</v>
      </c>
      <c r="H151" s="73">
        <f t="shared" si="34"/>
        <v>0</v>
      </c>
      <c r="I151" s="73">
        <f t="shared" si="35"/>
        <v>0</v>
      </c>
      <c r="J151" s="73">
        <f t="shared" si="36"/>
        <v>0</v>
      </c>
      <c r="K151" s="73">
        <f t="shared" si="37"/>
        <v>0</v>
      </c>
      <c r="L151" s="73">
        <f t="shared" si="38"/>
        <v>0</v>
      </c>
      <c r="M151" s="73">
        <f t="shared" ca="1" si="30"/>
        <v>-8.2130332429820917E-4</v>
      </c>
      <c r="N151" s="73">
        <f t="shared" ca="1" si="39"/>
        <v>0</v>
      </c>
      <c r="O151" s="83">
        <f t="shared" ca="1" si="40"/>
        <v>0</v>
      </c>
      <c r="P151" s="73">
        <f t="shared" ca="1" si="41"/>
        <v>0</v>
      </c>
      <c r="Q151" s="73">
        <f t="shared" ca="1" si="42"/>
        <v>0</v>
      </c>
      <c r="R151" s="42">
        <f t="shared" ca="1" si="31"/>
        <v>8.2130332429820917E-4</v>
      </c>
    </row>
    <row r="152" spans="1:18">
      <c r="A152" s="78"/>
      <c r="B152" s="78"/>
      <c r="C152" s="78"/>
      <c r="D152" s="79">
        <f t="shared" si="32"/>
        <v>0</v>
      </c>
      <c r="E152" s="79">
        <f t="shared" si="32"/>
        <v>0</v>
      </c>
      <c r="F152" s="73">
        <f t="shared" si="33"/>
        <v>0</v>
      </c>
      <c r="G152" s="73">
        <f t="shared" si="33"/>
        <v>0</v>
      </c>
      <c r="H152" s="73">
        <f t="shared" si="34"/>
        <v>0</v>
      </c>
      <c r="I152" s="73">
        <f t="shared" si="35"/>
        <v>0</v>
      </c>
      <c r="J152" s="73">
        <f t="shared" si="36"/>
        <v>0</v>
      </c>
      <c r="K152" s="73">
        <f t="shared" si="37"/>
        <v>0</v>
      </c>
      <c r="L152" s="73">
        <f t="shared" si="38"/>
        <v>0</v>
      </c>
      <c r="M152" s="73">
        <f t="shared" ca="1" si="30"/>
        <v>-8.2130332429820917E-4</v>
      </c>
      <c r="N152" s="73">
        <f t="shared" ca="1" si="39"/>
        <v>0</v>
      </c>
      <c r="O152" s="83">
        <f t="shared" ca="1" si="40"/>
        <v>0</v>
      </c>
      <c r="P152" s="73">
        <f t="shared" ca="1" si="41"/>
        <v>0</v>
      </c>
      <c r="Q152" s="73">
        <f t="shared" ca="1" si="42"/>
        <v>0</v>
      </c>
      <c r="R152" s="42">
        <f t="shared" ca="1" si="31"/>
        <v>8.2130332429820917E-4</v>
      </c>
    </row>
    <row r="153" spans="1:18">
      <c r="A153" s="78"/>
      <c r="B153" s="78"/>
      <c r="C153" s="78"/>
      <c r="D153" s="79">
        <f t="shared" si="32"/>
        <v>0</v>
      </c>
      <c r="E153" s="79">
        <f t="shared" si="32"/>
        <v>0</v>
      </c>
      <c r="F153" s="73">
        <f t="shared" si="33"/>
        <v>0</v>
      </c>
      <c r="G153" s="73">
        <f t="shared" si="33"/>
        <v>0</v>
      </c>
      <c r="H153" s="73">
        <f t="shared" si="34"/>
        <v>0</v>
      </c>
      <c r="I153" s="73">
        <f t="shared" si="35"/>
        <v>0</v>
      </c>
      <c r="J153" s="73">
        <f t="shared" si="36"/>
        <v>0</v>
      </c>
      <c r="K153" s="73">
        <f t="shared" si="37"/>
        <v>0</v>
      </c>
      <c r="L153" s="73">
        <f t="shared" si="38"/>
        <v>0</v>
      </c>
      <c r="M153" s="73">
        <f t="shared" ca="1" si="30"/>
        <v>-8.2130332429820917E-4</v>
      </c>
      <c r="N153" s="73">
        <f t="shared" ca="1" si="39"/>
        <v>0</v>
      </c>
      <c r="O153" s="83">
        <f t="shared" ca="1" si="40"/>
        <v>0</v>
      </c>
      <c r="P153" s="73">
        <f t="shared" ca="1" si="41"/>
        <v>0</v>
      </c>
      <c r="Q153" s="73">
        <f t="shared" ca="1" si="42"/>
        <v>0</v>
      </c>
      <c r="R153" s="42">
        <f t="shared" ca="1" si="31"/>
        <v>8.2130332429820917E-4</v>
      </c>
    </row>
    <row r="154" spans="1:18">
      <c r="A154" s="78"/>
      <c r="B154" s="78"/>
      <c r="C154" s="78"/>
      <c r="D154" s="79">
        <f t="shared" si="32"/>
        <v>0</v>
      </c>
      <c r="E154" s="79">
        <f t="shared" si="32"/>
        <v>0</v>
      </c>
      <c r="F154" s="73">
        <f t="shared" si="33"/>
        <v>0</v>
      </c>
      <c r="G154" s="73">
        <f t="shared" si="33"/>
        <v>0</v>
      </c>
      <c r="H154" s="73">
        <f t="shared" si="34"/>
        <v>0</v>
      </c>
      <c r="I154" s="73">
        <f t="shared" si="35"/>
        <v>0</v>
      </c>
      <c r="J154" s="73">
        <f t="shared" si="36"/>
        <v>0</v>
      </c>
      <c r="K154" s="73">
        <f t="shared" si="37"/>
        <v>0</v>
      </c>
      <c r="L154" s="73">
        <f t="shared" si="38"/>
        <v>0</v>
      </c>
      <c r="M154" s="73">
        <f t="shared" ca="1" si="30"/>
        <v>-8.2130332429820917E-4</v>
      </c>
      <c r="N154" s="73">
        <f t="shared" ca="1" si="39"/>
        <v>0</v>
      </c>
      <c r="O154" s="83">
        <f t="shared" ca="1" si="40"/>
        <v>0</v>
      </c>
      <c r="P154" s="73">
        <f t="shared" ca="1" si="41"/>
        <v>0</v>
      </c>
      <c r="Q154" s="73">
        <f t="shared" ca="1" si="42"/>
        <v>0</v>
      </c>
      <c r="R154" s="42">
        <f t="shared" ca="1" si="31"/>
        <v>8.2130332429820917E-4</v>
      </c>
    </row>
    <row r="155" spans="1:18">
      <c r="A155" s="78"/>
      <c r="B155" s="78"/>
      <c r="C155" s="78"/>
      <c r="D155" s="79">
        <f t="shared" si="32"/>
        <v>0</v>
      </c>
      <c r="E155" s="79">
        <f t="shared" si="32"/>
        <v>0</v>
      </c>
      <c r="F155" s="73">
        <f t="shared" si="33"/>
        <v>0</v>
      </c>
      <c r="G155" s="73">
        <f t="shared" si="33"/>
        <v>0</v>
      </c>
      <c r="H155" s="73">
        <f t="shared" si="34"/>
        <v>0</v>
      </c>
      <c r="I155" s="73">
        <f t="shared" si="35"/>
        <v>0</v>
      </c>
      <c r="J155" s="73">
        <f t="shared" si="36"/>
        <v>0</v>
      </c>
      <c r="K155" s="73">
        <f t="shared" si="37"/>
        <v>0</v>
      </c>
      <c r="L155" s="73">
        <f t="shared" si="38"/>
        <v>0</v>
      </c>
      <c r="M155" s="73">
        <f t="shared" ca="1" si="30"/>
        <v>-8.2130332429820917E-4</v>
      </c>
      <c r="N155" s="73">
        <f t="shared" ca="1" si="39"/>
        <v>0</v>
      </c>
      <c r="O155" s="83">
        <f t="shared" ca="1" si="40"/>
        <v>0</v>
      </c>
      <c r="P155" s="73">
        <f t="shared" ca="1" si="41"/>
        <v>0</v>
      </c>
      <c r="Q155" s="73">
        <f t="shared" ca="1" si="42"/>
        <v>0</v>
      </c>
      <c r="R155" s="42">
        <f t="shared" ca="1" si="31"/>
        <v>8.2130332429820917E-4</v>
      </c>
    </row>
    <row r="156" spans="1:18">
      <c r="A156" s="78"/>
      <c r="B156" s="78"/>
      <c r="C156" s="78"/>
      <c r="D156" s="79">
        <f t="shared" si="32"/>
        <v>0</v>
      </c>
      <c r="E156" s="79">
        <f t="shared" si="32"/>
        <v>0</v>
      </c>
      <c r="F156" s="73">
        <f t="shared" si="33"/>
        <v>0</v>
      </c>
      <c r="G156" s="73">
        <f t="shared" si="33"/>
        <v>0</v>
      </c>
      <c r="H156" s="73">
        <f t="shared" si="34"/>
        <v>0</v>
      </c>
      <c r="I156" s="73">
        <f t="shared" si="35"/>
        <v>0</v>
      </c>
      <c r="J156" s="73">
        <f t="shared" si="36"/>
        <v>0</v>
      </c>
      <c r="K156" s="73">
        <f t="shared" si="37"/>
        <v>0</v>
      </c>
      <c r="L156" s="73">
        <f t="shared" si="38"/>
        <v>0</v>
      </c>
      <c r="M156" s="73">
        <f t="shared" ca="1" si="30"/>
        <v>-8.2130332429820917E-4</v>
      </c>
      <c r="N156" s="73">
        <f t="shared" ca="1" si="39"/>
        <v>0</v>
      </c>
      <c r="O156" s="83">
        <f t="shared" ca="1" si="40"/>
        <v>0</v>
      </c>
      <c r="P156" s="73">
        <f t="shared" ca="1" si="41"/>
        <v>0</v>
      </c>
      <c r="Q156" s="73">
        <f t="shared" ca="1" si="42"/>
        <v>0</v>
      </c>
      <c r="R156" s="42">
        <f t="shared" ca="1" si="31"/>
        <v>8.2130332429820917E-4</v>
      </c>
    </row>
    <row r="157" spans="1:18">
      <c r="A157" s="78"/>
      <c r="B157" s="78"/>
      <c r="C157" s="78"/>
      <c r="D157" s="79">
        <f t="shared" si="32"/>
        <v>0</v>
      </c>
      <c r="E157" s="79">
        <f t="shared" si="32"/>
        <v>0</v>
      </c>
      <c r="F157" s="73">
        <f t="shared" si="33"/>
        <v>0</v>
      </c>
      <c r="G157" s="73">
        <f t="shared" si="33"/>
        <v>0</v>
      </c>
      <c r="H157" s="73">
        <f t="shared" si="34"/>
        <v>0</v>
      </c>
      <c r="I157" s="73">
        <f t="shared" si="35"/>
        <v>0</v>
      </c>
      <c r="J157" s="73">
        <f t="shared" si="36"/>
        <v>0</v>
      </c>
      <c r="K157" s="73">
        <f t="shared" si="37"/>
        <v>0</v>
      </c>
      <c r="L157" s="73">
        <f t="shared" si="38"/>
        <v>0</v>
      </c>
      <c r="M157" s="73">
        <f t="shared" ca="1" si="30"/>
        <v>-8.2130332429820917E-4</v>
      </c>
      <c r="N157" s="73">
        <f t="shared" ca="1" si="39"/>
        <v>0</v>
      </c>
      <c r="O157" s="83">
        <f t="shared" ca="1" si="40"/>
        <v>0</v>
      </c>
      <c r="P157" s="73">
        <f t="shared" ca="1" si="41"/>
        <v>0</v>
      </c>
      <c r="Q157" s="73">
        <f t="shared" ca="1" si="42"/>
        <v>0</v>
      </c>
      <c r="R157" s="42">
        <f t="shared" ca="1" si="31"/>
        <v>8.2130332429820917E-4</v>
      </c>
    </row>
    <row r="158" spans="1:18">
      <c r="A158" s="78"/>
      <c r="B158" s="78"/>
      <c r="C158" s="78"/>
      <c r="D158" s="79">
        <f t="shared" si="32"/>
        <v>0</v>
      </c>
      <c r="E158" s="79">
        <f t="shared" si="32"/>
        <v>0</v>
      </c>
      <c r="F158" s="73">
        <f t="shared" si="33"/>
        <v>0</v>
      </c>
      <c r="G158" s="73">
        <f t="shared" si="33"/>
        <v>0</v>
      </c>
      <c r="H158" s="73">
        <f t="shared" si="34"/>
        <v>0</v>
      </c>
      <c r="I158" s="73">
        <f t="shared" si="35"/>
        <v>0</v>
      </c>
      <c r="J158" s="73">
        <f t="shared" si="36"/>
        <v>0</v>
      </c>
      <c r="K158" s="73">
        <f t="shared" si="37"/>
        <v>0</v>
      </c>
      <c r="L158" s="73">
        <f t="shared" si="38"/>
        <v>0</v>
      </c>
      <c r="M158" s="73">
        <f t="shared" ca="1" si="30"/>
        <v>-8.2130332429820917E-4</v>
      </c>
      <c r="N158" s="73">
        <f t="shared" ca="1" si="39"/>
        <v>0</v>
      </c>
      <c r="O158" s="83">
        <f t="shared" ca="1" si="40"/>
        <v>0</v>
      </c>
      <c r="P158" s="73">
        <f t="shared" ca="1" si="41"/>
        <v>0</v>
      </c>
      <c r="Q158" s="73">
        <f t="shared" ca="1" si="42"/>
        <v>0</v>
      </c>
      <c r="R158" s="42">
        <f t="shared" ca="1" si="31"/>
        <v>8.2130332429820917E-4</v>
      </c>
    </row>
    <row r="159" spans="1:18">
      <c r="A159" s="78"/>
      <c r="B159" s="78"/>
      <c r="C159" s="78"/>
      <c r="D159" s="79">
        <f t="shared" si="32"/>
        <v>0</v>
      </c>
      <c r="E159" s="79">
        <f t="shared" si="32"/>
        <v>0</v>
      </c>
      <c r="F159" s="73">
        <f t="shared" si="33"/>
        <v>0</v>
      </c>
      <c r="G159" s="73">
        <f t="shared" si="33"/>
        <v>0</v>
      </c>
      <c r="H159" s="73">
        <f t="shared" si="34"/>
        <v>0</v>
      </c>
      <c r="I159" s="73">
        <f t="shared" si="35"/>
        <v>0</v>
      </c>
      <c r="J159" s="73">
        <f t="shared" si="36"/>
        <v>0</v>
      </c>
      <c r="K159" s="73">
        <f t="shared" si="37"/>
        <v>0</v>
      </c>
      <c r="L159" s="73">
        <f t="shared" si="38"/>
        <v>0</v>
      </c>
      <c r="M159" s="73">
        <f t="shared" ca="1" si="30"/>
        <v>-8.2130332429820917E-4</v>
      </c>
      <c r="N159" s="73">
        <f t="shared" ca="1" si="39"/>
        <v>0</v>
      </c>
      <c r="O159" s="83">
        <f t="shared" ca="1" si="40"/>
        <v>0</v>
      </c>
      <c r="P159" s="73">
        <f t="shared" ca="1" si="41"/>
        <v>0</v>
      </c>
      <c r="Q159" s="73">
        <f t="shared" ca="1" si="42"/>
        <v>0</v>
      </c>
      <c r="R159" s="42">
        <f t="shared" ca="1" si="31"/>
        <v>8.2130332429820917E-4</v>
      </c>
    </row>
    <row r="160" spans="1:18">
      <c r="A160" s="78"/>
      <c r="B160" s="78"/>
      <c r="C160" s="78"/>
      <c r="D160" s="79">
        <f t="shared" si="32"/>
        <v>0</v>
      </c>
      <c r="E160" s="79">
        <f t="shared" si="32"/>
        <v>0</v>
      </c>
      <c r="F160" s="73">
        <f t="shared" si="33"/>
        <v>0</v>
      </c>
      <c r="G160" s="73">
        <f t="shared" si="33"/>
        <v>0</v>
      </c>
      <c r="H160" s="73">
        <f t="shared" si="34"/>
        <v>0</v>
      </c>
      <c r="I160" s="73">
        <f t="shared" si="35"/>
        <v>0</v>
      </c>
      <c r="J160" s="73">
        <f t="shared" si="36"/>
        <v>0</v>
      </c>
      <c r="K160" s="73">
        <f t="shared" si="37"/>
        <v>0</v>
      </c>
      <c r="L160" s="73">
        <f t="shared" si="38"/>
        <v>0</v>
      </c>
      <c r="M160" s="73">
        <f t="shared" ca="1" si="30"/>
        <v>-8.2130332429820917E-4</v>
      </c>
      <c r="N160" s="73">
        <f t="shared" ca="1" si="39"/>
        <v>0</v>
      </c>
      <c r="O160" s="83">
        <f t="shared" ca="1" si="40"/>
        <v>0</v>
      </c>
      <c r="P160" s="73">
        <f t="shared" ca="1" si="41"/>
        <v>0</v>
      </c>
      <c r="Q160" s="73">
        <f t="shared" ca="1" si="42"/>
        <v>0</v>
      </c>
      <c r="R160" s="42">
        <f t="shared" ca="1" si="31"/>
        <v>8.2130332429820917E-4</v>
      </c>
    </row>
    <row r="161" spans="1:18">
      <c r="A161" s="78"/>
      <c r="B161" s="78"/>
      <c r="C161" s="78"/>
      <c r="D161" s="79">
        <f t="shared" si="32"/>
        <v>0</v>
      </c>
      <c r="E161" s="79">
        <f t="shared" si="32"/>
        <v>0</v>
      </c>
      <c r="F161" s="73">
        <f t="shared" si="33"/>
        <v>0</v>
      </c>
      <c r="G161" s="73">
        <f t="shared" si="33"/>
        <v>0</v>
      </c>
      <c r="H161" s="73">
        <f t="shared" si="34"/>
        <v>0</v>
      </c>
      <c r="I161" s="73">
        <f t="shared" si="35"/>
        <v>0</v>
      </c>
      <c r="J161" s="73">
        <f t="shared" si="36"/>
        <v>0</v>
      </c>
      <c r="K161" s="73">
        <f t="shared" si="37"/>
        <v>0</v>
      </c>
      <c r="L161" s="73">
        <f t="shared" si="38"/>
        <v>0</v>
      </c>
      <c r="M161" s="73">
        <f t="shared" ca="1" si="30"/>
        <v>-8.2130332429820917E-4</v>
      </c>
      <c r="N161" s="73">
        <f t="shared" ca="1" si="39"/>
        <v>0</v>
      </c>
      <c r="O161" s="83">
        <f t="shared" ca="1" si="40"/>
        <v>0</v>
      </c>
      <c r="P161" s="73">
        <f t="shared" ca="1" si="41"/>
        <v>0</v>
      </c>
      <c r="Q161" s="73">
        <f t="shared" ca="1" si="42"/>
        <v>0</v>
      </c>
      <c r="R161" s="42">
        <f t="shared" ca="1" si="31"/>
        <v>8.2130332429820917E-4</v>
      </c>
    </row>
    <row r="162" spans="1:18">
      <c r="A162" s="78"/>
      <c r="B162" s="78"/>
      <c r="C162" s="78"/>
      <c r="D162" s="79">
        <f t="shared" si="32"/>
        <v>0</v>
      </c>
      <c r="E162" s="79">
        <f t="shared" si="32"/>
        <v>0</v>
      </c>
      <c r="F162" s="73">
        <f t="shared" si="33"/>
        <v>0</v>
      </c>
      <c r="G162" s="73">
        <f t="shared" si="33"/>
        <v>0</v>
      </c>
      <c r="H162" s="73">
        <f t="shared" si="34"/>
        <v>0</v>
      </c>
      <c r="I162" s="73">
        <f t="shared" si="35"/>
        <v>0</v>
      </c>
      <c r="J162" s="73">
        <f t="shared" si="36"/>
        <v>0</v>
      </c>
      <c r="K162" s="73">
        <f t="shared" si="37"/>
        <v>0</v>
      </c>
      <c r="L162" s="73">
        <f t="shared" si="38"/>
        <v>0</v>
      </c>
      <c r="M162" s="73">
        <f t="shared" ca="1" si="30"/>
        <v>-8.2130332429820917E-4</v>
      </c>
      <c r="N162" s="73">
        <f t="shared" ca="1" si="39"/>
        <v>0</v>
      </c>
      <c r="O162" s="83">
        <f t="shared" ca="1" si="40"/>
        <v>0</v>
      </c>
      <c r="P162" s="73">
        <f t="shared" ca="1" si="41"/>
        <v>0</v>
      </c>
      <c r="Q162" s="73">
        <f t="shared" ca="1" si="42"/>
        <v>0</v>
      </c>
      <c r="R162" s="42">
        <f t="shared" ca="1" si="31"/>
        <v>8.2130332429820917E-4</v>
      </c>
    </row>
    <row r="163" spans="1:18">
      <c r="A163" s="78"/>
      <c r="B163" s="78"/>
      <c r="C163" s="78"/>
      <c r="D163" s="79">
        <f t="shared" si="32"/>
        <v>0</v>
      </c>
      <c r="E163" s="79">
        <f t="shared" si="32"/>
        <v>0</v>
      </c>
      <c r="F163" s="73">
        <f t="shared" si="33"/>
        <v>0</v>
      </c>
      <c r="G163" s="73">
        <f t="shared" si="33"/>
        <v>0</v>
      </c>
      <c r="H163" s="73">
        <f t="shared" si="34"/>
        <v>0</v>
      </c>
      <c r="I163" s="73">
        <f t="shared" si="35"/>
        <v>0</v>
      </c>
      <c r="J163" s="73">
        <f t="shared" si="36"/>
        <v>0</v>
      </c>
      <c r="K163" s="73">
        <f t="shared" si="37"/>
        <v>0</v>
      </c>
      <c r="L163" s="73">
        <f t="shared" si="38"/>
        <v>0</v>
      </c>
      <c r="M163" s="73">
        <f t="shared" ca="1" si="30"/>
        <v>-8.2130332429820917E-4</v>
      </c>
      <c r="N163" s="73">
        <f t="shared" ca="1" si="39"/>
        <v>0</v>
      </c>
      <c r="O163" s="83">
        <f t="shared" ca="1" si="40"/>
        <v>0</v>
      </c>
      <c r="P163" s="73">
        <f t="shared" ca="1" si="41"/>
        <v>0</v>
      </c>
      <c r="Q163" s="73">
        <f t="shared" ca="1" si="42"/>
        <v>0</v>
      </c>
      <c r="R163" s="42">
        <f t="shared" ca="1" si="31"/>
        <v>8.2130332429820917E-4</v>
      </c>
    </row>
    <row r="164" spans="1:18">
      <c r="A164" s="78"/>
      <c r="B164" s="78"/>
      <c r="C164" s="78"/>
      <c r="D164" s="79">
        <f t="shared" si="32"/>
        <v>0</v>
      </c>
      <c r="E164" s="79">
        <f t="shared" si="32"/>
        <v>0</v>
      </c>
      <c r="F164" s="73">
        <f t="shared" si="33"/>
        <v>0</v>
      </c>
      <c r="G164" s="73">
        <f t="shared" si="33"/>
        <v>0</v>
      </c>
      <c r="H164" s="73">
        <f t="shared" si="34"/>
        <v>0</v>
      </c>
      <c r="I164" s="73">
        <f t="shared" si="35"/>
        <v>0</v>
      </c>
      <c r="J164" s="73">
        <f t="shared" si="36"/>
        <v>0</v>
      </c>
      <c r="K164" s="73">
        <f t="shared" si="37"/>
        <v>0</v>
      </c>
      <c r="L164" s="73">
        <f t="shared" si="38"/>
        <v>0</v>
      </c>
      <c r="M164" s="73">
        <f t="shared" ca="1" si="30"/>
        <v>-8.2130332429820917E-4</v>
      </c>
      <c r="N164" s="73">
        <f t="shared" ca="1" si="39"/>
        <v>0</v>
      </c>
      <c r="O164" s="83">
        <f t="shared" ca="1" si="40"/>
        <v>0</v>
      </c>
      <c r="P164" s="73">
        <f t="shared" ca="1" si="41"/>
        <v>0</v>
      </c>
      <c r="Q164" s="73">
        <f t="shared" ca="1" si="42"/>
        <v>0</v>
      </c>
      <c r="R164" s="42">
        <f t="shared" ca="1" si="31"/>
        <v>8.2130332429820917E-4</v>
      </c>
    </row>
    <row r="165" spans="1:18">
      <c r="A165" s="78"/>
      <c r="B165" s="78"/>
      <c r="C165" s="78"/>
      <c r="D165" s="79">
        <f t="shared" si="32"/>
        <v>0</v>
      </c>
      <c r="E165" s="79">
        <f t="shared" si="32"/>
        <v>0</v>
      </c>
      <c r="F165" s="73">
        <f t="shared" si="33"/>
        <v>0</v>
      </c>
      <c r="G165" s="73">
        <f t="shared" si="33"/>
        <v>0</v>
      </c>
      <c r="H165" s="73">
        <f t="shared" si="34"/>
        <v>0</v>
      </c>
      <c r="I165" s="73">
        <f t="shared" si="35"/>
        <v>0</v>
      </c>
      <c r="J165" s="73">
        <f t="shared" si="36"/>
        <v>0</v>
      </c>
      <c r="K165" s="73">
        <f t="shared" si="37"/>
        <v>0</v>
      </c>
      <c r="L165" s="73">
        <f t="shared" si="38"/>
        <v>0</v>
      </c>
      <c r="M165" s="73">
        <f t="shared" ca="1" si="30"/>
        <v>-8.2130332429820917E-4</v>
      </c>
      <c r="N165" s="73">
        <f t="shared" ca="1" si="39"/>
        <v>0</v>
      </c>
      <c r="O165" s="83">
        <f t="shared" ca="1" si="40"/>
        <v>0</v>
      </c>
      <c r="P165" s="73">
        <f t="shared" ca="1" si="41"/>
        <v>0</v>
      </c>
      <c r="Q165" s="73">
        <f t="shared" ca="1" si="42"/>
        <v>0</v>
      </c>
      <c r="R165" s="42">
        <f t="shared" ca="1" si="31"/>
        <v>8.2130332429820917E-4</v>
      </c>
    </row>
    <row r="166" spans="1:18">
      <c r="A166" s="78"/>
      <c r="B166" s="78"/>
      <c r="C166" s="78"/>
      <c r="D166" s="79">
        <f t="shared" si="32"/>
        <v>0</v>
      </c>
      <c r="E166" s="79">
        <f t="shared" si="32"/>
        <v>0</v>
      </c>
      <c r="F166" s="73">
        <f t="shared" si="33"/>
        <v>0</v>
      </c>
      <c r="G166" s="73">
        <f t="shared" si="33"/>
        <v>0</v>
      </c>
      <c r="H166" s="73">
        <f t="shared" si="34"/>
        <v>0</v>
      </c>
      <c r="I166" s="73">
        <f t="shared" si="35"/>
        <v>0</v>
      </c>
      <c r="J166" s="73">
        <f t="shared" si="36"/>
        <v>0</v>
      </c>
      <c r="K166" s="73">
        <f t="shared" si="37"/>
        <v>0</v>
      </c>
      <c r="L166" s="73">
        <f t="shared" si="38"/>
        <v>0</v>
      </c>
      <c r="M166" s="73">
        <f t="shared" ca="1" si="30"/>
        <v>-8.2130332429820917E-4</v>
      </c>
      <c r="N166" s="73">
        <f t="shared" ca="1" si="39"/>
        <v>0</v>
      </c>
      <c r="O166" s="83">
        <f t="shared" ca="1" si="40"/>
        <v>0</v>
      </c>
      <c r="P166" s="73">
        <f t="shared" ca="1" si="41"/>
        <v>0</v>
      </c>
      <c r="Q166" s="73">
        <f t="shared" ca="1" si="42"/>
        <v>0</v>
      </c>
      <c r="R166" s="42">
        <f t="shared" ca="1" si="31"/>
        <v>8.2130332429820917E-4</v>
      </c>
    </row>
    <row r="167" spans="1:18">
      <c r="A167" s="78"/>
      <c r="B167" s="78"/>
      <c r="C167" s="78"/>
      <c r="D167" s="79">
        <f t="shared" si="32"/>
        <v>0</v>
      </c>
      <c r="E167" s="79">
        <f t="shared" si="32"/>
        <v>0</v>
      </c>
      <c r="F167" s="73">
        <f t="shared" si="33"/>
        <v>0</v>
      </c>
      <c r="G167" s="73">
        <f t="shared" si="33"/>
        <v>0</v>
      </c>
      <c r="H167" s="73">
        <f t="shared" si="34"/>
        <v>0</v>
      </c>
      <c r="I167" s="73">
        <f t="shared" si="35"/>
        <v>0</v>
      </c>
      <c r="J167" s="73">
        <f t="shared" si="36"/>
        <v>0</v>
      </c>
      <c r="K167" s="73">
        <f t="shared" si="37"/>
        <v>0</v>
      </c>
      <c r="L167" s="73">
        <f t="shared" si="38"/>
        <v>0</v>
      </c>
      <c r="M167" s="73">
        <f t="shared" ca="1" si="30"/>
        <v>-8.2130332429820917E-4</v>
      </c>
      <c r="N167" s="73">
        <f t="shared" ca="1" si="39"/>
        <v>0</v>
      </c>
      <c r="O167" s="83">
        <f t="shared" ca="1" si="40"/>
        <v>0</v>
      </c>
      <c r="P167" s="73">
        <f t="shared" ca="1" si="41"/>
        <v>0</v>
      </c>
      <c r="Q167" s="73">
        <f t="shared" ca="1" si="42"/>
        <v>0</v>
      </c>
      <c r="R167" s="42">
        <f t="shared" ca="1" si="31"/>
        <v>8.2130332429820917E-4</v>
      </c>
    </row>
    <row r="168" spans="1:18">
      <c r="A168" s="78"/>
      <c r="B168" s="78"/>
      <c r="C168" s="78"/>
      <c r="D168" s="79">
        <f t="shared" si="32"/>
        <v>0</v>
      </c>
      <c r="E168" s="79">
        <f t="shared" si="32"/>
        <v>0</v>
      </c>
      <c r="F168" s="73">
        <f t="shared" si="33"/>
        <v>0</v>
      </c>
      <c r="G168" s="73">
        <f t="shared" si="33"/>
        <v>0</v>
      </c>
      <c r="H168" s="73">
        <f t="shared" si="34"/>
        <v>0</v>
      </c>
      <c r="I168" s="73">
        <f t="shared" si="35"/>
        <v>0</v>
      </c>
      <c r="J168" s="73">
        <f t="shared" si="36"/>
        <v>0</v>
      </c>
      <c r="K168" s="73">
        <f t="shared" si="37"/>
        <v>0</v>
      </c>
      <c r="L168" s="73">
        <f t="shared" si="38"/>
        <v>0</v>
      </c>
      <c r="M168" s="73">
        <f t="shared" ca="1" si="30"/>
        <v>-8.2130332429820917E-4</v>
      </c>
      <c r="N168" s="73">
        <f t="shared" ca="1" si="39"/>
        <v>0</v>
      </c>
      <c r="O168" s="83">
        <f t="shared" ca="1" si="40"/>
        <v>0</v>
      </c>
      <c r="P168" s="73">
        <f t="shared" ca="1" si="41"/>
        <v>0</v>
      </c>
      <c r="Q168" s="73">
        <f t="shared" ca="1" si="42"/>
        <v>0</v>
      </c>
      <c r="R168" s="42">
        <f t="shared" ca="1" si="31"/>
        <v>8.2130332429820917E-4</v>
      </c>
    </row>
    <row r="169" spans="1:18">
      <c r="A169" s="78"/>
      <c r="B169" s="78"/>
      <c r="C169" s="78"/>
      <c r="D169" s="79">
        <f t="shared" si="32"/>
        <v>0</v>
      </c>
      <c r="E169" s="79">
        <f t="shared" si="32"/>
        <v>0</v>
      </c>
      <c r="F169" s="73">
        <f t="shared" si="33"/>
        <v>0</v>
      </c>
      <c r="G169" s="73">
        <f t="shared" si="33"/>
        <v>0</v>
      </c>
      <c r="H169" s="73">
        <f t="shared" si="34"/>
        <v>0</v>
      </c>
      <c r="I169" s="73">
        <f t="shared" si="35"/>
        <v>0</v>
      </c>
      <c r="J169" s="73">
        <f t="shared" si="36"/>
        <v>0</v>
      </c>
      <c r="K169" s="73">
        <f t="shared" si="37"/>
        <v>0</v>
      </c>
      <c r="L169" s="73">
        <f t="shared" si="38"/>
        <v>0</v>
      </c>
      <c r="M169" s="73">
        <f t="shared" ca="1" si="30"/>
        <v>-8.2130332429820917E-4</v>
      </c>
      <c r="N169" s="73">
        <f t="shared" ca="1" si="39"/>
        <v>0</v>
      </c>
      <c r="O169" s="83">
        <f t="shared" ca="1" si="40"/>
        <v>0</v>
      </c>
      <c r="P169" s="73">
        <f t="shared" ca="1" si="41"/>
        <v>0</v>
      </c>
      <c r="Q169" s="73">
        <f t="shared" ca="1" si="42"/>
        <v>0</v>
      </c>
      <c r="R169" s="42">
        <f t="shared" ca="1" si="31"/>
        <v>8.2130332429820917E-4</v>
      </c>
    </row>
    <row r="170" spans="1:18">
      <c r="A170" s="78"/>
      <c r="B170" s="78"/>
      <c r="C170" s="78"/>
      <c r="D170" s="79">
        <f t="shared" si="32"/>
        <v>0</v>
      </c>
      <c r="E170" s="79">
        <f t="shared" si="32"/>
        <v>0</v>
      </c>
      <c r="F170" s="73">
        <f t="shared" si="33"/>
        <v>0</v>
      </c>
      <c r="G170" s="73">
        <f t="shared" si="33"/>
        <v>0</v>
      </c>
      <c r="H170" s="73">
        <f t="shared" si="34"/>
        <v>0</v>
      </c>
      <c r="I170" s="73">
        <f t="shared" si="35"/>
        <v>0</v>
      </c>
      <c r="J170" s="73">
        <f t="shared" si="36"/>
        <v>0</v>
      </c>
      <c r="K170" s="73">
        <f t="shared" si="37"/>
        <v>0</v>
      </c>
      <c r="L170" s="73">
        <f t="shared" si="38"/>
        <v>0</v>
      </c>
      <c r="M170" s="73">
        <f t="shared" ca="1" si="30"/>
        <v>-8.2130332429820917E-4</v>
      </c>
      <c r="N170" s="73">
        <f t="shared" ca="1" si="39"/>
        <v>0</v>
      </c>
      <c r="O170" s="83">
        <f t="shared" ca="1" si="40"/>
        <v>0</v>
      </c>
      <c r="P170" s="73">
        <f t="shared" ca="1" si="41"/>
        <v>0</v>
      </c>
      <c r="Q170" s="73">
        <f t="shared" ca="1" si="42"/>
        <v>0</v>
      </c>
      <c r="R170" s="42">
        <f t="shared" ca="1" si="31"/>
        <v>8.2130332429820917E-4</v>
      </c>
    </row>
    <row r="171" spans="1:18">
      <c r="A171" s="78"/>
      <c r="B171" s="78"/>
      <c r="C171" s="78"/>
      <c r="D171" s="79">
        <f t="shared" si="32"/>
        <v>0</v>
      </c>
      <c r="E171" s="79">
        <f t="shared" si="32"/>
        <v>0</v>
      </c>
      <c r="F171" s="73">
        <f t="shared" si="33"/>
        <v>0</v>
      </c>
      <c r="G171" s="73">
        <f t="shared" si="33"/>
        <v>0</v>
      </c>
      <c r="H171" s="73">
        <f t="shared" si="34"/>
        <v>0</v>
      </c>
      <c r="I171" s="73">
        <f t="shared" si="35"/>
        <v>0</v>
      </c>
      <c r="J171" s="73">
        <f t="shared" si="36"/>
        <v>0</v>
      </c>
      <c r="K171" s="73">
        <f t="shared" si="37"/>
        <v>0</v>
      </c>
      <c r="L171" s="73">
        <f t="shared" si="38"/>
        <v>0</v>
      </c>
      <c r="M171" s="73">
        <f t="shared" ca="1" si="30"/>
        <v>-8.2130332429820917E-4</v>
      </c>
      <c r="N171" s="73">
        <f t="shared" ca="1" si="39"/>
        <v>0</v>
      </c>
      <c r="O171" s="83">
        <f t="shared" ca="1" si="40"/>
        <v>0</v>
      </c>
      <c r="P171" s="73">
        <f t="shared" ca="1" si="41"/>
        <v>0</v>
      </c>
      <c r="Q171" s="73">
        <f t="shared" ca="1" si="42"/>
        <v>0</v>
      </c>
      <c r="R171" s="42">
        <f t="shared" ca="1" si="31"/>
        <v>8.2130332429820917E-4</v>
      </c>
    </row>
    <row r="172" spans="1:18">
      <c r="A172" s="78"/>
      <c r="B172" s="78"/>
      <c r="C172" s="78"/>
      <c r="D172" s="79">
        <f t="shared" si="32"/>
        <v>0</v>
      </c>
      <c r="E172" s="79">
        <f t="shared" si="32"/>
        <v>0</v>
      </c>
      <c r="F172" s="73">
        <f t="shared" si="33"/>
        <v>0</v>
      </c>
      <c r="G172" s="73">
        <f t="shared" si="33"/>
        <v>0</v>
      </c>
      <c r="H172" s="73">
        <f t="shared" si="34"/>
        <v>0</v>
      </c>
      <c r="I172" s="73">
        <f t="shared" si="35"/>
        <v>0</v>
      </c>
      <c r="J172" s="73">
        <f t="shared" si="36"/>
        <v>0</v>
      </c>
      <c r="K172" s="73">
        <f t="shared" si="37"/>
        <v>0</v>
      </c>
      <c r="L172" s="73">
        <f t="shared" si="38"/>
        <v>0</v>
      </c>
      <c r="M172" s="73">
        <f t="shared" ca="1" si="30"/>
        <v>-8.2130332429820917E-4</v>
      </c>
      <c r="N172" s="73">
        <f t="shared" ca="1" si="39"/>
        <v>0</v>
      </c>
      <c r="O172" s="83">
        <f t="shared" ca="1" si="40"/>
        <v>0</v>
      </c>
      <c r="P172" s="73">
        <f t="shared" ca="1" si="41"/>
        <v>0</v>
      </c>
      <c r="Q172" s="73">
        <f t="shared" ca="1" si="42"/>
        <v>0</v>
      </c>
      <c r="R172" s="42">
        <f t="shared" ca="1" si="31"/>
        <v>8.2130332429820917E-4</v>
      </c>
    </row>
    <row r="173" spans="1:18">
      <c r="A173" s="78"/>
      <c r="B173" s="78"/>
      <c r="C173" s="78"/>
      <c r="D173" s="79">
        <f t="shared" si="32"/>
        <v>0</v>
      </c>
      <c r="E173" s="79">
        <f t="shared" si="32"/>
        <v>0</v>
      </c>
      <c r="F173" s="73">
        <f t="shared" si="33"/>
        <v>0</v>
      </c>
      <c r="G173" s="73">
        <f t="shared" si="33"/>
        <v>0</v>
      </c>
      <c r="H173" s="73">
        <f t="shared" si="34"/>
        <v>0</v>
      </c>
      <c r="I173" s="73">
        <f t="shared" si="35"/>
        <v>0</v>
      </c>
      <c r="J173" s="73">
        <f t="shared" si="36"/>
        <v>0</v>
      </c>
      <c r="K173" s="73">
        <f t="shared" si="37"/>
        <v>0</v>
      </c>
      <c r="L173" s="73">
        <f t="shared" si="38"/>
        <v>0</v>
      </c>
      <c r="M173" s="73">
        <f t="shared" ca="1" si="30"/>
        <v>-8.2130332429820917E-4</v>
      </c>
      <c r="N173" s="73">
        <f t="shared" ca="1" si="39"/>
        <v>0</v>
      </c>
      <c r="O173" s="83">
        <f t="shared" ca="1" si="40"/>
        <v>0</v>
      </c>
      <c r="P173" s="73">
        <f t="shared" ca="1" si="41"/>
        <v>0</v>
      </c>
      <c r="Q173" s="73">
        <f t="shared" ca="1" si="42"/>
        <v>0</v>
      </c>
      <c r="R173" s="42">
        <f t="shared" ca="1" si="31"/>
        <v>8.2130332429820917E-4</v>
      </c>
    </row>
    <row r="174" spans="1:18">
      <c r="A174" s="78"/>
      <c r="B174" s="78"/>
      <c r="C174" s="78"/>
      <c r="D174" s="79">
        <f t="shared" si="32"/>
        <v>0</v>
      </c>
      <c r="E174" s="79">
        <f t="shared" si="32"/>
        <v>0</v>
      </c>
      <c r="F174" s="73">
        <f t="shared" si="33"/>
        <v>0</v>
      </c>
      <c r="G174" s="73">
        <f t="shared" si="33"/>
        <v>0</v>
      </c>
      <c r="H174" s="73">
        <f t="shared" si="34"/>
        <v>0</v>
      </c>
      <c r="I174" s="73">
        <f t="shared" si="35"/>
        <v>0</v>
      </c>
      <c r="J174" s="73">
        <f t="shared" si="36"/>
        <v>0</v>
      </c>
      <c r="K174" s="73">
        <f t="shared" si="37"/>
        <v>0</v>
      </c>
      <c r="L174" s="73">
        <f t="shared" si="38"/>
        <v>0</v>
      </c>
      <c r="M174" s="73">
        <f t="shared" ca="1" si="30"/>
        <v>-8.2130332429820917E-4</v>
      </c>
      <c r="N174" s="73">
        <f t="shared" ca="1" si="39"/>
        <v>0</v>
      </c>
      <c r="O174" s="83">
        <f t="shared" ca="1" si="40"/>
        <v>0</v>
      </c>
      <c r="P174" s="73">
        <f t="shared" ca="1" si="41"/>
        <v>0</v>
      </c>
      <c r="Q174" s="73">
        <f t="shared" ca="1" si="42"/>
        <v>0</v>
      </c>
      <c r="R174" s="42">
        <f t="shared" ca="1" si="31"/>
        <v>8.2130332429820917E-4</v>
      </c>
    </row>
    <row r="175" spans="1:18">
      <c r="A175" s="78"/>
      <c r="B175" s="78"/>
      <c r="C175" s="78"/>
      <c r="D175" s="79">
        <f t="shared" si="32"/>
        <v>0</v>
      </c>
      <c r="E175" s="79">
        <f t="shared" si="32"/>
        <v>0</v>
      </c>
      <c r="F175" s="73">
        <f t="shared" si="33"/>
        <v>0</v>
      </c>
      <c r="G175" s="73">
        <f t="shared" si="33"/>
        <v>0</v>
      </c>
      <c r="H175" s="73">
        <f t="shared" si="34"/>
        <v>0</v>
      </c>
      <c r="I175" s="73">
        <f t="shared" si="35"/>
        <v>0</v>
      </c>
      <c r="J175" s="73">
        <f t="shared" si="36"/>
        <v>0</v>
      </c>
      <c r="K175" s="73">
        <f t="shared" si="37"/>
        <v>0</v>
      </c>
      <c r="L175" s="73">
        <f t="shared" si="38"/>
        <v>0</v>
      </c>
      <c r="M175" s="73">
        <f t="shared" ca="1" si="30"/>
        <v>-8.2130332429820917E-4</v>
      </c>
      <c r="N175" s="73">
        <f t="shared" ca="1" si="39"/>
        <v>0</v>
      </c>
      <c r="O175" s="83">
        <f t="shared" ca="1" si="40"/>
        <v>0</v>
      </c>
      <c r="P175" s="73">
        <f t="shared" ca="1" si="41"/>
        <v>0</v>
      </c>
      <c r="Q175" s="73">
        <f t="shared" ca="1" si="42"/>
        <v>0</v>
      </c>
      <c r="R175" s="42">
        <f t="shared" ca="1" si="31"/>
        <v>8.2130332429820917E-4</v>
      </c>
    </row>
    <row r="176" spans="1:18">
      <c r="A176" s="78"/>
      <c r="B176" s="78"/>
      <c r="C176" s="78"/>
      <c r="D176" s="79">
        <f t="shared" si="32"/>
        <v>0</v>
      </c>
      <c r="E176" s="79">
        <f t="shared" si="32"/>
        <v>0</v>
      </c>
      <c r="F176" s="73">
        <f t="shared" si="33"/>
        <v>0</v>
      </c>
      <c r="G176" s="73">
        <f t="shared" si="33"/>
        <v>0</v>
      </c>
      <c r="H176" s="73">
        <f t="shared" si="34"/>
        <v>0</v>
      </c>
      <c r="I176" s="73">
        <f t="shared" si="35"/>
        <v>0</v>
      </c>
      <c r="J176" s="73">
        <f t="shared" si="36"/>
        <v>0</v>
      </c>
      <c r="K176" s="73">
        <f t="shared" si="37"/>
        <v>0</v>
      </c>
      <c r="L176" s="73">
        <f t="shared" si="38"/>
        <v>0</v>
      </c>
      <c r="M176" s="73">
        <f t="shared" ca="1" si="30"/>
        <v>-8.2130332429820917E-4</v>
      </c>
      <c r="N176" s="73">
        <f t="shared" ca="1" si="39"/>
        <v>0</v>
      </c>
      <c r="O176" s="83">
        <f t="shared" ca="1" si="40"/>
        <v>0</v>
      </c>
      <c r="P176" s="73">
        <f t="shared" ca="1" si="41"/>
        <v>0</v>
      </c>
      <c r="Q176" s="73">
        <f t="shared" ca="1" si="42"/>
        <v>0</v>
      </c>
      <c r="R176" s="42">
        <f t="shared" ca="1" si="31"/>
        <v>8.2130332429820917E-4</v>
      </c>
    </row>
    <row r="177" spans="1:18">
      <c r="A177" s="78"/>
      <c r="B177" s="78"/>
      <c r="C177" s="78"/>
      <c r="D177" s="79">
        <f t="shared" si="32"/>
        <v>0</v>
      </c>
      <c r="E177" s="79">
        <f t="shared" si="32"/>
        <v>0</v>
      </c>
      <c r="F177" s="73">
        <f t="shared" si="33"/>
        <v>0</v>
      </c>
      <c r="G177" s="73">
        <f t="shared" si="33"/>
        <v>0</v>
      </c>
      <c r="H177" s="73">
        <f t="shared" si="34"/>
        <v>0</v>
      </c>
      <c r="I177" s="73">
        <f t="shared" si="35"/>
        <v>0</v>
      </c>
      <c r="J177" s="73">
        <f t="shared" si="36"/>
        <v>0</v>
      </c>
      <c r="K177" s="73">
        <f t="shared" si="37"/>
        <v>0</v>
      </c>
      <c r="L177" s="73">
        <f t="shared" si="38"/>
        <v>0</v>
      </c>
      <c r="M177" s="73">
        <f t="shared" ca="1" si="30"/>
        <v>-8.2130332429820917E-4</v>
      </c>
      <c r="N177" s="73">
        <f t="shared" ca="1" si="39"/>
        <v>0</v>
      </c>
      <c r="O177" s="83">
        <f t="shared" ca="1" si="40"/>
        <v>0</v>
      </c>
      <c r="P177" s="73">
        <f t="shared" ca="1" si="41"/>
        <v>0</v>
      </c>
      <c r="Q177" s="73">
        <f t="shared" ca="1" si="42"/>
        <v>0</v>
      </c>
      <c r="R177" s="42">
        <f t="shared" ca="1" si="31"/>
        <v>8.2130332429820917E-4</v>
      </c>
    </row>
    <row r="178" spans="1:18">
      <c r="A178" s="78"/>
      <c r="B178" s="78"/>
      <c r="C178" s="78"/>
      <c r="D178" s="79">
        <f t="shared" si="32"/>
        <v>0</v>
      </c>
      <c r="E178" s="79">
        <f t="shared" si="32"/>
        <v>0</v>
      </c>
      <c r="F178" s="73">
        <f t="shared" si="33"/>
        <v>0</v>
      </c>
      <c r="G178" s="73">
        <f t="shared" si="33"/>
        <v>0</v>
      </c>
      <c r="H178" s="73">
        <f t="shared" si="34"/>
        <v>0</v>
      </c>
      <c r="I178" s="73">
        <f t="shared" si="35"/>
        <v>0</v>
      </c>
      <c r="J178" s="73">
        <f t="shared" si="36"/>
        <v>0</v>
      </c>
      <c r="K178" s="73">
        <f t="shared" si="37"/>
        <v>0</v>
      </c>
      <c r="L178" s="73">
        <f t="shared" si="38"/>
        <v>0</v>
      </c>
      <c r="M178" s="73">
        <f t="shared" ca="1" si="30"/>
        <v>-8.2130332429820917E-4</v>
      </c>
      <c r="N178" s="73">
        <f t="shared" ca="1" si="39"/>
        <v>0</v>
      </c>
      <c r="O178" s="83">
        <f t="shared" ca="1" si="40"/>
        <v>0</v>
      </c>
      <c r="P178" s="73">
        <f t="shared" ca="1" si="41"/>
        <v>0</v>
      </c>
      <c r="Q178" s="73">
        <f t="shared" ca="1" si="42"/>
        <v>0</v>
      </c>
      <c r="R178" s="42">
        <f t="shared" ca="1" si="31"/>
        <v>8.2130332429820917E-4</v>
      </c>
    </row>
    <row r="179" spans="1:18">
      <c r="A179" s="78"/>
      <c r="B179" s="78"/>
      <c r="C179" s="78"/>
      <c r="D179" s="79">
        <f t="shared" si="32"/>
        <v>0</v>
      </c>
      <c r="E179" s="79">
        <f t="shared" si="32"/>
        <v>0</v>
      </c>
      <c r="F179" s="73">
        <f t="shared" si="33"/>
        <v>0</v>
      </c>
      <c r="G179" s="73">
        <f t="shared" si="33"/>
        <v>0</v>
      </c>
      <c r="H179" s="73">
        <f t="shared" si="34"/>
        <v>0</v>
      </c>
      <c r="I179" s="73">
        <f t="shared" si="35"/>
        <v>0</v>
      </c>
      <c r="J179" s="73">
        <f t="shared" si="36"/>
        <v>0</v>
      </c>
      <c r="K179" s="73">
        <f t="shared" si="37"/>
        <v>0</v>
      </c>
      <c r="L179" s="73">
        <f t="shared" si="38"/>
        <v>0</v>
      </c>
      <c r="M179" s="73">
        <f t="shared" ca="1" si="30"/>
        <v>-8.2130332429820917E-4</v>
      </c>
      <c r="N179" s="73">
        <f t="shared" ca="1" si="39"/>
        <v>0</v>
      </c>
      <c r="O179" s="83">
        <f t="shared" ca="1" si="40"/>
        <v>0</v>
      </c>
      <c r="P179" s="73">
        <f t="shared" ca="1" si="41"/>
        <v>0</v>
      </c>
      <c r="Q179" s="73">
        <f t="shared" ca="1" si="42"/>
        <v>0</v>
      </c>
      <c r="R179" s="42">
        <f t="shared" ca="1" si="31"/>
        <v>8.2130332429820917E-4</v>
      </c>
    </row>
    <row r="180" spans="1:18">
      <c r="A180" s="78"/>
      <c r="B180" s="78"/>
      <c r="C180" s="78"/>
      <c r="D180" s="79">
        <f t="shared" si="32"/>
        <v>0</v>
      </c>
      <c r="E180" s="79">
        <f t="shared" si="32"/>
        <v>0</v>
      </c>
      <c r="F180" s="73">
        <f t="shared" si="33"/>
        <v>0</v>
      </c>
      <c r="G180" s="73">
        <f t="shared" si="33"/>
        <v>0</v>
      </c>
      <c r="H180" s="73">
        <f t="shared" si="34"/>
        <v>0</v>
      </c>
      <c r="I180" s="73">
        <f t="shared" si="35"/>
        <v>0</v>
      </c>
      <c r="J180" s="73">
        <f t="shared" si="36"/>
        <v>0</v>
      </c>
      <c r="K180" s="73">
        <f t="shared" si="37"/>
        <v>0</v>
      </c>
      <c r="L180" s="73">
        <f t="shared" si="38"/>
        <v>0</v>
      </c>
      <c r="M180" s="73">
        <f t="shared" ca="1" si="30"/>
        <v>-8.2130332429820917E-4</v>
      </c>
      <c r="N180" s="73">
        <f t="shared" ca="1" si="39"/>
        <v>0</v>
      </c>
      <c r="O180" s="83">
        <f t="shared" ca="1" si="40"/>
        <v>0</v>
      </c>
      <c r="P180" s="73">
        <f t="shared" ca="1" si="41"/>
        <v>0</v>
      </c>
      <c r="Q180" s="73">
        <f t="shared" ca="1" si="42"/>
        <v>0</v>
      </c>
      <c r="R180" s="42">
        <f t="shared" ca="1" si="31"/>
        <v>8.2130332429820917E-4</v>
      </c>
    </row>
    <row r="181" spans="1:18">
      <c r="A181" s="78"/>
      <c r="B181" s="78"/>
      <c r="C181" s="78"/>
      <c r="D181" s="79">
        <f t="shared" si="32"/>
        <v>0</v>
      </c>
      <c r="E181" s="79">
        <f t="shared" si="32"/>
        <v>0</v>
      </c>
      <c r="F181" s="73">
        <f t="shared" si="33"/>
        <v>0</v>
      </c>
      <c r="G181" s="73">
        <f t="shared" si="33"/>
        <v>0</v>
      </c>
      <c r="H181" s="73">
        <f t="shared" si="34"/>
        <v>0</v>
      </c>
      <c r="I181" s="73">
        <f t="shared" si="35"/>
        <v>0</v>
      </c>
      <c r="J181" s="73">
        <f t="shared" si="36"/>
        <v>0</v>
      </c>
      <c r="K181" s="73">
        <f t="shared" si="37"/>
        <v>0</v>
      </c>
      <c r="L181" s="73">
        <f t="shared" si="38"/>
        <v>0</v>
      </c>
      <c r="M181" s="73">
        <f t="shared" ca="1" si="30"/>
        <v>-8.2130332429820917E-4</v>
      </c>
      <c r="N181" s="73">
        <f t="shared" ca="1" si="39"/>
        <v>0</v>
      </c>
      <c r="O181" s="83">
        <f t="shared" ca="1" si="40"/>
        <v>0</v>
      </c>
      <c r="P181" s="73">
        <f t="shared" ca="1" si="41"/>
        <v>0</v>
      </c>
      <c r="Q181" s="73">
        <f t="shared" ca="1" si="42"/>
        <v>0</v>
      </c>
      <c r="R181" s="42">
        <f t="shared" ca="1" si="31"/>
        <v>8.2130332429820917E-4</v>
      </c>
    </row>
    <row r="182" spans="1:18">
      <c r="A182" s="78"/>
      <c r="B182" s="78"/>
      <c r="C182" s="78"/>
      <c r="D182" s="79">
        <f t="shared" si="32"/>
        <v>0</v>
      </c>
      <c r="E182" s="79">
        <f t="shared" si="32"/>
        <v>0</v>
      </c>
      <c r="F182" s="73">
        <f t="shared" si="33"/>
        <v>0</v>
      </c>
      <c r="G182" s="73">
        <f t="shared" si="33"/>
        <v>0</v>
      </c>
      <c r="H182" s="73">
        <f t="shared" si="34"/>
        <v>0</v>
      </c>
      <c r="I182" s="73">
        <f t="shared" si="35"/>
        <v>0</v>
      </c>
      <c r="J182" s="73">
        <f t="shared" si="36"/>
        <v>0</v>
      </c>
      <c r="K182" s="73">
        <f t="shared" si="37"/>
        <v>0</v>
      </c>
      <c r="L182" s="73">
        <f t="shared" si="38"/>
        <v>0</v>
      </c>
      <c r="M182" s="73">
        <f t="shared" ca="1" si="30"/>
        <v>-8.2130332429820917E-4</v>
      </c>
      <c r="N182" s="73">
        <f t="shared" ca="1" si="39"/>
        <v>0</v>
      </c>
      <c r="O182" s="83">
        <f t="shared" ca="1" si="40"/>
        <v>0</v>
      </c>
      <c r="P182" s="73">
        <f t="shared" ca="1" si="41"/>
        <v>0</v>
      </c>
      <c r="Q182" s="73">
        <f t="shared" ca="1" si="42"/>
        <v>0</v>
      </c>
      <c r="R182" s="42">
        <f t="shared" ca="1" si="31"/>
        <v>8.2130332429820917E-4</v>
      </c>
    </row>
    <row r="183" spans="1:18">
      <c r="A183" s="78"/>
      <c r="B183" s="78"/>
      <c r="C183" s="78"/>
      <c r="D183" s="79">
        <f t="shared" si="32"/>
        <v>0</v>
      </c>
      <c r="E183" s="79">
        <f t="shared" si="32"/>
        <v>0</v>
      </c>
      <c r="F183" s="73">
        <f t="shared" si="33"/>
        <v>0</v>
      </c>
      <c r="G183" s="73">
        <f t="shared" si="33"/>
        <v>0</v>
      </c>
      <c r="H183" s="73">
        <f t="shared" si="34"/>
        <v>0</v>
      </c>
      <c r="I183" s="73">
        <f t="shared" si="35"/>
        <v>0</v>
      </c>
      <c r="J183" s="73">
        <f t="shared" si="36"/>
        <v>0</v>
      </c>
      <c r="K183" s="73">
        <f t="shared" si="37"/>
        <v>0</v>
      </c>
      <c r="L183" s="73">
        <f t="shared" si="38"/>
        <v>0</v>
      </c>
      <c r="M183" s="73">
        <f t="shared" ca="1" si="30"/>
        <v>-8.2130332429820917E-4</v>
      </c>
      <c r="N183" s="73">
        <f t="shared" ca="1" si="39"/>
        <v>0</v>
      </c>
      <c r="O183" s="83">
        <f t="shared" ca="1" si="40"/>
        <v>0</v>
      </c>
      <c r="P183" s="73">
        <f t="shared" ca="1" si="41"/>
        <v>0</v>
      </c>
      <c r="Q183" s="73">
        <f t="shared" ca="1" si="42"/>
        <v>0</v>
      </c>
      <c r="R183" s="42">
        <f t="shared" ca="1" si="31"/>
        <v>8.2130332429820917E-4</v>
      </c>
    </row>
    <row r="184" spans="1:18">
      <c r="A184" s="78"/>
      <c r="B184" s="78"/>
      <c r="C184" s="78"/>
      <c r="D184" s="79">
        <f t="shared" si="32"/>
        <v>0</v>
      </c>
      <c r="E184" s="79">
        <f t="shared" si="32"/>
        <v>0</v>
      </c>
      <c r="F184" s="73">
        <f t="shared" si="33"/>
        <v>0</v>
      </c>
      <c r="G184" s="73">
        <f t="shared" si="33"/>
        <v>0</v>
      </c>
      <c r="H184" s="73">
        <f t="shared" si="34"/>
        <v>0</v>
      </c>
      <c r="I184" s="73">
        <f t="shared" si="35"/>
        <v>0</v>
      </c>
      <c r="J184" s="73">
        <f t="shared" si="36"/>
        <v>0</v>
      </c>
      <c r="K184" s="73">
        <f t="shared" si="37"/>
        <v>0</v>
      </c>
      <c r="L184" s="73">
        <f t="shared" si="38"/>
        <v>0</v>
      </c>
      <c r="M184" s="73">
        <f t="shared" ca="1" si="30"/>
        <v>-8.2130332429820917E-4</v>
      </c>
      <c r="N184" s="73">
        <f t="shared" ca="1" si="39"/>
        <v>0</v>
      </c>
      <c r="O184" s="83">
        <f t="shared" ca="1" si="40"/>
        <v>0</v>
      </c>
      <c r="P184" s="73">
        <f t="shared" ca="1" si="41"/>
        <v>0</v>
      </c>
      <c r="Q184" s="73">
        <f t="shared" ca="1" si="42"/>
        <v>0</v>
      </c>
      <c r="R184" s="42">
        <f t="shared" ca="1" si="31"/>
        <v>8.2130332429820917E-4</v>
      </c>
    </row>
    <row r="185" spans="1:18">
      <c r="A185" s="78"/>
      <c r="B185" s="78"/>
      <c r="C185" s="78"/>
      <c r="D185" s="79">
        <f t="shared" si="32"/>
        <v>0</v>
      </c>
      <c r="E185" s="79">
        <f t="shared" si="32"/>
        <v>0</v>
      </c>
      <c r="F185" s="73">
        <f t="shared" si="33"/>
        <v>0</v>
      </c>
      <c r="G185" s="73">
        <f t="shared" si="33"/>
        <v>0</v>
      </c>
      <c r="H185" s="73">
        <f t="shared" si="34"/>
        <v>0</v>
      </c>
      <c r="I185" s="73">
        <f t="shared" si="35"/>
        <v>0</v>
      </c>
      <c r="J185" s="73">
        <f t="shared" si="36"/>
        <v>0</v>
      </c>
      <c r="K185" s="73">
        <f t="shared" si="37"/>
        <v>0</v>
      </c>
      <c r="L185" s="73">
        <f t="shared" si="38"/>
        <v>0</v>
      </c>
      <c r="M185" s="73">
        <f t="shared" ca="1" si="30"/>
        <v>-8.2130332429820917E-4</v>
      </c>
      <c r="N185" s="73">
        <f t="shared" ca="1" si="39"/>
        <v>0</v>
      </c>
      <c r="O185" s="83">
        <f t="shared" ca="1" si="40"/>
        <v>0</v>
      </c>
      <c r="P185" s="73">
        <f t="shared" ca="1" si="41"/>
        <v>0</v>
      </c>
      <c r="Q185" s="73">
        <f t="shared" ca="1" si="42"/>
        <v>0</v>
      </c>
      <c r="R185" s="42">
        <f t="shared" ca="1" si="31"/>
        <v>8.2130332429820917E-4</v>
      </c>
    </row>
    <row r="186" spans="1:18">
      <c r="A186" s="78"/>
      <c r="B186" s="78"/>
      <c r="C186" s="78"/>
      <c r="D186" s="79">
        <f t="shared" si="32"/>
        <v>0</v>
      </c>
      <c r="E186" s="79">
        <f t="shared" si="32"/>
        <v>0</v>
      </c>
      <c r="F186" s="73">
        <f t="shared" si="33"/>
        <v>0</v>
      </c>
      <c r="G186" s="73">
        <f t="shared" si="33"/>
        <v>0</v>
      </c>
      <c r="H186" s="73">
        <f t="shared" si="34"/>
        <v>0</v>
      </c>
      <c r="I186" s="73">
        <f t="shared" si="35"/>
        <v>0</v>
      </c>
      <c r="J186" s="73">
        <f t="shared" si="36"/>
        <v>0</v>
      </c>
      <c r="K186" s="73">
        <f t="shared" si="37"/>
        <v>0</v>
      </c>
      <c r="L186" s="73">
        <f t="shared" si="38"/>
        <v>0</v>
      </c>
      <c r="M186" s="73">
        <f t="shared" ca="1" si="30"/>
        <v>-8.2130332429820917E-4</v>
      </c>
      <c r="N186" s="73">
        <f t="shared" ca="1" si="39"/>
        <v>0</v>
      </c>
      <c r="O186" s="83">
        <f t="shared" ca="1" si="40"/>
        <v>0</v>
      </c>
      <c r="P186" s="73">
        <f t="shared" ca="1" si="41"/>
        <v>0</v>
      </c>
      <c r="Q186" s="73">
        <f t="shared" ca="1" si="42"/>
        <v>0</v>
      </c>
      <c r="R186" s="42">
        <f t="shared" ca="1" si="31"/>
        <v>8.2130332429820917E-4</v>
      </c>
    </row>
    <row r="187" spans="1:18">
      <c r="A187" s="78"/>
      <c r="B187" s="78"/>
      <c r="C187" s="78"/>
      <c r="D187" s="79">
        <f t="shared" si="32"/>
        <v>0</v>
      </c>
      <c r="E187" s="79">
        <f t="shared" si="32"/>
        <v>0</v>
      </c>
      <c r="F187" s="73">
        <f t="shared" si="33"/>
        <v>0</v>
      </c>
      <c r="G187" s="73">
        <f t="shared" si="33"/>
        <v>0</v>
      </c>
      <c r="H187" s="73">
        <f t="shared" si="34"/>
        <v>0</v>
      </c>
      <c r="I187" s="73">
        <f t="shared" si="35"/>
        <v>0</v>
      </c>
      <c r="J187" s="73">
        <f t="shared" si="36"/>
        <v>0</v>
      </c>
      <c r="K187" s="73">
        <f t="shared" si="37"/>
        <v>0</v>
      </c>
      <c r="L187" s="73">
        <f t="shared" si="38"/>
        <v>0</v>
      </c>
      <c r="M187" s="73">
        <f t="shared" ca="1" si="30"/>
        <v>-8.2130332429820917E-4</v>
      </c>
      <c r="N187" s="73">
        <f t="shared" ca="1" si="39"/>
        <v>0</v>
      </c>
      <c r="O187" s="83">
        <f t="shared" ca="1" si="40"/>
        <v>0</v>
      </c>
      <c r="P187" s="73">
        <f t="shared" ca="1" si="41"/>
        <v>0</v>
      </c>
      <c r="Q187" s="73">
        <f t="shared" ca="1" si="42"/>
        <v>0</v>
      </c>
      <c r="R187" s="42">
        <f t="shared" ca="1" si="31"/>
        <v>8.2130332429820917E-4</v>
      </c>
    </row>
    <row r="188" spans="1:18">
      <c r="A188" s="78"/>
      <c r="B188" s="78"/>
      <c r="C188" s="78"/>
      <c r="D188" s="79">
        <f t="shared" si="32"/>
        <v>0</v>
      </c>
      <c r="E188" s="79">
        <f t="shared" si="32"/>
        <v>0</v>
      </c>
      <c r="F188" s="73">
        <f t="shared" si="33"/>
        <v>0</v>
      </c>
      <c r="G188" s="73">
        <f t="shared" si="33"/>
        <v>0</v>
      </c>
      <c r="H188" s="73">
        <f t="shared" si="34"/>
        <v>0</v>
      </c>
      <c r="I188" s="73">
        <f t="shared" si="35"/>
        <v>0</v>
      </c>
      <c r="J188" s="73">
        <f t="shared" si="36"/>
        <v>0</v>
      </c>
      <c r="K188" s="73">
        <f t="shared" si="37"/>
        <v>0</v>
      </c>
      <c r="L188" s="73">
        <f t="shared" si="38"/>
        <v>0</v>
      </c>
      <c r="M188" s="73">
        <f t="shared" ca="1" si="30"/>
        <v>-8.2130332429820917E-4</v>
      </c>
      <c r="N188" s="73">
        <f t="shared" ca="1" si="39"/>
        <v>0</v>
      </c>
      <c r="O188" s="83">
        <f t="shared" ca="1" si="40"/>
        <v>0</v>
      </c>
      <c r="P188" s="73">
        <f t="shared" ca="1" si="41"/>
        <v>0</v>
      </c>
      <c r="Q188" s="73">
        <f t="shared" ca="1" si="42"/>
        <v>0</v>
      </c>
      <c r="R188" s="42">
        <f t="shared" ca="1" si="31"/>
        <v>8.2130332429820917E-4</v>
      </c>
    </row>
    <row r="189" spans="1:18">
      <c r="A189" s="78"/>
      <c r="B189" s="78"/>
      <c r="C189" s="78"/>
      <c r="D189" s="79">
        <f t="shared" si="32"/>
        <v>0</v>
      </c>
      <c r="E189" s="79">
        <f t="shared" si="32"/>
        <v>0</v>
      </c>
      <c r="F189" s="73">
        <f t="shared" si="33"/>
        <v>0</v>
      </c>
      <c r="G189" s="73">
        <f t="shared" si="33"/>
        <v>0</v>
      </c>
      <c r="H189" s="73">
        <f t="shared" si="34"/>
        <v>0</v>
      </c>
      <c r="I189" s="73">
        <f t="shared" si="35"/>
        <v>0</v>
      </c>
      <c r="J189" s="73">
        <f t="shared" si="36"/>
        <v>0</v>
      </c>
      <c r="K189" s="73">
        <f t="shared" si="37"/>
        <v>0</v>
      </c>
      <c r="L189" s="73">
        <f t="shared" si="38"/>
        <v>0</v>
      </c>
      <c r="M189" s="73">
        <f t="shared" ca="1" si="30"/>
        <v>-8.2130332429820917E-4</v>
      </c>
      <c r="N189" s="73">
        <f t="shared" ca="1" si="39"/>
        <v>0</v>
      </c>
      <c r="O189" s="83">
        <f t="shared" ca="1" si="40"/>
        <v>0</v>
      </c>
      <c r="P189" s="73">
        <f t="shared" ca="1" si="41"/>
        <v>0</v>
      </c>
      <c r="Q189" s="73">
        <f t="shared" ca="1" si="42"/>
        <v>0</v>
      </c>
      <c r="R189" s="42">
        <f t="shared" ca="1" si="31"/>
        <v>8.2130332429820917E-4</v>
      </c>
    </row>
    <row r="190" spans="1:18">
      <c r="A190" s="78"/>
      <c r="B190" s="78"/>
      <c r="C190" s="78"/>
      <c r="D190" s="79">
        <f t="shared" si="32"/>
        <v>0</v>
      </c>
      <c r="E190" s="79">
        <f t="shared" si="32"/>
        <v>0</v>
      </c>
      <c r="F190" s="73">
        <f t="shared" si="33"/>
        <v>0</v>
      </c>
      <c r="G190" s="73">
        <f t="shared" si="33"/>
        <v>0</v>
      </c>
      <c r="H190" s="73">
        <f t="shared" si="34"/>
        <v>0</v>
      </c>
      <c r="I190" s="73">
        <f t="shared" si="35"/>
        <v>0</v>
      </c>
      <c r="J190" s="73">
        <f t="shared" si="36"/>
        <v>0</v>
      </c>
      <c r="K190" s="73">
        <f t="shared" si="37"/>
        <v>0</v>
      </c>
      <c r="L190" s="73">
        <f t="shared" si="38"/>
        <v>0</v>
      </c>
      <c r="M190" s="73">
        <f t="shared" ca="1" si="30"/>
        <v>-8.2130332429820917E-4</v>
      </c>
      <c r="N190" s="73">
        <f t="shared" ca="1" si="39"/>
        <v>0</v>
      </c>
      <c r="O190" s="83">
        <f t="shared" ca="1" si="40"/>
        <v>0</v>
      </c>
      <c r="P190" s="73">
        <f t="shared" ca="1" si="41"/>
        <v>0</v>
      </c>
      <c r="Q190" s="73">
        <f t="shared" ca="1" si="42"/>
        <v>0</v>
      </c>
      <c r="R190" s="42">
        <f t="shared" ca="1" si="31"/>
        <v>8.2130332429820917E-4</v>
      </c>
    </row>
    <row r="191" spans="1:18">
      <c r="A191" s="78"/>
      <c r="B191" s="78"/>
      <c r="C191" s="78"/>
      <c r="D191" s="79">
        <f t="shared" si="32"/>
        <v>0</v>
      </c>
      <c r="E191" s="79">
        <f t="shared" si="32"/>
        <v>0</v>
      </c>
      <c r="F191" s="73">
        <f t="shared" si="33"/>
        <v>0</v>
      </c>
      <c r="G191" s="73">
        <f t="shared" si="33"/>
        <v>0</v>
      </c>
      <c r="H191" s="73">
        <f t="shared" si="34"/>
        <v>0</v>
      </c>
      <c r="I191" s="73">
        <f t="shared" si="35"/>
        <v>0</v>
      </c>
      <c r="J191" s="73">
        <f t="shared" si="36"/>
        <v>0</v>
      </c>
      <c r="K191" s="73">
        <f t="shared" si="37"/>
        <v>0</v>
      </c>
      <c r="L191" s="73">
        <f t="shared" si="38"/>
        <v>0</v>
      </c>
      <c r="M191" s="73">
        <f t="shared" ca="1" si="30"/>
        <v>-8.2130332429820917E-4</v>
      </c>
      <c r="N191" s="73">
        <f t="shared" ca="1" si="39"/>
        <v>0</v>
      </c>
      <c r="O191" s="83">
        <f t="shared" ca="1" si="40"/>
        <v>0</v>
      </c>
      <c r="P191" s="73">
        <f t="shared" ca="1" si="41"/>
        <v>0</v>
      </c>
      <c r="Q191" s="73">
        <f t="shared" ca="1" si="42"/>
        <v>0</v>
      </c>
      <c r="R191" s="42">
        <f t="shared" ca="1" si="31"/>
        <v>8.2130332429820917E-4</v>
      </c>
    </row>
    <row r="192" spans="1:18">
      <c r="A192" s="78"/>
      <c r="B192" s="78"/>
      <c r="C192" s="78"/>
      <c r="D192" s="79">
        <f t="shared" si="32"/>
        <v>0</v>
      </c>
      <c r="E192" s="79">
        <f t="shared" si="32"/>
        <v>0</v>
      </c>
      <c r="F192" s="73">
        <f t="shared" si="33"/>
        <v>0</v>
      </c>
      <c r="G192" s="73">
        <f t="shared" si="33"/>
        <v>0</v>
      </c>
      <c r="H192" s="73">
        <f t="shared" si="34"/>
        <v>0</v>
      </c>
      <c r="I192" s="73">
        <f t="shared" si="35"/>
        <v>0</v>
      </c>
      <c r="J192" s="73">
        <f t="shared" si="36"/>
        <v>0</v>
      </c>
      <c r="K192" s="73">
        <f t="shared" si="37"/>
        <v>0</v>
      </c>
      <c r="L192" s="73">
        <f t="shared" si="38"/>
        <v>0</v>
      </c>
      <c r="M192" s="73">
        <f t="shared" ca="1" si="30"/>
        <v>-8.2130332429820917E-4</v>
      </c>
      <c r="N192" s="73">
        <f t="shared" ca="1" si="39"/>
        <v>0</v>
      </c>
      <c r="O192" s="83">
        <f t="shared" ca="1" si="40"/>
        <v>0</v>
      </c>
      <c r="P192" s="73">
        <f t="shared" ca="1" si="41"/>
        <v>0</v>
      </c>
      <c r="Q192" s="73">
        <f t="shared" ca="1" si="42"/>
        <v>0</v>
      </c>
      <c r="R192" s="42">
        <f t="shared" ca="1" si="31"/>
        <v>8.2130332429820917E-4</v>
      </c>
    </row>
    <row r="193" spans="1:18">
      <c r="A193" s="78"/>
      <c r="B193" s="78"/>
      <c r="C193" s="78"/>
      <c r="D193" s="79">
        <f t="shared" si="32"/>
        <v>0</v>
      </c>
      <c r="E193" s="79">
        <f t="shared" si="32"/>
        <v>0</v>
      </c>
      <c r="F193" s="73">
        <f t="shared" si="33"/>
        <v>0</v>
      </c>
      <c r="G193" s="73">
        <f t="shared" si="33"/>
        <v>0</v>
      </c>
      <c r="H193" s="73">
        <f t="shared" si="34"/>
        <v>0</v>
      </c>
      <c r="I193" s="73">
        <f t="shared" si="35"/>
        <v>0</v>
      </c>
      <c r="J193" s="73">
        <f t="shared" si="36"/>
        <v>0</v>
      </c>
      <c r="K193" s="73">
        <f t="shared" si="37"/>
        <v>0</v>
      </c>
      <c r="L193" s="73">
        <f t="shared" si="38"/>
        <v>0</v>
      </c>
      <c r="M193" s="73">
        <f t="shared" ca="1" si="30"/>
        <v>-8.2130332429820917E-4</v>
      </c>
      <c r="N193" s="73">
        <f t="shared" ca="1" si="39"/>
        <v>0</v>
      </c>
      <c r="O193" s="83">
        <f t="shared" ca="1" si="40"/>
        <v>0</v>
      </c>
      <c r="P193" s="73">
        <f t="shared" ca="1" si="41"/>
        <v>0</v>
      </c>
      <c r="Q193" s="73">
        <f t="shared" ca="1" si="42"/>
        <v>0</v>
      </c>
      <c r="R193" s="42">
        <f t="shared" ca="1" si="31"/>
        <v>8.2130332429820917E-4</v>
      </c>
    </row>
    <row r="194" spans="1:18">
      <c r="A194" s="78"/>
      <c r="B194" s="78"/>
      <c r="C194" s="78"/>
      <c r="D194" s="79">
        <f t="shared" si="32"/>
        <v>0</v>
      </c>
      <c r="E194" s="79">
        <f t="shared" si="32"/>
        <v>0</v>
      </c>
      <c r="F194" s="73">
        <f t="shared" si="33"/>
        <v>0</v>
      </c>
      <c r="G194" s="73">
        <f t="shared" si="33"/>
        <v>0</v>
      </c>
      <c r="H194" s="73">
        <f t="shared" si="34"/>
        <v>0</v>
      </c>
      <c r="I194" s="73">
        <f t="shared" si="35"/>
        <v>0</v>
      </c>
      <c r="J194" s="73">
        <f t="shared" si="36"/>
        <v>0</v>
      </c>
      <c r="K194" s="73">
        <f t="shared" si="37"/>
        <v>0</v>
      </c>
      <c r="L194" s="73">
        <f t="shared" si="38"/>
        <v>0</v>
      </c>
      <c r="M194" s="73">
        <f t="shared" ca="1" si="30"/>
        <v>-8.2130332429820917E-4</v>
      </c>
      <c r="N194" s="73">
        <f t="shared" ca="1" si="39"/>
        <v>0</v>
      </c>
      <c r="O194" s="83">
        <f t="shared" ca="1" si="40"/>
        <v>0</v>
      </c>
      <c r="P194" s="73">
        <f t="shared" ca="1" si="41"/>
        <v>0</v>
      </c>
      <c r="Q194" s="73">
        <f t="shared" ca="1" si="42"/>
        <v>0</v>
      </c>
      <c r="R194" s="42">
        <f t="shared" ca="1" si="31"/>
        <v>8.2130332429820917E-4</v>
      </c>
    </row>
    <row r="195" spans="1:18">
      <c r="A195" s="78"/>
      <c r="B195" s="78"/>
      <c r="C195" s="78"/>
      <c r="D195" s="79">
        <f t="shared" si="32"/>
        <v>0</v>
      </c>
      <c r="E195" s="79">
        <f t="shared" si="32"/>
        <v>0</v>
      </c>
      <c r="F195" s="73">
        <f t="shared" si="33"/>
        <v>0</v>
      </c>
      <c r="G195" s="73">
        <f t="shared" si="33"/>
        <v>0</v>
      </c>
      <c r="H195" s="73">
        <f t="shared" si="34"/>
        <v>0</v>
      </c>
      <c r="I195" s="73">
        <f t="shared" si="35"/>
        <v>0</v>
      </c>
      <c r="J195" s="73">
        <f t="shared" si="36"/>
        <v>0</v>
      </c>
      <c r="K195" s="73">
        <f t="shared" si="37"/>
        <v>0</v>
      </c>
      <c r="L195" s="73">
        <f t="shared" si="38"/>
        <v>0</v>
      </c>
      <c r="M195" s="73">
        <f t="shared" ca="1" si="30"/>
        <v>-8.2130332429820917E-4</v>
      </c>
      <c r="N195" s="73">
        <f t="shared" ca="1" si="39"/>
        <v>0</v>
      </c>
      <c r="O195" s="83">
        <f t="shared" ca="1" si="40"/>
        <v>0</v>
      </c>
      <c r="P195" s="73">
        <f t="shared" ca="1" si="41"/>
        <v>0</v>
      </c>
      <c r="Q195" s="73">
        <f t="shared" ca="1" si="42"/>
        <v>0</v>
      </c>
      <c r="R195" s="42">
        <f t="shared" ca="1" si="31"/>
        <v>8.2130332429820917E-4</v>
      </c>
    </row>
    <row r="196" spans="1:18">
      <c r="A196" s="78"/>
      <c r="B196" s="78"/>
      <c r="C196" s="78"/>
      <c r="D196" s="79">
        <f t="shared" si="32"/>
        <v>0</v>
      </c>
      <c r="E196" s="79">
        <f t="shared" si="32"/>
        <v>0</v>
      </c>
      <c r="F196" s="73">
        <f t="shared" si="33"/>
        <v>0</v>
      </c>
      <c r="G196" s="73">
        <f t="shared" si="33"/>
        <v>0</v>
      </c>
      <c r="H196" s="73">
        <f t="shared" si="34"/>
        <v>0</v>
      </c>
      <c r="I196" s="73">
        <f t="shared" si="35"/>
        <v>0</v>
      </c>
      <c r="J196" s="73">
        <f t="shared" si="36"/>
        <v>0</v>
      </c>
      <c r="K196" s="73">
        <f t="shared" si="37"/>
        <v>0</v>
      </c>
      <c r="L196" s="73">
        <f t="shared" si="38"/>
        <v>0</v>
      </c>
      <c r="M196" s="73">
        <f t="shared" ca="1" si="30"/>
        <v>-8.2130332429820917E-4</v>
      </c>
      <c r="N196" s="73">
        <f t="shared" ca="1" si="39"/>
        <v>0</v>
      </c>
      <c r="O196" s="83">
        <f t="shared" ca="1" si="40"/>
        <v>0</v>
      </c>
      <c r="P196" s="73">
        <f t="shared" ca="1" si="41"/>
        <v>0</v>
      </c>
      <c r="Q196" s="73">
        <f t="shared" ca="1" si="42"/>
        <v>0</v>
      </c>
      <c r="R196" s="42">
        <f t="shared" ca="1" si="31"/>
        <v>8.2130332429820917E-4</v>
      </c>
    </row>
    <row r="197" spans="1:18">
      <c r="A197" s="78"/>
      <c r="B197" s="78"/>
      <c r="C197" s="78"/>
      <c r="D197" s="79">
        <f t="shared" si="32"/>
        <v>0</v>
      </c>
      <c r="E197" s="79">
        <f t="shared" si="32"/>
        <v>0</v>
      </c>
      <c r="F197" s="73">
        <f t="shared" si="33"/>
        <v>0</v>
      </c>
      <c r="G197" s="73">
        <f t="shared" si="33"/>
        <v>0</v>
      </c>
      <c r="H197" s="73">
        <f t="shared" si="34"/>
        <v>0</v>
      </c>
      <c r="I197" s="73">
        <f t="shared" si="35"/>
        <v>0</v>
      </c>
      <c r="J197" s="73">
        <f t="shared" si="36"/>
        <v>0</v>
      </c>
      <c r="K197" s="73">
        <f t="shared" si="37"/>
        <v>0</v>
      </c>
      <c r="L197" s="73">
        <f t="shared" si="38"/>
        <v>0</v>
      </c>
      <c r="M197" s="73">
        <f t="shared" ca="1" si="30"/>
        <v>-8.2130332429820917E-4</v>
      </c>
      <c r="N197" s="73">
        <f t="shared" ca="1" si="39"/>
        <v>0</v>
      </c>
      <c r="O197" s="83">
        <f t="shared" ca="1" si="40"/>
        <v>0</v>
      </c>
      <c r="P197" s="73">
        <f t="shared" ca="1" si="41"/>
        <v>0</v>
      </c>
      <c r="Q197" s="73">
        <f t="shared" ca="1" si="42"/>
        <v>0</v>
      </c>
      <c r="R197" s="42">
        <f t="shared" ca="1" si="31"/>
        <v>8.2130332429820917E-4</v>
      </c>
    </row>
    <row r="198" spans="1:18">
      <c r="A198" s="78"/>
      <c r="B198" s="78"/>
      <c r="C198" s="78"/>
      <c r="D198" s="79">
        <f t="shared" si="32"/>
        <v>0</v>
      </c>
      <c r="E198" s="79">
        <f t="shared" si="32"/>
        <v>0</v>
      </c>
      <c r="F198" s="73">
        <f t="shared" si="33"/>
        <v>0</v>
      </c>
      <c r="G198" s="73">
        <f t="shared" si="33"/>
        <v>0</v>
      </c>
      <c r="H198" s="73">
        <f t="shared" si="34"/>
        <v>0</v>
      </c>
      <c r="I198" s="73">
        <f t="shared" si="35"/>
        <v>0</v>
      </c>
      <c r="J198" s="73">
        <f t="shared" si="36"/>
        <v>0</v>
      </c>
      <c r="K198" s="73">
        <f t="shared" si="37"/>
        <v>0</v>
      </c>
      <c r="L198" s="73">
        <f t="shared" si="38"/>
        <v>0</v>
      </c>
      <c r="M198" s="73">
        <f t="shared" ca="1" si="30"/>
        <v>-8.2130332429820917E-4</v>
      </c>
      <c r="N198" s="73">
        <f t="shared" ca="1" si="39"/>
        <v>0</v>
      </c>
      <c r="O198" s="83">
        <f t="shared" ca="1" si="40"/>
        <v>0</v>
      </c>
      <c r="P198" s="73">
        <f t="shared" ca="1" si="41"/>
        <v>0</v>
      </c>
      <c r="Q198" s="73">
        <f t="shared" ca="1" si="42"/>
        <v>0</v>
      </c>
      <c r="R198" s="42">
        <f t="shared" ca="1" si="31"/>
        <v>8.2130332429820917E-4</v>
      </c>
    </row>
    <row r="199" spans="1:18">
      <c r="A199" s="78"/>
      <c r="B199" s="78"/>
      <c r="C199" s="78"/>
      <c r="D199" s="79">
        <f t="shared" si="32"/>
        <v>0</v>
      </c>
      <c r="E199" s="79">
        <f t="shared" si="32"/>
        <v>0</v>
      </c>
      <c r="F199" s="73">
        <f t="shared" si="33"/>
        <v>0</v>
      </c>
      <c r="G199" s="73">
        <f t="shared" si="33"/>
        <v>0</v>
      </c>
      <c r="H199" s="73">
        <f t="shared" si="34"/>
        <v>0</v>
      </c>
      <c r="I199" s="73">
        <f t="shared" si="35"/>
        <v>0</v>
      </c>
      <c r="J199" s="73">
        <f t="shared" si="36"/>
        <v>0</v>
      </c>
      <c r="K199" s="73">
        <f t="shared" si="37"/>
        <v>0</v>
      </c>
      <c r="L199" s="73">
        <f t="shared" si="38"/>
        <v>0</v>
      </c>
      <c r="M199" s="73">
        <f t="shared" ca="1" si="30"/>
        <v>-8.2130332429820917E-4</v>
      </c>
      <c r="N199" s="73">
        <f t="shared" ca="1" si="39"/>
        <v>0</v>
      </c>
      <c r="O199" s="83">
        <f t="shared" ca="1" si="40"/>
        <v>0</v>
      </c>
      <c r="P199" s="73">
        <f t="shared" ca="1" si="41"/>
        <v>0</v>
      </c>
      <c r="Q199" s="73">
        <f t="shared" ca="1" si="42"/>
        <v>0</v>
      </c>
      <c r="R199" s="42">
        <f t="shared" ca="1" si="31"/>
        <v>8.2130332429820917E-4</v>
      </c>
    </row>
    <row r="200" spans="1:18">
      <c r="A200" s="78"/>
      <c r="B200" s="78"/>
      <c r="C200" s="78"/>
      <c r="D200" s="79">
        <f t="shared" si="32"/>
        <v>0</v>
      </c>
      <c r="E200" s="79">
        <f t="shared" si="32"/>
        <v>0</v>
      </c>
      <c r="F200" s="73">
        <f t="shared" si="33"/>
        <v>0</v>
      </c>
      <c r="G200" s="73">
        <f t="shared" si="33"/>
        <v>0</v>
      </c>
      <c r="H200" s="73">
        <f t="shared" si="34"/>
        <v>0</v>
      </c>
      <c r="I200" s="73">
        <f t="shared" si="35"/>
        <v>0</v>
      </c>
      <c r="J200" s="73">
        <f t="shared" si="36"/>
        <v>0</v>
      </c>
      <c r="K200" s="73">
        <f t="shared" si="37"/>
        <v>0</v>
      </c>
      <c r="L200" s="73">
        <f t="shared" si="38"/>
        <v>0</v>
      </c>
      <c r="M200" s="73">
        <f t="shared" ca="1" si="30"/>
        <v>-8.2130332429820917E-4</v>
      </c>
      <c r="N200" s="73">
        <f t="shared" ca="1" si="39"/>
        <v>0</v>
      </c>
      <c r="O200" s="83">
        <f t="shared" ca="1" si="40"/>
        <v>0</v>
      </c>
      <c r="P200" s="73">
        <f t="shared" ca="1" si="41"/>
        <v>0</v>
      </c>
      <c r="Q200" s="73">
        <f t="shared" ca="1" si="42"/>
        <v>0</v>
      </c>
      <c r="R200" s="42">
        <f t="shared" ca="1" si="31"/>
        <v>8.2130332429820917E-4</v>
      </c>
    </row>
    <row r="201" spans="1:18">
      <c r="A201" s="78"/>
      <c r="B201" s="78"/>
      <c r="C201" s="78"/>
      <c r="D201" s="79">
        <f t="shared" si="32"/>
        <v>0</v>
      </c>
      <c r="E201" s="79">
        <f t="shared" si="32"/>
        <v>0</v>
      </c>
      <c r="F201" s="73">
        <f t="shared" si="33"/>
        <v>0</v>
      </c>
      <c r="G201" s="73">
        <f t="shared" si="33"/>
        <v>0</v>
      </c>
      <c r="H201" s="73">
        <f t="shared" si="34"/>
        <v>0</v>
      </c>
      <c r="I201" s="73">
        <f t="shared" si="35"/>
        <v>0</v>
      </c>
      <c r="J201" s="73">
        <f t="shared" si="36"/>
        <v>0</v>
      </c>
      <c r="K201" s="73">
        <f t="shared" si="37"/>
        <v>0</v>
      </c>
      <c r="L201" s="73">
        <f t="shared" si="38"/>
        <v>0</v>
      </c>
      <c r="M201" s="73">
        <f t="shared" ca="1" si="30"/>
        <v>-8.2130332429820917E-4</v>
      </c>
      <c r="N201" s="73">
        <f t="shared" ca="1" si="39"/>
        <v>0</v>
      </c>
      <c r="O201" s="83">
        <f t="shared" ca="1" si="40"/>
        <v>0</v>
      </c>
      <c r="P201" s="73">
        <f t="shared" ca="1" si="41"/>
        <v>0</v>
      </c>
      <c r="Q201" s="73">
        <f t="shared" ca="1" si="42"/>
        <v>0</v>
      </c>
      <c r="R201" s="42">
        <f t="shared" ca="1" si="31"/>
        <v>8.2130332429820917E-4</v>
      </c>
    </row>
    <row r="202" spans="1:18">
      <c r="A202" s="78"/>
      <c r="B202" s="78"/>
      <c r="C202" s="78"/>
      <c r="D202" s="79">
        <f t="shared" si="32"/>
        <v>0</v>
      </c>
      <c r="E202" s="79">
        <f t="shared" si="32"/>
        <v>0</v>
      </c>
      <c r="F202" s="73">
        <f t="shared" si="33"/>
        <v>0</v>
      </c>
      <c r="G202" s="73">
        <f t="shared" si="33"/>
        <v>0</v>
      </c>
      <c r="H202" s="73">
        <f t="shared" si="34"/>
        <v>0</v>
      </c>
      <c r="I202" s="73">
        <f t="shared" si="35"/>
        <v>0</v>
      </c>
      <c r="J202" s="73">
        <f t="shared" si="36"/>
        <v>0</v>
      </c>
      <c r="K202" s="73">
        <f t="shared" si="37"/>
        <v>0</v>
      </c>
      <c r="L202" s="73">
        <f t="shared" si="38"/>
        <v>0</v>
      </c>
      <c r="M202" s="73">
        <f t="shared" ca="1" si="30"/>
        <v>-8.2130332429820917E-4</v>
      </c>
      <c r="N202" s="73">
        <f t="shared" ca="1" si="39"/>
        <v>0</v>
      </c>
      <c r="O202" s="83">
        <f t="shared" ca="1" si="40"/>
        <v>0</v>
      </c>
      <c r="P202" s="73">
        <f t="shared" ca="1" si="41"/>
        <v>0</v>
      </c>
      <c r="Q202" s="73">
        <f t="shared" ca="1" si="42"/>
        <v>0</v>
      </c>
      <c r="R202" s="42">
        <f t="shared" ca="1" si="31"/>
        <v>8.2130332429820917E-4</v>
      </c>
    </row>
    <row r="203" spans="1:18">
      <c r="A203" s="78"/>
      <c r="B203" s="78"/>
      <c r="C203" s="78"/>
      <c r="D203" s="79">
        <f t="shared" si="32"/>
        <v>0</v>
      </c>
      <c r="E203" s="79">
        <f t="shared" si="32"/>
        <v>0</v>
      </c>
      <c r="F203" s="73">
        <f t="shared" si="33"/>
        <v>0</v>
      </c>
      <c r="G203" s="73">
        <f t="shared" si="33"/>
        <v>0</v>
      </c>
      <c r="H203" s="73">
        <f t="shared" si="34"/>
        <v>0</v>
      </c>
      <c r="I203" s="73">
        <f t="shared" si="35"/>
        <v>0</v>
      </c>
      <c r="J203" s="73">
        <f t="shared" si="36"/>
        <v>0</v>
      </c>
      <c r="K203" s="73">
        <f t="shared" si="37"/>
        <v>0</v>
      </c>
      <c r="L203" s="73">
        <f t="shared" si="38"/>
        <v>0</v>
      </c>
      <c r="M203" s="73">
        <f t="shared" ca="1" si="30"/>
        <v>-8.2130332429820917E-4</v>
      </c>
      <c r="N203" s="73">
        <f t="shared" ca="1" si="39"/>
        <v>0</v>
      </c>
      <c r="O203" s="83">
        <f t="shared" ca="1" si="40"/>
        <v>0</v>
      </c>
      <c r="P203" s="73">
        <f t="shared" ca="1" si="41"/>
        <v>0</v>
      </c>
      <c r="Q203" s="73">
        <f t="shared" ca="1" si="42"/>
        <v>0</v>
      </c>
      <c r="R203" s="42">
        <f t="shared" ca="1" si="31"/>
        <v>8.2130332429820917E-4</v>
      </c>
    </row>
    <row r="204" spans="1:18">
      <c r="A204" s="78"/>
      <c r="B204" s="78"/>
      <c r="C204" s="78"/>
      <c r="D204" s="79">
        <f t="shared" si="32"/>
        <v>0</v>
      </c>
      <c r="E204" s="79">
        <f t="shared" si="32"/>
        <v>0</v>
      </c>
      <c r="F204" s="73">
        <f t="shared" si="33"/>
        <v>0</v>
      </c>
      <c r="G204" s="73">
        <f t="shared" si="33"/>
        <v>0</v>
      </c>
      <c r="H204" s="73">
        <f t="shared" si="34"/>
        <v>0</v>
      </c>
      <c r="I204" s="73">
        <f t="shared" si="35"/>
        <v>0</v>
      </c>
      <c r="J204" s="73">
        <f t="shared" si="36"/>
        <v>0</v>
      </c>
      <c r="K204" s="73">
        <f t="shared" si="37"/>
        <v>0</v>
      </c>
      <c r="L204" s="73">
        <f t="shared" si="38"/>
        <v>0</v>
      </c>
      <c r="M204" s="73">
        <f t="shared" ca="1" si="30"/>
        <v>-8.2130332429820917E-4</v>
      </c>
      <c r="N204" s="73">
        <f t="shared" ca="1" si="39"/>
        <v>0</v>
      </c>
      <c r="O204" s="83">
        <f t="shared" ca="1" si="40"/>
        <v>0</v>
      </c>
      <c r="P204" s="73">
        <f t="shared" ca="1" si="41"/>
        <v>0</v>
      </c>
      <c r="Q204" s="73">
        <f t="shared" ca="1" si="42"/>
        <v>0</v>
      </c>
      <c r="R204" s="42">
        <f t="shared" ca="1" si="31"/>
        <v>8.2130332429820917E-4</v>
      </c>
    </row>
    <row r="205" spans="1:18">
      <c r="A205" s="78"/>
      <c r="B205" s="78"/>
      <c r="C205" s="78"/>
      <c r="D205" s="79">
        <f t="shared" si="32"/>
        <v>0</v>
      </c>
      <c r="E205" s="79">
        <f t="shared" si="32"/>
        <v>0</v>
      </c>
      <c r="F205" s="73">
        <f t="shared" si="33"/>
        <v>0</v>
      </c>
      <c r="G205" s="73">
        <f t="shared" si="33"/>
        <v>0</v>
      </c>
      <c r="H205" s="73">
        <f t="shared" si="34"/>
        <v>0</v>
      </c>
      <c r="I205" s="73">
        <f t="shared" si="35"/>
        <v>0</v>
      </c>
      <c r="J205" s="73">
        <f t="shared" si="36"/>
        <v>0</v>
      </c>
      <c r="K205" s="73">
        <f t="shared" si="37"/>
        <v>0</v>
      </c>
      <c r="L205" s="73">
        <f t="shared" si="38"/>
        <v>0</v>
      </c>
      <c r="M205" s="73">
        <f t="shared" ca="1" si="30"/>
        <v>-8.2130332429820917E-4</v>
      </c>
      <c r="N205" s="73">
        <f t="shared" ca="1" si="39"/>
        <v>0</v>
      </c>
      <c r="O205" s="83">
        <f t="shared" ca="1" si="40"/>
        <v>0</v>
      </c>
      <c r="P205" s="73">
        <f t="shared" ca="1" si="41"/>
        <v>0</v>
      </c>
      <c r="Q205" s="73">
        <f t="shared" ca="1" si="42"/>
        <v>0</v>
      </c>
      <c r="R205" s="42">
        <f t="shared" ca="1" si="31"/>
        <v>8.2130332429820917E-4</v>
      </c>
    </row>
    <row r="206" spans="1:18">
      <c r="A206" s="78"/>
      <c r="B206" s="78"/>
      <c r="C206" s="78"/>
      <c r="D206" s="79">
        <f t="shared" si="32"/>
        <v>0</v>
      </c>
      <c r="E206" s="79">
        <f t="shared" si="32"/>
        <v>0</v>
      </c>
      <c r="F206" s="73">
        <f t="shared" si="33"/>
        <v>0</v>
      </c>
      <c r="G206" s="73">
        <f t="shared" si="33"/>
        <v>0</v>
      </c>
      <c r="H206" s="73">
        <f t="shared" si="34"/>
        <v>0</v>
      </c>
      <c r="I206" s="73">
        <f t="shared" si="35"/>
        <v>0</v>
      </c>
      <c r="J206" s="73">
        <f t="shared" si="36"/>
        <v>0</v>
      </c>
      <c r="K206" s="73">
        <f t="shared" si="37"/>
        <v>0</v>
      </c>
      <c r="L206" s="73">
        <f t="shared" si="38"/>
        <v>0</v>
      </c>
      <c r="M206" s="73">
        <f t="shared" ca="1" si="30"/>
        <v>-8.2130332429820917E-4</v>
      </c>
      <c r="N206" s="73">
        <f t="shared" ca="1" si="39"/>
        <v>0</v>
      </c>
      <c r="O206" s="83">
        <f t="shared" ca="1" si="40"/>
        <v>0</v>
      </c>
      <c r="P206" s="73">
        <f t="shared" ca="1" si="41"/>
        <v>0</v>
      </c>
      <c r="Q206" s="73">
        <f t="shared" ca="1" si="42"/>
        <v>0</v>
      </c>
      <c r="R206" s="42">
        <f t="shared" ca="1" si="31"/>
        <v>8.2130332429820917E-4</v>
      </c>
    </row>
    <row r="207" spans="1:18">
      <c r="A207" s="78"/>
      <c r="B207" s="78"/>
      <c r="C207" s="78"/>
      <c r="D207" s="79">
        <f t="shared" si="32"/>
        <v>0</v>
      </c>
      <c r="E207" s="79">
        <f t="shared" si="32"/>
        <v>0</v>
      </c>
      <c r="F207" s="73">
        <f t="shared" si="33"/>
        <v>0</v>
      </c>
      <c r="G207" s="73">
        <f t="shared" si="33"/>
        <v>0</v>
      </c>
      <c r="H207" s="73">
        <f t="shared" si="34"/>
        <v>0</v>
      </c>
      <c r="I207" s="73">
        <f t="shared" si="35"/>
        <v>0</v>
      </c>
      <c r="J207" s="73">
        <f t="shared" si="36"/>
        <v>0</v>
      </c>
      <c r="K207" s="73">
        <f t="shared" si="37"/>
        <v>0</v>
      </c>
      <c r="L207" s="73">
        <f t="shared" si="38"/>
        <v>0</v>
      </c>
      <c r="M207" s="73">
        <f t="shared" ca="1" si="30"/>
        <v>-8.2130332429820917E-4</v>
      </c>
      <c r="N207" s="73">
        <f t="shared" ca="1" si="39"/>
        <v>0</v>
      </c>
      <c r="O207" s="83">
        <f t="shared" ca="1" si="40"/>
        <v>0</v>
      </c>
      <c r="P207" s="73">
        <f t="shared" ca="1" si="41"/>
        <v>0</v>
      </c>
      <c r="Q207" s="73">
        <f t="shared" ca="1" si="42"/>
        <v>0</v>
      </c>
      <c r="R207" s="42">
        <f t="shared" ca="1" si="31"/>
        <v>8.2130332429820917E-4</v>
      </c>
    </row>
    <row r="208" spans="1:18">
      <c r="A208" s="78"/>
      <c r="B208" s="78"/>
      <c r="C208" s="78"/>
      <c r="D208" s="79">
        <f t="shared" si="32"/>
        <v>0</v>
      </c>
      <c r="E208" s="79">
        <f t="shared" si="32"/>
        <v>0</v>
      </c>
      <c r="F208" s="73">
        <f t="shared" si="33"/>
        <v>0</v>
      </c>
      <c r="G208" s="73">
        <f t="shared" si="33"/>
        <v>0</v>
      </c>
      <c r="H208" s="73">
        <f t="shared" si="34"/>
        <v>0</v>
      </c>
      <c r="I208" s="73">
        <f t="shared" si="35"/>
        <v>0</v>
      </c>
      <c r="J208" s="73">
        <f t="shared" si="36"/>
        <v>0</v>
      </c>
      <c r="K208" s="73">
        <f t="shared" si="37"/>
        <v>0</v>
      </c>
      <c r="L208" s="73">
        <f t="shared" si="38"/>
        <v>0</v>
      </c>
      <c r="M208" s="73">
        <f t="shared" ca="1" si="30"/>
        <v>-8.2130332429820917E-4</v>
      </c>
      <c r="N208" s="73">
        <f t="shared" ca="1" si="39"/>
        <v>0</v>
      </c>
      <c r="O208" s="83">
        <f t="shared" ca="1" si="40"/>
        <v>0</v>
      </c>
      <c r="P208" s="73">
        <f t="shared" ca="1" si="41"/>
        <v>0</v>
      </c>
      <c r="Q208" s="73">
        <f t="shared" ca="1" si="42"/>
        <v>0</v>
      </c>
      <c r="R208" s="42">
        <f t="shared" ca="1" si="31"/>
        <v>8.2130332429820917E-4</v>
      </c>
    </row>
    <row r="209" spans="1:18">
      <c r="A209" s="78"/>
      <c r="B209" s="78"/>
      <c r="C209" s="78"/>
      <c r="D209" s="79">
        <f t="shared" si="32"/>
        <v>0</v>
      </c>
      <c r="E209" s="79">
        <f t="shared" si="32"/>
        <v>0</v>
      </c>
      <c r="F209" s="73">
        <f t="shared" si="33"/>
        <v>0</v>
      </c>
      <c r="G209" s="73">
        <f t="shared" si="33"/>
        <v>0</v>
      </c>
      <c r="H209" s="73">
        <f t="shared" si="34"/>
        <v>0</v>
      </c>
      <c r="I209" s="73">
        <f t="shared" si="35"/>
        <v>0</v>
      </c>
      <c r="J209" s="73">
        <f t="shared" si="36"/>
        <v>0</v>
      </c>
      <c r="K209" s="73">
        <f t="shared" si="37"/>
        <v>0</v>
      </c>
      <c r="L209" s="73">
        <f t="shared" si="38"/>
        <v>0</v>
      </c>
      <c r="M209" s="73">
        <f t="shared" ca="1" si="30"/>
        <v>-8.2130332429820917E-4</v>
      </c>
      <c r="N209" s="73">
        <f t="shared" ca="1" si="39"/>
        <v>0</v>
      </c>
      <c r="O209" s="83">
        <f t="shared" ca="1" si="40"/>
        <v>0</v>
      </c>
      <c r="P209" s="73">
        <f t="shared" ca="1" si="41"/>
        <v>0</v>
      </c>
      <c r="Q209" s="73">
        <f t="shared" ca="1" si="42"/>
        <v>0</v>
      </c>
      <c r="R209" s="42">
        <f t="shared" ca="1" si="31"/>
        <v>8.2130332429820917E-4</v>
      </c>
    </row>
    <row r="210" spans="1:18">
      <c r="A210" s="78"/>
      <c r="B210" s="78"/>
      <c r="C210" s="78"/>
      <c r="D210" s="79">
        <f t="shared" si="32"/>
        <v>0</v>
      </c>
      <c r="E210" s="79">
        <f t="shared" si="32"/>
        <v>0</v>
      </c>
      <c r="F210" s="73">
        <f t="shared" si="33"/>
        <v>0</v>
      </c>
      <c r="G210" s="73">
        <f t="shared" si="33"/>
        <v>0</v>
      </c>
      <c r="H210" s="73">
        <f t="shared" si="34"/>
        <v>0</v>
      </c>
      <c r="I210" s="73">
        <f t="shared" si="35"/>
        <v>0</v>
      </c>
      <c r="J210" s="73">
        <f t="shared" si="36"/>
        <v>0</v>
      </c>
      <c r="K210" s="73">
        <f t="shared" si="37"/>
        <v>0</v>
      </c>
      <c r="L210" s="73">
        <f t="shared" si="38"/>
        <v>0</v>
      </c>
      <c r="M210" s="73">
        <f t="shared" ca="1" si="30"/>
        <v>-8.2130332429820917E-4</v>
      </c>
      <c r="N210" s="73">
        <f t="shared" ca="1" si="39"/>
        <v>0</v>
      </c>
      <c r="O210" s="83">
        <f t="shared" ca="1" si="40"/>
        <v>0</v>
      </c>
      <c r="P210" s="73">
        <f t="shared" ca="1" si="41"/>
        <v>0</v>
      </c>
      <c r="Q210" s="73">
        <f t="shared" ca="1" si="42"/>
        <v>0</v>
      </c>
      <c r="R210" s="42">
        <f t="shared" ca="1" si="31"/>
        <v>8.2130332429820917E-4</v>
      </c>
    </row>
    <row r="211" spans="1:18">
      <c r="A211" s="78"/>
      <c r="B211" s="78"/>
      <c r="C211" s="78"/>
      <c r="D211" s="79">
        <f t="shared" si="32"/>
        <v>0</v>
      </c>
      <c r="E211" s="79">
        <f t="shared" si="32"/>
        <v>0</v>
      </c>
      <c r="F211" s="73">
        <f t="shared" si="33"/>
        <v>0</v>
      </c>
      <c r="G211" s="73">
        <f t="shared" si="33"/>
        <v>0</v>
      </c>
      <c r="H211" s="73">
        <f t="shared" si="34"/>
        <v>0</v>
      </c>
      <c r="I211" s="73">
        <f t="shared" si="35"/>
        <v>0</v>
      </c>
      <c r="J211" s="73">
        <f t="shared" si="36"/>
        <v>0</v>
      </c>
      <c r="K211" s="73">
        <f t="shared" si="37"/>
        <v>0</v>
      </c>
      <c r="L211" s="73">
        <f t="shared" si="38"/>
        <v>0</v>
      </c>
      <c r="M211" s="73">
        <f t="shared" ca="1" si="30"/>
        <v>-8.2130332429820917E-4</v>
      </c>
      <c r="N211" s="73">
        <f t="shared" ca="1" si="39"/>
        <v>0</v>
      </c>
      <c r="O211" s="83">
        <f t="shared" ca="1" si="40"/>
        <v>0</v>
      </c>
      <c r="P211" s="73">
        <f t="shared" ca="1" si="41"/>
        <v>0</v>
      </c>
      <c r="Q211" s="73">
        <f t="shared" ca="1" si="42"/>
        <v>0</v>
      </c>
      <c r="R211" s="42">
        <f t="shared" ca="1" si="31"/>
        <v>8.2130332429820917E-4</v>
      </c>
    </row>
    <row r="212" spans="1:18">
      <c r="A212" s="78"/>
      <c r="B212" s="78"/>
      <c r="C212" s="78"/>
      <c r="D212" s="79">
        <f t="shared" si="32"/>
        <v>0</v>
      </c>
      <c r="E212" s="79">
        <f t="shared" si="32"/>
        <v>0</v>
      </c>
      <c r="F212" s="73">
        <f t="shared" si="33"/>
        <v>0</v>
      </c>
      <c r="G212" s="73">
        <f t="shared" si="33"/>
        <v>0</v>
      </c>
      <c r="H212" s="73">
        <f t="shared" si="34"/>
        <v>0</v>
      </c>
      <c r="I212" s="73">
        <f t="shared" si="35"/>
        <v>0</v>
      </c>
      <c r="J212" s="73">
        <f t="shared" si="36"/>
        <v>0</v>
      </c>
      <c r="K212" s="73">
        <f t="shared" si="37"/>
        <v>0</v>
      </c>
      <c r="L212" s="73">
        <f t="shared" si="38"/>
        <v>0</v>
      </c>
      <c r="M212" s="73">
        <f t="shared" ca="1" si="30"/>
        <v>-8.2130332429820917E-4</v>
      </c>
      <c r="N212" s="73">
        <f t="shared" ca="1" si="39"/>
        <v>0</v>
      </c>
      <c r="O212" s="83">
        <f t="shared" ca="1" si="40"/>
        <v>0</v>
      </c>
      <c r="P212" s="73">
        <f t="shared" ca="1" si="41"/>
        <v>0</v>
      </c>
      <c r="Q212" s="73">
        <f t="shared" ca="1" si="42"/>
        <v>0</v>
      </c>
      <c r="R212" s="42">
        <f t="shared" ca="1" si="31"/>
        <v>8.2130332429820917E-4</v>
      </c>
    </row>
    <row r="213" spans="1:18">
      <c r="A213" s="78"/>
      <c r="B213" s="78"/>
      <c r="C213" s="78"/>
      <c r="D213" s="79">
        <f t="shared" si="32"/>
        <v>0</v>
      </c>
      <c r="E213" s="79">
        <f t="shared" si="32"/>
        <v>0</v>
      </c>
      <c r="F213" s="73">
        <f t="shared" si="33"/>
        <v>0</v>
      </c>
      <c r="G213" s="73">
        <f t="shared" si="33"/>
        <v>0</v>
      </c>
      <c r="H213" s="73">
        <f t="shared" si="34"/>
        <v>0</v>
      </c>
      <c r="I213" s="73">
        <f t="shared" si="35"/>
        <v>0</v>
      </c>
      <c r="J213" s="73">
        <f t="shared" si="36"/>
        <v>0</v>
      </c>
      <c r="K213" s="73">
        <f t="shared" si="37"/>
        <v>0</v>
      </c>
      <c r="L213" s="73">
        <f t="shared" si="38"/>
        <v>0</v>
      </c>
      <c r="M213" s="73">
        <f t="shared" ref="M213:M276" ca="1" si="43">+E$4+E$5*D213+E$6*D213^2</f>
        <v>-8.2130332429820917E-4</v>
      </c>
      <c r="N213" s="73">
        <f t="shared" ca="1" si="39"/>
        <v>0</v>
      </c>
      <c r="O213" s="83">
        <f t="shared" ca="1" si="40"/>
        <v>0</v>
      </c>
      <c r="P213" s="73">
        <f t="shared" ca="1" si="41"/>
        <v>0</v>
      </c>
      <c r="Q213" s="73">
        <f t="shared" ca="1" si="42"/>
        <v>0</v>
      </c>
      <c r="R213" s="42">
        <f t="shared" ref="R213:R276" ca="1" si="44">+E213-M213</f>
        <v>8.2130332429820917E-4</v>
      </c>
    </row>
    <row r="214" spans="1:18">
      <c r="A214" s="78"/>
      <c r="B214" s="78"/>
      <c r="C214" s="78"/>
      <c r="D214" s="79">
        <f t="shared" ref="D214:E277" si="45">A214/A$18</f>
        <v>0</v>
      </c>
      <c r="E214" s="79">
        <f t="shared" si="45"/>
        <v>0</v>
      </c>
      <c r="F214" s="73">
        <f t="shared" ref="F214:G277" si="46">$C214*D214</f>
        <v>0</v>
      </c>
      <c r="G214" s="73">
        <f t="shared" si="46"/>
        <v>0</v>
      </c>
      <c r="H214" s="73">
        <f t="shared" ref="H214:H277" si="47">C214*D214*D214</f>
        <v>0</v>
      </c>
      <c r="I214" s="73">
        <f t="shared" ref="I214:I277" si="48">C214*D214*D214*D214</f>
        <v>0</v>
      </c>
      <c r="J214" s="73">
        <f t="shared" ref="J214:J277" si="49">C214*D214*D214*D214*D214</f>
        <v>0</v>
      </c>
      <c r="K214" s="73">
        <f t="shared" ref="K214:K277" si="50">C214*E214*D214</f>
        <v>0</v>
      </c>
      <c r="L214" s="73">
        <f t="shared" ref="L214:L277" si="51">C214*E214*D214*D214</f>
        <v>0</v>
      </c>
      <c r="M214" s="73">
        <f t="shared" ca="1" si="43"/>
        <v>-8.2130332429820917E-4</v>
      </c>
      <c r="N214" s="73">
        <f t="shared" ref="N214:N277" ca="1" si="52">C214*(M214-E214)^2</f>
        <v>0</v>
      </c>
      <c r="O214" s="83">
        <f t="shared" ref="O214:O277" ca="1" si="53">(C214*O$1-O$2*F214+O$3*H214)^2</f>
        <v>0</v>
      </c>
      <c r="P214" s="73">
        <f t="shared" ref="P214:P277" ca="1" si="54">(-C214*O$2+O$4*F214-O$5*H214)^2</f>
        <v>0</v>
      </c>
      <c r="Q214" s="73">
        <f t="shared" ref="Q214:Q277" ca="1" si="55">+(C214*O$3-F214*O$5+H214*O$6)^2</f>
        <v>0</v>
      </c>
      <c r="R214" s="42">
        <f t="shared" ca="1" si="44"/>
        <v>8.2130332429820917E-4</v>
      </c>
    </row>
    <row r="215" spans="1:18">
      <c r="A215" s="78"/>
      <c r="B215" s="78"/>
      <c r="C215" s="78"/>
      <c r="D215" s="79">
        <f t="shared" si="45"/>
        <v>0</v>
      </c>
      <c r="E215" s="79">
        <f t="shared" si="45"/>
        <v>0</v>
      </c>
      <c r="F215" s="73">
        <f t="shared" si="46"/>
        <v>0</v>
      </c>
      <c r="G215" s="73">
        <f t="shared" si="46"/>
        <v>0</v>
      </c>
      <c r="H215" s="73">
        <f t="shared" si="47"/>
        <v>0</v>
      </c>
      <c r="I215" s="73">
        <f t="shared" si="48"/>
        <v>0</v>
      </c>
      <c r="J215" s="73">
        <f t="shared" si="49"/>
        <v>0</v>
      </c>
      <c r="K215" s="73">
        <f t="shared" si="50"/>
        <v>0</v>
      </c>
      <c r="L215" s="73">
        <f t="shared" si="51"/>
        <v>0</v>
      </c>
      <c r="M215" s="73">
        <f t="shared" ca="1" si="43"/>
        <v>-8.2130332429820917E-4</v>
      </c>
      <c r="N215" s="73">
        <f t="shared" ca="1" si="52"/>
        <v>0</v>
      </c>
      <c r="O215" s="83">
        <f t="shared" ca="1" si="53"/>
        <v>0</v>
      </c>
      <c r="P215" s="73">
        <f t="shared" ca="1" si="54"/>
        <v>0</v>
      </c>
      <c r="Q215" s="73">
        <f t="shared" ca="1" si="55"/>
        <v>0</v>
      </c>
      <c r="R215" s="42">
        <f t="shared" ca="1" si="44"/>
        <v>8.2130332429820917E-4</v>
      </c>
    </row>
    <row r="216" spans="1:18">
      <c r="A216" s="78"/>
      <c r="B216" s="78"/>
      <c r="C216" s="78"/>
      <c r="D216" s="79">
        <f t="shared" si="45"/>
        <v>0</v>
      </c>
      <c r="E216" s="79">
        <f t="shared" si="45"/>
        <v>0</v>
      </c>
      <c r="F216" s="73">
        <f t="shared" si="46"/>
        <v>0</v>
      </c>
      <c r="G216" s="73">
        <f t="shared" si="46"/>
        <v>0</v>
      </c>
      <c r="H216" s="73">
        <f t="shared" si="47"/>
        <v>0</v>
      </c>
      <c r="I216" s="73">
        <f t="shared" si="48"/>
        <v>0</v>
      </c>
      <c r="J216" s="73">
        <f t="shared" si="49"/>
        <v>0</v>
      </c>
      <c r="K216" s="73">
        <f t="shared" si="50"/>
        <v>0</v>
      </c>
      <c r="L216" s="73">
        <f t="shared" si="51"/>
        <v>0</v>
      </c>
      <c r="M216" s="73">
        <f t="shared" ca="1" si="43"/>
        <v>-8.2130332429820917E-4</v>
      </c>
      <c r="N216" s="73">
        <f t="shared" ca="1" si="52"/>
        <v>0</v>
      </c>
      <c r="O216" s="83">
        <f t="shared" ca="1" si="53"/>
        <v>0</v>
      </c>
      <c r="P216" s="73">
        <f t="shared" ca="1" si="54"/>
        <v>0</v>
      </c>
      <c r="Q216" s="73">
        <f t="shared" ca="1" si="55"/>
        <v>0</v>
      </c>
      <c r="R216" s="42">
        <f t="shared" ca="1" si="44"/>
        <v>8.2130332429820917E-4</v>
      </c>
    </row>
    <row r="217" spans="1:18">
      <c r="A217" s="78"/>
      <c r="B217" s="78"/>
      <c r="C217" s="78"/>
      <c r="D217" s="79">
        <f t="shared" si="45"/>
        <v>0</v>
      </c>
      <c r="E217" s="79">
        <f t="shared" si="45"/>
        <v>0</v>
      </c>
      <c r="F217" s="73">
        <f t="shared" si="46"/>
        <v>0</v>
      </c>
      <c r="G217" s="73">
        <f t="shared" si="46"/>
        <v>0</v>
      </c>
      <c r="H217" s="73">
        <f t="shared" si="47"/>
        <v>0</v>
      </c>
      <c r="I217" s="73">
        <f t="shared" si="48"/>
        <v>0</v>
      </c>
      <c r="J217" s="73">
        <f t="shared" si="49"/>
        <v>0</v>
      </c>
      <c r="K217" s="73">
        <f t="shared" si="50"/>
        <v>0</v>
      </c>
      <c r="L217" s="73">
        <f t="shared" si="51"/>
        <v>0</v>
      </c>
      <c r="M217" s="73">
        <f t="shared" ca="1" si="43"/>
        <v>-8.2130332429820917E-4</v>
      </c>
      <c r="N217" s="73">
        <f t="shared" ca="1" si="52"/>
        <v>0</v>
      </c>
      <c r="O217" s="83">
        <f t="shared" ca="1" si="53"/>
        <v>0</v>
      </c>
      <c r="P217" s="73">
        <f t="shared" ca="1" si="54"/>
        <v>0</v>
      </c>
      <c r="Q217" s="73">
        <f t="shared" ca="1" si="55"/>
        <v>0</v>
      </c>
      <c r="R217" s="42">
        <f t="shared" ca="1" si="44"/>
        <v>8.2130332429820917E-4</v>
      </c>
    </row>
    <row r="218" spans="1:18">
      <c r="A218" s="78"/>
      <c r="B218" s="78"/>
      <c r="C218" s="78"/>
      <c r="D218" s="79">
        <f t="shared" si="45"/>
        <v>0</v>
      </c>
      <c r="E218" s="79">
        <f t="shared" si="45"/>
        <v>0</v>
      </c>
      <c r="F218" s="73">
        <f t="shared" si="46"/>
        <v>0</v>
      </c>
      <c r="G218" s="73">
        <f t="shared" si="46"/>
        <v>0</v>
      </c>
      <c r="H218" s="73">
        <f t="shared" si="47"/>
        <v>0</v>
      </c>
      <c r="I218" s="73">
        <f t="shared" si="48"/>
        <v>0</v>
      </c>
      <c r="J218" s="73">
        <f t="shared" si="49"/>
        <v>0</v>
      </c>
      <c r="K218" s="73">
        <f t="shared" si="50"/>
        <v>0</v>
      </c>
      <c r="L218" s="73">
        <f t="shared" si="51"/>
        <v>0</v>
      </c>
      <c r="M218" s="73">
        <f t="shared" ca="1" si="43"/>
        <v>-8.2130332429820917E-4</v>
      </c>
      <c r="N218" s="73">
        <f t="shared" ca="1" si="52"/>
        <v>0</v>
      </c>
      <c r="O218" s="83">
        <f t="shared" ca="1" si="53"/>
        <v>0</v>
      </c>
      <c r="P218" s="73">
        <f t="shared" ca="1" si="54"/>
        <v>0</v>
      </c>
      <c r="Q218" s="73">
        <f t="shared" ca="1" si="55"/>
        <v>0</v>
      </c>
      <c r="R218" s="42">
        <f t="shared" ca="1" si="44"/>
        <v>8.2130332429820917E-4</v>
      </c>
    </row>
    <row r="219" spans="1:18">
      <c r="A219" s="78"/>
      <c r="B219" s="78"/>
      <c r="C219" s="78"/>
      <c r="D219" s="79">
        <f t="shared" si="45"/>
        <v>0</v>
      </c>
      <c r="E219" s="79">
        <f t="shared" si="45"/>
        <v>0</v>
      </c>
      <c r="F219" s="73">
        <f t="shared" si="46"/>
        <v>0</v>
      </c>
      <c r="G219" s="73">
        <f t="shared" si="46"/>
        <v>0</v>
      </c>
      <c r="H219" s="73">
        <f t="shared" si="47"/>
        <v>0</v>
      </c>
      <c r="I219" s="73">
        <f t="shared" si="48"/>
        <v>0</v>
      </c>
      <c r="J219" s="73">
        <f t="shared" si="49"/>
        <v>0</v>
      </c>
      <c r="K219" s="73">
        <f t="shared" si="50"/>
        <v>0</v>
      </c>
      <c r="L219" s="73">
        <f t="shared" si="51"/>
        <v>0</v>
      </c>
      <c r="M219" s="73">
        <f t="shared" ca="1" si="43"/>
        <v>-8.2130332429820917E-4</v>
      </c>
      <c r="N219" s="73">
        <f t="shared" ca="1" si="52"/>
        <v>0</v>
      </c>
      <c r="O219" s="83">
        <f t="shared" ca="1" si="53"/>
        <v>0</v>
      </c>
      <c r="P219" s="73">
        <f t="shared" ca="1" si="54"/>
        <v>0</v>
      </c>
      <c r="Q219" s="73">
        <f t="shared" ca="1" si="55"/>
        <v>0</v>
      </c>
      <c r="R219" s="42">
        <f t="shared" ca="1" si="44"/>
        <v>8.2130332429820917E-4</v>
      </c>
    </row>
    <row r="220" spans="1:18">
      <c r="A220" s="78"/>
      <c r="B220" s="78"/>
      <c r="C220" s="78"/>
      <c r="D220" s="79">
        <f t="shared" si="45"/>
        <v>0</v>
      </c>
      <c r="E220" s="79">
        <f t="shared" si="45"/>
        <v>0</v>
      </c>
      <c r="F220" s="73">
        <f t="shared" si="46"/>
        <v>0</v>
      </c>
      <c r="G220" s="73">
        <f t="shared" si="46"/>
        <v>0</v>
      </c>
      <c r="H220" s="73">
        <f t="shared" si="47"/>
        <v>0</v>
      </c>
      <c r="I220" s="73">
        <f t="shared" si="48"/>
        <v>0</v>
      </c>
      <c r="J220" s="73">
        <f t="shared" si="49"/>
        <v>0</v>
      </c>
      <c r="K220" s="73">
        <f t="shared" si="50"/>
        <v>0</v>
      </c>
      <c r="L220" s="73">
        <f t="shared" si="51"/>
        <v>0</v>
      </c>
      <c r="M220" s="73">
        <f t="shared" ca="1" si="43"/>
        <v>-8.2130332429820917E-4</v>
      </c>
      <c r="N220" s="73">
        <f t="shared" ca="1" si="52"/>
        <v>0</v>
      </c>
      <c r="O220" s="83">
        <f t="shared" ca="1" si="53"/>
        <v>0</v>
      </c>
      <c r="P220" s="73">
        <f t="shared" ca="1" si="54"/>
        <v>0</v>
      </c>
      <c r="Q220" s="73">
        <f t="shared" ca="1" si="55"/>
        <v>0</v>
      </c>
      <c r="R220" s="42">
        <f t="shared" ca="1" si="44"/>
        <v>8.2130332429820917E-4</v>
      </c>
    </row>
    <row r="221" spans="1:18">
      <c r="A221" s="78"/>
      <c r="B221" s="78"/>
      <c r="C221" s="78"/>
      <c r="D221" s="79">
        <f t="shared" si="45"/>
        <v>0</v>
      </c>
      <c r="E221" s="79">
        <f t="shared" si="45"/>
        <v>0</v>
      </c>
      <c r="F221" s="73">
        <f t="shared" si="46"/>
        <v>0</v>
      </c>
      <c r="G221" s="73">
        <f t="shared" si="46"/>
        <v>0</v>
      </c>
      <c r="H221" s="73">
        <f t="shared" si="47"/>
        <v>0</v>
      </c>
      <c r="I221" s="73">
        <f t="shared" si="48"/>
        <v>0</v>
      </c>
      <c r="J221" s="73">
        <f t="shared" si="49"/>
        <v>0</v>
      </c>
      <c r="K221" s="73">
        <f t="shared" si="50"/>
        <v>0</v>
      </c>
      <c r="L221" s="73">
        <f t="shared" si="51"/>
        <v>0</v>
      </c>
      <c r="M221" s="73">
        <f t="shared" ca="1" si="43"/>
        <v>-8.2130332429820917E-4</v>
      </c>
      <c r="N221" s="73">
        <f t="shared" ca="1" si="52"/>
        <v>0</v>
      </c>
      <c r="O221" s="83">
        <f t="shared" ca="1" si="53"/>
        <v>0</v>
      </c>
      <c r="P221" s="73">
        <f t="shared" ca="1" si="54"/>
        <v>0</v>
      </c>
      <c r="Q221" s="73">
        <f t="shared" ca="1" si="55"/>
        <v>0</v>
      </c>
      <c r="R221" s="42">
        <f t="shared" ca="1" si="44"/>
        <v>8.2130332429820917E-4</v>
      </c>
    </row>
    <row r="222" spans="1:18">
      <c r="A222" s="78"/>
      <c r="B222" s="78"/>
      <c r="C222" s="78"/>
      <c r="D222" s="79">
        <f t="shared" si="45"/>
        <v>0</v>
      </c>
      <c r="E222" s="79">
        <f t="shared" si="45"/>
        <v>0</v>
      </c>
      <c r="F222" s="73">
        <f t="shared" si="46"/>
        <v>0</v>
      </c>
      <c r="G222" s="73">
        <f t="shared" si="46"/>
        <v>0</v>
      </c>
      <c r="H222" s="73">
        <f t="shared" si="47"/>
        <v>0</v>
      </c>
      <c r="I222" s="73">
        <f t="shared" si="48"/>
        <v>0</v>
      </c>
      <c r="J222" s="73">
        <f t="shared" si="49"/>
        <v>0</v>
      </c>
      <c r="K222" s="73">
        <f t="shared" si="50"/>
        <v>0</v>
      </c>
      <c r="L222" s="73">
        <f t="shared" si="51"/>
        <v>0</v>
      </c>
      <c r="M222" s="73">
        <f t="shared" ca="1" si="43"/>
        <v>-8.2130332429820917E-4</v>
      </c>
      <c r="N222" s="73">
        <f t="shared" ca="1" si="52"/>
        <v>0</v>
      </c>
      <c r="O222" s="83">
        <f t="shared" ca="1" si="53"/>
        <v>0</v>
      </c>
      <c r="P222" s="73">
        <f t="shared" ca="1" si="54"/>
        <v>0</v>
      </c>
      <c r="Q222" s="73">
        <f t="shared" ca="1" si="55"/>
        <v>0</v>
      </c>
      <c r="R222" s="42">
        <f t="shared" ca="1" si="44"/>
        <v>8.2130332429820917E-4</v>
      </c>
    </row>
    <row r="223" spans="1:18">
      <c r="A223" s="78"/>
      <c r="B223" s="78"/>
      <c r="C223" s="78"/>
      <c r="D223" s="79">
        <f t="shared" si="45"/>
        <v>0</v>
      </c>
      <c r="E223" s="79">
        <f t="shared" si="45"/>
        <v>0</v>
      </c>
      <c r="F223" s="73">
        <f t="shared" si="46"/>
        <v>0</v>
      </c>
      <c r="G223" s="73">
        <f t="shared" si="46"/>
        <v>0</v>
      </c>
      <c r="H223" s="73">
        <f t="shared" si="47"/>
        <v>0</v>
      </c>
      <c r="I223" s="73">
        <f t="shared" si="48"/>
        <v>0</v>
      </c>
      <c r="J223" s="73">
        <f t="shared" si="49"/>
        <v>0</v>
      </c>
      <c r="K223" s="73">
        <f t="shared" si="50"/>
        <v>0</v>
      </c>
      <c r="L223" s="73">
        <f t="shared" si="51"/>
        <v>0</v>
      </c>
      <c r="M223" s="73">
        <f t="shared" ca="1" si="43"/>
        <v>-8.2130332429820917E-4</v>
      </c>
      <c r="N223" s="73">
        <f t="shared" ca="1" si="52"/>
        <v>0</v>
      </c>
      <c r="O223" s="83">
        <f t="shared" ca="1" si="53"/>
        <v>0</v>
      </c>
      <c r="P223" s="73">
        <f t="shared" ca="1" si="54"/>
        <v>0</v>
      </c>
      <c r="Q223" s="73">
        <f t="shared" ca="1" si="55"/>
        <v>0</v>
      </c>
      <c r="R223" s="42">
        <f t="shared" ca="1" si="44"/>
        <v>8.2130332429820917E-4</v>
      </c>
    </row>
    <row r="224" spans="1:18">
      <c r="A224" s="78"/>
      <c r="B224" s="78"/>
      <c r="C224" s="78"/>
      <c r="D224" s="79">
        <f t="shared" si="45"/>
        <v>0</v>
      </c>
      <c r="E224" s="79">
        <f t="shared" si="45"/>
        <v>0</v>
      </c>
      <c r="F224" s="73">
        <f t="shared" si="46"/>
        <v>0</v>
      </c>
      <c r="G224" s="73">
        <f t="shared" si="46"/>
        <v>0</v>
      </c>
      <c r="H224" s="73">
        <f t="shared" si="47"/>
        <v>0</v>
      </c>
      <c r="I224" s="73">
        <f t="shared" si="48"/>
        <v>0</v>
      </c>
      <c r="J224" s="73">
        <f t="shared" si="49"/>
        <v>0</v>
      </c>
      <c r="K224" s="73">
        <f t="shared" si="50"/>
        <v>0</v>
      </c>
      <c r="L224" s="73">
        <f t="shared" si="51"/>
        <v>0</v>
      </c>
      <c r="M224" s="73">
        <f t="shared" ca="1" si="43"/>
        <v>-8.2130332429820917E-4</v>
      </c>
      <c r="N224" s="73">
        <f t="shared" ca="1" si="52"/>
        <v>0</v>
      </c>
      <c r="O224" s="83">
        <f t="shared" ca="1" si="53"/>
        <v>0</v>
      </c>
      <c r="P224" s="73">
        <f t="shared" ca="1" si="54"/>
        <v>0</v>
      </c>
      <c r="Q224" s="73">
        <f t="shared" ca="1" si="55"/>
        <v>0</v>
      </c>
      <c r="R224" s="42">
        <f t="shared" ca="1" si="44"/>
        <v>8.2130332429820917E-4</v>
      </c>
    </row>
    <row r="225" spans="1:18">
      <c r="A225" s="78"/>
      <c r="B225" s="78"/>
      <c r="C225" s="78"/>
      <c r="D225" s="79">
        <f t="shared" si="45"/>
        <v>0</v>
      </c>
      <c r="E225" s="79">
        <f t="shared" si="45"/>
        <v>0</v>
      </c>
      <c r="F225" s="73">
        <f t="shared" si="46"/>
        <v>0</v>
      </c>
      <c r="G225" s="73">
        <f t="shared" si="46"/>
        <v>0</v>
      </c>
      <c r="H225" s="73">
        <f t="shared" si="47"/>
        <v>0</v>
      </c>
      <c r="I225" s="73">
        <f t="shared" si="48"/>
        <v>0</v>
      </c>
      <c r="J225" s="73">
        <f t="shared" si="49"/>
        <v>0</v>
      </c>
      <c r="K225" s="73">
        <f t="shared" si="50"/>
        <v>0</v>
      </c>
      <c r="L225" s="73">
        <f t="shared" si="51"/>
        <v>0</v>
      </c>
      <c r="M225" s="73">
        <f t="shared" ca="1" si="43"/>
        <v>-8.2130332429820917E-4</v>
      </c>
      <c r="N225" s="73">
        <f t="shared" ca="1" si="52"/>
        <v>0</v>
      </c>
      <c r="O225" s="83">
        <f t="shared" ca="1" si="53"/>
        <v>0</v>
      </c>
      <c r="P225" s="73">
        <f t="shared" ca="1" si="54"/>
        <v>0</v>
      </c>
      <c r="Q225" s="73">
        <f t="shared" ca="1" si="55"/>
        <v>0</v>
      </c>
      <c r="R225" s="42">
        <f t="shared" ca="1" si="44"/>
        <v>8.2130332429820917E-4</v>
      </c>
    </row>
    <row r="226" spans="1:18">
      <c r="A226" s="78"/>
      <c r="B226" s="78"/>
      <c r="C226" s="78"/>
      <c r="D226" s="79">
        <f t="shared" si="45"/>
        <v>0</v>
      </c>
      <c r="E226" s="79">
        <f t="shared" si="45"/>
        <v>0</v>
      </c>
      <c r="F226" s="73">
        <f t="shared" si="46"/>
        <v>0</v>
      </c>
      <c r="G226" s="73">
        <f t="shared" si="46"/>
        <v>0</v>
      </c>
      <c r="H226" s="73">
        <f t="shared" si="47"/>
        <v>0</v>
      </c>
      <c r="I226" s="73">
        <f t="shared" si="48"/>
        <v>0</v>
      </c>
      <c r="J226" s="73">
        <f t="shared" si="49"/>
        <v>0</v>
      </c>
      <c r="K226" s="73">
        <f t="shared" si="50"/>
        <v>0</v>
      </c>
      <c r="L226" s="73">
        <f t="shared" si="51"/>
        <v>0</v>
      </c>
      <c r="M226" s="73">
        <f t="shared" ca="1" si="43"/>
        <v>-8.2130332429820917E-4</v>
      </c>
      <c r="N226" s="73">
        <f t="shared" ca="1" si="52"/>
        <v>0</v>
      </c>
      <c r="O226" s="83">
        <f t="shared" ca="1" si="53"/>
        <v>0</v>
      </c>
      <c r="P226" s="73">
        <f t="shared" ca="1" si="54"/>
        <v>0</v>
      </c>
      <c r="Q226" s="73">
        <f t="shared" ca="1" si="55"/>
        <v>0</v>
      </c>
      <c r="R226" s="42">
        <f t="shared" ca="1" si="44"/>
        <v>8.2130332429820917E-4</v>
      </c>
    </row>
    <row r="227" spans="1:18">
      <c r="A227" s="78"/>
      <c r="B227" s="78"/>
      <c r="C227" s="78"/>
      <c r="D227" s="79">
        <f t="shared" si="45"/>
        <v>0</v>
      </c>
      <c r="E227" s="79">
        <f t="shared" si="45"/>
        <v>0</v>
      </c>
      <c r="F227" s="73">
        <f t="shared" si="46"/>
        <v>0</v>
      </c>
      <c r="G227" s="73">
        <f t="shared" si="46"/>
        <v>0</v>
      </c>
      <c r="H227" s="73">
        <f t="shared" si="47"/>
        <v>0</v>
      </c>
      <c r="I227" s="73">
        <f t="shared" si="48"/>
        <v>0</v>
      </c>
      <c r="J227" s="73">
        <f t="shared" si="49"/>
        <v>0</v>
      </c>
      <c r="K227" s="73">
        <f t="shared" si="50"/>
        <v>0</v>
      </c>
      <c r="L227" s="73">
        <f t="shared" si="51"/>
        <v>0</v>
      </c>
      <c r="M227" s="73">
        <f t="shared" ca="1" si="43"/>
        <v>-8.2130332429820917E-4</v>
      </c>
      <c r="N227" s="73">
        <f t="shared" ca="1" si="52"/>
        <v>0</v>
      </c>
      <c r="O227" s="83">
        <f t="shared" ca="1" si="53"/>
        <v>0</v>
      </c>
      <c r="P227" s="73">
        <f t="shared" ca="1" si="54"/>
        <v>0</v>
      </c>
      <c r="Q227" s="73">
        <f t="shared" ca="1" si="55"/>
        <v>0</v>
      </c>
      <c r="R227" s="42">
        <f t="shared" ca="1" si="44"/>
        <v>8.2130332429820917E-4</v>
      </c>
    </row>
    <row r="228" spans="1:18">
      <c r="A228" s="78"/>
      <c r="B228" s="78"/>
      <c r="C228" s="78"/>
      <c r="D228" s="79">
        <f t="shared" si="45"/>
        <v>0</v>
      </c>
      <c r="E228" s="79">
        <f t="shared" si="45"/>
        <v>0</v>
      </c>
      <c r="F228" s="73">
        <f t="shared" si="46"/>
        <v>0</v>
      </c>
      <c r="G228" s="73">
        <f t="shared" si="46"/>
        <v>0</v>
      </c>
      <c r="H228" s="73">
        <f t="shared" si="47"/>
        <v>0</v>
      </c>
      <c r="I228" s="73">
        <f t="shared" si="48"/>
        <v>0</v>
      </c>
      <c r="J228" s="73">
        <f t="shared" si="49"/>
        <v>0</v>
      </c>
      <c r="K228" s="73">
        <f t="shared" si="50"/>
        <v>0</v>
      </c>
      <c r="L228" s="73">
        <f t="shared" si="51"/>
        <v>0</v>
      </c>
      <c r="M228" s="73">
        <f t="shared" ca="1" si="43"/>
        <v>-8.2130332429820917E-4</v>
      </c>
      <c r="N228" s="73">
        <f t="shared" ca="1" si="52"/>
        <v>0</v>
      </c>
      <c r="O228" s="83">
        <f t="shared" ca="1" si="53"/>
        <v>0</v>
      </c>
      <c r="P228" s="73">
        <f t="shared" ca="1" si="54"/>
        <v>0</v>
      </c>
      <c r="Q228" s="73">
        <f t="shared" ca="1" si="55"/>
        <v>0</v>
      </c>
      <c r="R228" s="42">
        <f t="shared" ca="1" si="44"/>
        <v>8.2130332429820917E-4</v>
      </c>
    </row>
    <row r="229" spans="1:18">
      <c r="A229" s="78"/>
      <c r="B229" s="78"/>
      <c r="C229" s="78"/>
      <c r="D229" s="79">
        <f t="shared" si="45"/>
        <v>0</v>
      </c>
      <c r="E229" s="79">
        <f t="shared" si="45"/>
        <v>0</v>
      </c>
      <c r="F229" s="73">
        <f t="shared" si="46"/>
        <v>0</v>
      </c>
      <c r="G229" s="73">
        <f t="shared" si="46"/>
        <v>0</v>
      </c>
      <c r="H229" s="73">
        <f t="shared" si="47"/>
        <v>0</v>
      </c>
      <c r="I229" s="73">
        <f t="shared" si="48"/>
        <v>0</v>
      </c>
      <c r="J229" s="73">
        <f t="shared" si="49"/>
        <v>0</v>
      </c>
      <c r="K229" s="73">
        <f t="shared" si="50"/>
        <v>0</v>
      </c>
      <c r="L229" s="73">
        <f t="shared" si="51"/>
        <v>0</v>
      </c>
      <c r="M229" s="73">
        <f t="shared" ca="1" si="43"/>
        <v>-8.2130332429820917E-4</v>
      </c>
      <c r="N229" s="73">
        <f t="shared" ca="1" si="52"/>
        <v>0</v>
      </c>
      <c r="O229" s="83">
        <f t="shared" ca="1" si="53"/>
        <v>0</v>
      </c>
      <c r="P229" s="73">
        <f t="shared" ca="1" si="54"/>
        <v>0</v>
      </c>
      <c r="Q229" s="73">
        <f t="shared" ca="1" si="55"/>
        <v>0</v>
      </c>
      <c r="R229" s="42">
        <f t="shared" ca="1" si="44"/>
        <v>8.2130332429820917E-4</v>
      </c>
    </row>
    <row r="230" spans="1:18">
      <c r="A230" s="78"/>
      <c r="B230" s="78"/>
      <c r="C230" s="78"/>
      <c r="D230" s="79">
        <f t="shared" si="45"/>
        <v>0</v>
      </c>
      <c r="E230" s="79">
        <f t="shared" si="45"/>
        <v>0</v>
      </c>
      <c r="F230" s="73">
        <f t="shared" si="46"/>
        <v>0</v>
      </c>
      <c r="G230" s="73">
        <f t="shared" si="46"/>
        <v>0</v>
      </c>
      <c r="H230" s="73">
        <f t="shared" si="47"/>
        <v>0</v>
      </c>
      <c r="I230" s="73">
        <f t="shared" si="48"/>
        <v>0</v>
      </c>
      <c r="J230" s="73">
        <f t="shared" si="49"/>
        <v>0</v>
      </c>
      <c r="K230" s="73">
        <f t="shared" si="50"/>
        <v>0</v>
      </c>
      <c r="L230" s="73">
        <f t="shared" si="51"/>
        <v>0</v>
      </c>
      <c r="M230" s="73">
        <f t="shared" ca="1" si="43"/>
        <v>-8.2130332429820917E-4</v>
      </c>
      <c r="N230" s="73">
        <f t="shared" ca="1" si="52"/>
        <v>0</v>
      </c>
      <c r="O230" s="83">
        <f t="shared" ca="1" si="53"/>
        <v>0</v>
      </c>
      <c r="P230" s="73">
        <f t="shared" ca="1" si="54"/>
        <v>0</v>
      </c>
      <c r="Q230" s="73">
        <f t="shared" ca="1" si="55"/>
        <v>0</v>
      </c>
      <c r="R230" s="42">
        <f t="shared" ca="1" si="44"/>
        <v>8.2130332429820917E-4</v>
      </c>
    </row>
    <row r="231" spans="1:18">
      <c r="A231" s="78"/>
      <c r="B231" s="78"/>
      <c r="C231" s="78"/>
      <c r="D231" s="79">
        <f t="shared" si="45"/>
        <v>0</v>
      </c>
      <c r="E231" s="79">
        <f t="shared" si="45"/>
        <v>0</v>
      </c>
      <c r="F231" s="73">
        <f t="shared" si="46"/>
        <v>0</v>
      </c>
      <c r="G231" s="73">
        <f t="shared" si="46"/>
        <v>0</v>
      </c>
      <c r="H231" s="73">
        <f t="shared" si="47"/>
        <v>0</v>
      </c>
      <c r="I231" s="73">
        <f t="shared" si="48"/>
        <v>0</v>
      </c>
      <c r="J231" s="73">
        <f t="shared" si="49"/>
        <v>0</v>
      </c>
      <c r="K231" s="73">
        <f t="shared" si="50"/>
        <v>0</v>
      </c>
      <c r="L231" s="73">
        <f t="shared" si="51"/>
        <v>0</v>
      </c>
      <c r="M231" s="73">
        <f t="shared" ca="1" si="43"/>
        <v>-8.2130332429820917E-4</v>
      </c>
      <c r="N231" s="73">
        <f t="shared" ca="1" si="52"/>
        <v>0</v>
      </c>
      <c r="O231" s="83">
        <f t="shared" ca="1" si="53"/>
        <v>0</v>
      </c>
      <c r="P231" s="73">
        <f t="shared" ca="1" si="54"/>
        <v>0</v>
      </c>
      <c r="Q231" s="73">
        <f t="shared" ca="1" si="55"/>
        <v>0</v>
      </c>
      <c r="R231" s="42">
        <f t="shared" ca="1" si="44"/>
        <v>8.2130332429820917E-4</v>
      </c>
    </row>
    <row r="232" spans="1:18">
      <c r="A232" s="78"/>
      <c r="B232" s="78"/>
      <c r="C232" s="78"/>
      <c r="D232" s="79">
        <f t="shared" si="45"/>
        <v>0</v>
      </c>
      <c r="E232" s="79">
        <f t="shared" si="45"/>
        <v>0</v>
      </c>
      <c r="F232" s="73">
        <f t="shared" si="46"/>
        <v>0</v>
      </c>
      <c r="G232" s="73">
        <f t="shared" si="46"/>
        <v>0</v>
      </c>
      <c r="H232" s="73">
        <f t="shared" si="47"/>
        <v>0</v>
      </c>
      <c r="I232" s="73">
        <f t="shared" si="48"/>
        <v>0</v>
      </c>
      <c r="J232" s="73">
        <f t="shared" si="49"/>
        <v>0</v>
      </c>
      <c r="K232" s="73">
        <f t="shared" si="50"/>
        <v>0</v>
      </c>
      <c r="L232" s="73">
        <f t="shared" si="51"/>
        <v>0</v>
      </c>
      <c r="M232" s="73">
        <f t="shared" ca="1" si="43"/>
        <v>-8.2130332429820917E-4</v>
      </c>
      <c r="N232" s="73">
        <f t="shared" ca="1" si="52"/>
        <v>0</v>
      </c>
      <c r="O232" s="83">
        <f t="shared" ca="1" si="53"/>
        <v>0</v>
      </c>
      <c r="P232" s="73">
        <f t="shared" ca="1" si="54"/>
        <v>0</v>
      </c>
      <c r="Q232" s="73">
        <f t="shared" ca="1" si="55"/>
        <v>0</v>
      </c>
      <c r="R232" s="42">
        <f t="shared" ca="1" si="44"/>
        <v>8.2130332429820917E-4</v>
      </c>
    </row>
    <row r="233" spans="1:18">
      <c r="A233" s="78"/>
      <c r="B233" s="78"/>
      <c r="C233" s="78"/>
      <c r="D233" s="79">
        <f t="shared" si="45"/>
        <v>0</v>
      </c>
      <c r="E233" s="79">
        <f t="shared" si="45"/>
        <v>0</v>
      </c>
      <c r="F233" s="73">
        <f t="shared" si="46"/>
        <v>0</v>
      </c>
      <c r="G233" s="73">
        <f t="shared" si="46"/>
        <v>0</v>
      </c>
      <c r="H233" s="73">
        <f t="shared" si="47"/>
        <v>0</v>
      </c>
      <c r="I233" s="73">
        <f t="shared" si="48"/>
        <v>0</v>
      </c>
      <c r="J233" s="73">
        <f t="shared" si="49"/>
        <v>0</v>
      </c>
      <c r="K233" s="73">
        <f t="shared" si="50"/>
        <v>0</v>
      </c>
      <c r="L233" s="73">
        <f t="shared" si="51"/>
        <v>0</v>
      </c>
      <c r="M233" s="73">
        <f t="shared" ca="1" si="43"/>
        <v>-8.2130332429820917E-4</v>
      </c>
      <c r="N233" s="73">
        <f t="shared" ca="1" si="52"/>
        <v>0</v>
      </c>
      <c r="O233" s="83">
        <f t="shared" ca="1" si="53"/>
        <v>0</v>
      </c>
      <c r="P233" s="73">
        <f t="shared" ca="1" si="54"/>
        <v>0</v>
      </c>
      <c r="Q233" s="73">
        <f t="shared" ca="1" si="55"/>
        <v>0</v>
      </c>
      <c r="R233" s="42">
        <f t="shared" ca="1" si="44"/>
        <v>8.2130332429820917E-4</v>
      </c>
    </row>
    <row r="234" spans="1:18">
      <c r="A234" s="78"/>
      <c r="B234" s="78"/>
      <c r="C234" s="78"/>
      <c r="D234" s="79">
        <f t="shared" si="45"/>
        <v>0</v>
      </c>
      <c r="E234" s="79">
        <f t="shared" si="45"/>
        <v>0</v>
      </c>
      <c r="F234" s="73">
        <f t="shared" si="46"/>
        <v>0</v>
      </c>
      <c r="G234" s="73">
        <f t="shared" si="46"/>
        <v>0</v>
      </c>
      <c r="H234" s="73">
        <f t="shared" si="47"/>
        <v>0</v>
      </c>
      <c r="I234" s="73">
        <f t="shared" si="48"/>
        <v>0</v>
      </c>
      <c r="J234" s="73">
        <f t="shared" si="49"/>
        <v>0</v>
      </c>
      <c r="K234" s="73">
        <f t="shared" si="50"/>
        <v>0</v>
      </c>
      <c r="L234" s="73">
        <f t="shared" si="51"/>
        <v>0</v>
      </c>
      <c r="M234" s="73">
        <f t="shared" ca="1" si="43"/>
        <v>-8.2130332429820917E-4</v>
      </c>
      <c r="N234" s="73">
        <f t="shared" ca="1" si="52"/>
        <v>0</v>
      </c>
      <c r="O234" s="83">
        <f t="shared" ca="1" si="53"/>
        <v>0</v>
      </c>
      <c r="P234" s="73">
        <f t="shared" ca="1" si="54"/>
        <v>0</v>
      </c>
      <c r="Q234" s="73">
        <f t="shared" ca="1" si="55"/>
        <v>0</v>
      </c>
      <c r="R234" s="42">
        <f t="shared" ca="1" si="44"/>
        <v>8.2130332429820917E-4</v>
      </c>
    </row>
    <row r="235" spans="1:18">
      <c r="A235" s="78"/>
      <c r="B235" s="78"/>
      <c r="C235" s="78"/>
      <c r="D235" s="79">
        <f t="shared" si="45"/>
        <v>0</v>
      </c>
      <c r="E235" s="79">
        <f t="shared" si="45"/>
        <v>0</v>
      </c>
      <c r="F235" s="73">
        <f t="shared" si="46"/>
        <v>0</v>
      </c>
      <c r="G235" s="73">
        <f t="shared" si="46"/>
        <v>0</v>
      </c>
      <c r="H235" s="73">
        <f t="shared" si="47"/>
        <v>0</v>
      </c>
      <c r="I235" s="73">
        <f t="shared" si="48"/>
        <v>0</v>
      </c>
      <c r="J235" s="73">
        <f t="shared" si="49"/>
        <v>0</v>
      </c>
      <c r="K235" s="73">
        <f t="shared" si="50"/>
        <v>0</v>
      </c>
      <c r="L235" s="73">
        <f t="shared" si="51"/>
        <v>0</v>
      </c>
      <c r="M235" s="73">
        <f t="shared" ca="1" si="43"/>
        <v>-8.2130332429820917E-4</v>
      </c>
      <c r="N235" s="73">
        <f t="shared" ca="1" si="52"/>
        <v>0</v>
      </c>
      <c r="O235" s="83">
        <f t="shared" ca="1" si="53"/>
        <v>0</v>
      </c>
      <c r="P235" s="73">
        <f t="shared" ca="1" si="54"/>
        <v>0</v>
      </c>
      <c r="Q235" s="73">
        <f t="shared" ca="1" si="55"/>
        <v>0</v>
      </c>
      <c r="R235" s="42">
        <f t="shared" ca="1" si="44"/>
        <v>8.2130332429820917E-4</v>
      </c>
    </row>
    <row r="236" spans="1:18">
      <c r="A236" s="78"/>
      <c r="B236" s="78"/>
      <c r="C236" s="78"/>
      <c r="D236" s="79">
        <f t="shared" si="45"/>
        <v>0</v>
      </c>
      <c r="E236" s="79">
        <f t="shared" si="45"/>
        <v>0</v>
      </c>
      <c r="F236" s="73">
        <f t="shared" si="46"/>
        <v>0</v>
      </c>
      <c r="G236" s="73">
        <f t="shared" si="46"/>
        <v>0</v>
      </c>
      <c r="H236" s="73">
        <f t="shared" si="47"/>
        <v>0</v>
      </c>
      <c r="I236" s="73">
        <f t="shared" si="48"/>
        <v>0</v>
      </c>
      <c r="J236" s="73">
        <f t="shared" si="49"/>
        <v>0</v>
      </c>
      <c r="K236" s="73">
        <f t="shared" si="50"/>
        <v>0</v>
      </c>
      <c r="L236" s="73">
        <f t="shared" si="51"/>
        <v>0</v>
      </c>
      <c r="M236" s="73">
        <f t="shared" ca="1" si="43"/>
        <v>-8.2130332429820917E-4</v>
      </c>
      <c r="N236" s="73">
        <f t="shared" ca="1" si="52"/>
        <v>0</v>
      </c>
      <c r="O236" s="83">
        <f t="shared" ca="1" si="53"/>
        <v>0</v>
      </c>
      <c r="P236" s="73">
        <f t="shared" ca="1" si="54"/>
        <v>0</v>
      </c>
      <c r="Q236" s="73">
        <f t="shared" ca="1" si="55"/>
        <v>0</v>
      </c>
      <c r="R236" s="42">
        <f t="shared" ca="1" si="44"/>
        <v>8.2130332429820917E-4</v>
      </c>
    </row>
    <row r="237" spans="1:18">
      <c r="A237" s="78"/>
      <c r="B237" s="78"/>
      <c r="C237" s="78"/>
      <c r="D237" s="79">
        <f t="shared" si="45"/>
        <v>0</v>
      </c>
      <c r="E237" s="79">
        <f t="shared" si="45"/>
        <v>0</v>
      </c>
      <c r="F237" s="73">
        <f t="shared" si="46"/>
        <v>0</v>
      </c>
      <c r="G237" s="73">
        <f t="shared" si="46"/>
        <v>0</v>
      </c>
      <c r="H237" s="73">
        <f t="shared" si="47"/>
        <v>0</v>
      </c>
      <c r="I237" s="73">
        <f t="shared" si="48"/>
        <v>0</v>
      </c>
      <c r="J237" s="73">
        <f t="shared" si="49"/>
        <v>0</v>
      </c>
      <c r="K237" s="73">
        <f t="shared" si="50"/>
        <v>0</v>
      </c>
      <c r="L237" s="73">
        <f t="shared" si="51"/>
        <v>0</v>
      </c>
      <c r="M237" s="73">
        <f t="shared" ca="1" si="43"/>
        <v>-8.2130332429820917E-4</v>
      </c>
      <c r="N237" s="73">
        <f t="shared" ca="1" si="52"/>
        <v>0</v>
      </c>
      <c r="O237" s="83">
        <f t="shared" ca="1" si="53"/>
        <v>0</v>
      </c>
      <c r="P237" s="73">
        <f t="shared" ca="1" si="54"/>
        <v>0</v>
      </c>
      <c r="Q237" s="73">
        <f t="shared" ca="1" si="55"/>
        <v>0</v>
      </c>
      <c r="R237" s="42">
        <f t="shared" ca="1" si="44"/>
        <v>8.2130332429820917E-4</v>
      </c>
    </row>
    <row r="238" spans="1:18">
      <c r="A238" s="78"/>
      <c r="B238" s="78"/>
      <c r="C238" s="78"/>
      <c r="D238" s="79">
        <f t="shared" si="45"/>
        <v>0</v>
      </c>
      <c r="E238" s="79">
        <f t="shared" si="45"/>
        <v>0</v>
      </c>
      <c r="F238" s="73">
        <f t="shared" si="46"/>
        <v>0</v>
      </c>
      <c r="G238" s="73">
        <f t="shared" si="46"/>
        <v>0</v>
      </c>
      <c r="H238" s="73">
        <f t="shared" si="47"/>
        <v>0</v>
      </c>
      <c r="I238" s="73">
        <f t="shared" si="48"/>
        <v>0</v>
      </c>
      <c r="J238" s="73">
        <f t="shared" si="49"/>
        <v>0</v>
      </c>
      <c r="K238" s="73">
        <f t="shared" si="50"/>
        <v>0</v>
      </c>
      <c r="L238" s="73">
        <f t="shared" si="51"/>
        <v>0</v>
      </c>
      <c r="M238" s="73">
        <f t="shared" ca="1" si="43"/>
        <v>-8.2130332429820917E-4</v>
      </c>
      <c r="N238" s="73">
        <f t="shared" ca="1" si="52"/>
        <v>0</v>
      </c>
      <c r="O238" s="83">
        <f t="shared" ca="1" si="53"/>
        <v>0</v>
      </c>
      <c r="P238" s="73">
        <f t="shared" ca="1" si="54"/>
        <v>0</v>
      </c>
      <c r="Q238" s="73">
        <f t="shared" ca="1" si="55"/>
        <v>0</v>
      </c>
      <c r="R238" s="42">
        <f t="shared" ca="1" si="44"/>
        <v>8.2130332429820917E-4</v>
      </c>
    </row>
    <row r="239" spans="1:18">
      <c r="A239" s="78"/>
      <c r="B239" s="78"/>
      <c r="C239" s="78"/>
      <c r="D239" s="79">
        <f t="shared" si="45"/>
        <v>0</v>
      </c>
      <c r="E239" s="79">
        <f t="shared" si="45"/>
        <v>0</v>
      </c>
      <c r="F239" s="73">
        <f t="shared" si="46"/>
        <v>0</v>
      </c>
      <c r="G239" s="73">
        <f t="shared" si="46"/>
        <v>0</v>
      </c>
      <c r="H239" s="73">
        <f t="shared" si="47"/>
        <v>0</v>
      </c>
      <c r="I239" s="73">
        <f t="shared" si="48"/>
        <v>0</v>
      </c>
      <c r="J239" s="73">
        <f t="shared" si="49"/>
        <v>0</v>
      </c>
      <c r="K239" s="73">
        <f t="shared" si="50"/>
        <v>0</v>
      </c>
      <c r="L239" s="73">
        <f t="shared" si="51"/>
        <v>0</v>
      </c>
      <c r="M239" s="73">
        <f t="shared" ca="1" si="43"/>
        <v>-8.2130332429820917E-4</v>
      </c>
      <c r="N239" s="73">
        <f t="shared" ca="1" si="52"/>
        <v>0</v>
      </c>
      <c r="O239" s="83">
        <f t="shared" ca="1" si="53"/>
        <v>0</v>
      </c>
      <c r="P239" s="73">
        <f t="shared" ca="1" si="54"/>
        <v>0</v>
      </c>
      <c r="Q239" s="73">
        <f t="shared" ca="1" si="55"/>
        <v>0</v>
      </c>
      <c r="R239" s="42">
        <f t="shared" ca="1" si="44"/>
        <v>8.2130332429820917E-4</v>
      </c>
    </row>
    <row r="240" spans="1:18">
      <c r="A240" s="78"/>
      <c r="B240" s="78"/>
      <c r="C240" s="78"/>
      <c r="D240" s="79">
        <f t="shared" si="45"/>
        <v>0</v>
      </c>
      <c r="E240" s="79">
        <f t="shared" si="45"/>
        <v>0</v>
      </c>
      <c r="F240" s="73">
        <f t="shared" si="46"/>
        <v>0</v>
      </c>
      <c r="G240" s="73">
        <f t="shared" si="46"/>
        <v>0</v>
      </c>
      <c r="H240" s="73">
        <f t="shared" si="47"/>
        <v>0</v>
      </c>
      <c r="I240" s="73">
        <f t="shared" si="48"/>
        <v>0</v>
      </c>
      <c r="J240" s="73">
        <f t="shared" si="49"/>
        <v>0</v>
      </c>
      <c r="K240" s="73">
        <f t="shared" si="50"/>
        <v>0</v>
      </c>
      <c r="L240" s="73">
        <f t="shared" si="51"/>
        <v>0</v>
      </c>
      <c r="M240" s="73">
        <f t="shared" ca="1" si="43"/>
        <v>-8.2130332429820917E-4</v>
      </c>
      <c r="N240" s="73">
        <f t="shared" ca="1" si="52"/>
        <v>0</v>
      </c>
      <c r="O240" s="83">
        <f t="shared" ca="1" si="53"/>
        <v>0</v>
      </c>
      <c r="P240" s="73">
        <f t="shared" ca="1" si="54"/>
        <v>0</v>
      </c>
      <c r="Q240" s="73">
        <f t="shared" ca="1" si="55"/>
        <v>0</v>
      </c>
      <c r="R240" s="42">
        <f t="shared" ca="1" si="44"/>
        <v>8.2130332429820917E-4</v>
      </c>
    </row>
    <row r="241" spans="1:18">
      <c r="A241" s="78"/>
      <c r="B241" s="78"/>
      <c r="C241" s="78"/>
      <c r="D241" s="79">
        <f t="shared" si="45"/>
        <v>0</v>
      </c>
      <c r="E241" s="79">
        <f t="shared" si="45"/>
        <v>0</v>
      </c>
      <c r="F241" s="73">
        <f t="shared" si="46"/>
        <v>0</v>
      </c>
      <c r="G241" s="73">
        <f t="shared" si="46"/>
        <v>0</v>
      </c>
      <c r="H241" s="73">
        <f t="shared" si="47"/>
        <v>0</v>
      </c>
      <c r="I241" s="73">
        <f t="shared" si="48"/>
        <v>0</v>
      </c>
      <c r="J241" s="73">
        <f t="shared" si="49"/>
        <v>0</v>
      </c>
      <c r="K241" s="73">
        <f t="shared" si="50"/>
        <v>0</v>
      </c>
      <c r="L241" s="73">
        <f t="shared" si="51"/>
        <v>0</v>
      </c>
      <c r="M241" s="73">
        <f t="shared" ca="1" si="43"/>
        <v>-8.2130332429820917E-4</v>
      </c>
      <c r="N241" s="73">
        <f t="shared" ca="1" si="52"/>
        <v>0</v>
      </c>
      <c r="O241" s="83">
        <f t="shared" ca="1" si="53"/>
        <v>0</v>
      </c>
      <c r="P241" s="73">
        <f t="shared" ca="1" si="54"/>
        <v>0</v>
      </c>
      <c r="Q241" s="73">
        <f t="shared" ca="1" si="55"/>
        <v>0</v>
      </c>
      <c r="R241" s="42">
        <f t="shared" ca="1" si="44"/>
        <v>8.2130332429820917E-4</v>
      </c>
    </row>
    <row r="242" spans="1:18">
      <c r="A242" s="78"/>
      <c r="B242" s="78"/>
      <c r="C242" s="78"/>
      <c r="D242" s="79">
        <f t="shared" si="45"/>
        <v>0</v>
      </c>
      <c r="E242" s="79">
        <f t="shared" si="45"/>
        <v>0</v>
      </c>
      <c r="F242" s="73">
        <f t="shared" si="46"/>
        <v>0</v>
      </c>
      <c r="G242" s="73">
        <f t="shared" si="46"/>
        <v>0</v>
      </c>
      <c r="H242" s="73">
        <f t="shared" si="47"/>
        <v>0</v>
      </c>
      <c r="I242" s="73">
        <f t="shared" si="48"/>
        <v>0</v>
      </c>
      <c r="J242" s="73">
        <f t="shared" si="49"/>
        <v>0</v>
      </c>
      <c r="K242" s="73">
        <f t="shared" si="50"/>
        <v>0</v>
      </c>
      <c r="L242" s="73">
        <f t="shared" si="51"/>
        <v>0</v>
      </c>
      <c r="M242" s="73">
        <f t="shared" ca="1" si="43"/>
        <v>-8.2130332429820917E-4</v>
      </c>
      <c r="N242" s="73">
        <f t="shared" ca="1" si="52"/>
        <v>0</v>
      </c>
      <c r="O242" s="83">
        <f t="shared" ca="1" si="53"/>
        <v>0</v>
      </c>
      <c r="P242" s="73">
        <f t="shared" ca="1" si="54"/>
        <v>0</v>
      </c>
      <c r="Q242" s="73">
        <f t="shared" ca="1" si="55"/>
        <v>0</v>
      </c>
      <c r="R242" s="42">
        <f t="shared" ca="1" si="44"/>
        <v>8.2130332429820917E-4</v>
      </c>
    </row>
    <row r="243" spans="1:18">
      <c r="A243" s="78"/>
      <c r="B243" s="78"/>
      <c r="C243" s="78"/>
      <c r="D243" s="79">
        <f t="shared" si="45"/>
        <v>0</v>
      </c>
      <c r="E243" s="79">
        <f t="shared" si="45"/>
        <v>0</v>
      </c>
      <c r="F243" s="73">
        <f t="shared" si="46"/>
        <v>0</v>
      </c>
      <c r="G243" s="73">
        <f t="shared" si="46"/>
        <v>0</v>
      </c>
      <c r="H243" s="73">
        <f t="shared" si="47"/>
        <v>0</v>
      </c>
      <c r="I243" s="73">
        <f t="shared" si="48"/>
        <v>0</v>
      </c>
      <c r="J243" s="73">
        <f t="shared" si="49"/>
        <v>0</v>
      </c>
      <c r="K243" s="73">
        <f t="shared" si="50"/>
        <v>0</v>
      </c>
      <c r="L243" s="73">
        <f t="shared" si="51"/>
        <v>0</v>
      </c>
      <c r="M243" s="73">
        <f t="shared" ca="1" si="43"/>
        <v>-8.2130332429820917E-4</v>
      </c>
      <c r="N243" s="73">
        <f t="shared" ca="1" si="52"/>
        <v>0</v>
      </c>
      <c r="O243" s="83">
        <f t="shared" ca="1" si="53"/>
        <v>0</v>
      </c>
      <c r="P243" s="73">
        <f t="shared" ca="1" si="54"/>
        <v>0</v>
      </c>
      <c r="Q243" s="73">
        <f t="shared" ca="1" si="55"/>
        <v>0</v>
      </c>
      <c r="R243" s="42">
        <f t="shared" ca="1" si="44"/>
        <v>8.2130332429820917E-4</v>
      </c>
    </row>
    <row r="244" spans="1:18">
      <c r="A244" s="78"/>
      <c r="B244" s="78"/>
      <c r="C244" s="78"/>
      <c r="D244" s="79">
        <f t="shared" si="45"/>
        <v>0</v>
      </c>
      <c r="E244" s="79">
        <f t="shared" si="45"/>
        <v>0</v>
      </c>
      <c r="F244" s="73">
        <f t="shared" si="46"/>
        <v>0</v>
      </c>
      <c r="G244" s="73">
        <f t="shared" si="46"/>
        <v>0</v>
      </c>
      <c r="H244" s="73">
        <f t="shared" si="47"/>
        <v>0</v>
      </c>
      <c r="I244" s="73">
        <f t="shared" si="48"/>
        <v>0</v>
      </c>
      <c r="J244" s="73">
        <f t="shared" si="49"/>
        <v>0</v>
      </c>
      <c r="K244" s="73">
        <f t="shared" si="50"/>
        <v>0</v>
      </c>
      <c r="L244" s="73">
        <f t="shared" si="51"/>
        <v>0</v>
      </c>
      <c r="M244" s="73">
        <f t="shared" ca="1" si="43"/>
        <v>-8.2130332429820917E-4</v>
      </c>
      <c r="N244" s="73">
        <f t="shared" ca="1" si="52"/>
        <v>0</v>
      </c>
      <c r="O244" s="83">
        <f t="shared" ca="1" si="53"/>
        <v>0</v>
      </c>
      <c r="P244" s="73">
        <f t="shared" ca="1" si="54"/>
        <v>0</v>
      </c>
      <c r="Q244" s="73">
        <f t="shared" ca="1" si="55"/>
        <v>0</v>
      </c>
      <c r="R244" s="42">
        <f t="shared" ca="1" si="44"/>
        <v>8.2130332429820917E-4</v>
      </c>
    </row>
    <row r="245" spans="1:18">
      <c r="A245" s="78"/>
      <c r="B245" s="78"/>
      <c r="C245" s="78"/>
      <c r="D245" s="79">
        <f t="shared" si="45"/>
        <v>0</v>
      </c>
      <c r="E245" s="79">
        <f t="shared" si="45"/>
        <v>0</v>
      </c>
      <c r="F245" s="73">
        <f t="shared" si="46"/>
        <v>0</v>
      </c>
      <c r="G245" s="73">
        <f t="shared" si="46"/>
        <v>0</v>
      </c>
      <c r="H245" s="73">
        <f t="shared" si="47"/>
        <v>0</v>
      </c>
      <c r="I245" s="73">
        <f t="shared" si="48"/>
        <v>0</v>
      </c>
      <c r="J245" s="73">
        <f t="shared" si="49"/>
        <v>0</v>
      </c>
      <c r="K245" s="73">
        <f t="shared" si="50"/>
        <v>0</v>
      </c>
      <c r="L245" s="73">
        <f t="shared" si="51"/>
        <v>0</v>
      </c>
      <c r="M245" s="73">
        <f t="shared" ca="1" si="43"/>
        <v>-8.2130332429820917E-4</v>
      </c>
      <c r="N245" s="73">
        <f t="shared" ca="1" si="52"/>
        <v>0</v>
      </c>
      <c r="O245" s="83">
        <f t="shared" ca="1" si="53"/>
        <v>0</v>
      </c>
      <c r="P245" s="73">
        <f t="shared" ca="1" si="54"/>
        <v>0</v>
      </c>
      <c r="Q245" s="73">
        <f t="shared" ca="1" si="55"/>
        <v>0</v>
      </c>
      <c r="R245" s="42">
        <f t="shared" ca="1" si="44"/>
        <v>8.2130332429820917E-4</v>
      </c>
    </row>
    <row r="246" spans="1:18">
      <c r="A246" s="78"/>
      <c r="B246" s="78"/>
      <c r="C246" s="78"/>
      <c r="D246" s="79">
        <f t="shared" si="45"/>
        <v>0</v>
      </c>
      <c r="E246" s="79">
        <f t="shared" si="45"/>
        <v>0</v>
      </c>
      <c r="F246" s="73">
        <f t="shared" si="46"/>
        <v>0</v>
      </c>
      <c r="G246" s="73">
        <f t="shared" si="46"/>
        <v>0</v>
      </c>
      <c r="H246" s="73">
        <f t="shared" si="47"/>
        <v>0</v>
      </c>
      <c r="I246" s="73">
        <f t="shared" si="48"/>
        <v>0</v>
      </c>
      <c r="J246" s="73">
        <f t="shared" si="49"/>
        <v>0</v>
      </c>
      <c r="K246" s="73">
        <f t="shared" si="50"/>
        <v>0</v>
      </c>
      <c r="L246" s="73">
        <f t="shared" si="51"/>
        <v>0</v>
      </c>
      <c r="M246" s="73">
        <f t="shared" ca="1" si="43"/>
        <v>-8.2130332429820917E-4</v>
      </c>
      <c r="N246" s="73">
        <f t="shared" ca="1" si="52"/>
        <v>0</v>
      </c>
      <c r="O246" s="83">
        <f t="shared" ca="1" si="53"/>
        <v>0</v>
      </c>
      <c r="P246" s="73">
        <f t="shared" ca="1" si="54"/>
        <v>0</v>
      </c>
      <c r="Q246" s="73">
        <f t="shared" ca="1" si="55"/>
        <v>0</v>
      </c>
      <c r="R246" s="42">
        <f t="shared" ca="1" si="44"/>
        <v>8.2130332429820917E-4</v>
      </c>
    </row>
    <row r="247" spans="1:18">
      <c r="A247" s="78"/>
      <c r="B247" s="78"/>
      <c r="C247" s="78"/>
      <c r="D247" s="79">
        <f t="shared" si="45"/>
        <v>0</v>
      </c>
      <c r="E247" s="79">
        <f t="shared" si="45"/>
        <v>0</v>
      </c>
      <c r="F247" s="73">
        <f t="shared" si="46"/>
        <v>0</v>
      </c>
      <c r="G247" s="73">
        <f t="shared" si="46"/>
        <v>0</v>
      </c>
      <c r="H247" s="73">
        <f t="shared" si="47"/>
        <v>0</v>
      </c>
      <c r="I247" s="73">
        <f t="shared" si="48"/>
        <v>0</v>
      </c>
      <c r="J247" s="73">
        <f t="shared" si="49"/>
        <v>0</v>
      </c>
      <c r="K247" s="73">
        <f t="shared" si="50"/>
        <v>0</v>
      </c>
      <c r="L247" s="73">
        <f t="shared" si="51"/>
        <v>0</v>
      </c>
      <c r="M247" s="73">
        <f t="shared" ca="1" si="43"/>
        <v>-8.2130332429820917E-4</v>
      </c>
      <c r="N247" s="73">
        <f t="shared" ca="1" si="52"/>
        <v>0</v>
      </c>
      <c r="O247" s="83">
        <f t="shared" ca="1" si="53"/>
        <v>0</v>
      </c>
      <c r="P247" s="73">
        <f t="shared" ca="1" si="54"/>
        <v>0</v>
      </c>
      <c r="Q247" s="73">
        <f t="shared" ca="1" si="55"/>
        <v>0</v>
      </c>
      <c r="R247" s="42">
        <f t="shared" ca="1" si="44"/>
        <v>8.2130332429820917E-4</v>
      </c>
    </row>
    <row r="248" spans="1:18">
      <c r="A248" s="78"/>
      <c r="B248" s="78"/>
      <c r="C248" s="78"/>
      <c r="D248" s="79">
        <f t="shared" si="45"/>
        <v>0</v>
      </c>
      <c r="E248" s="79">
        <f t="shared" si="45"/>
        <v>0</v>
      </c>
      <c r="F248" s="73">
        <f t="shared" si="46"/>
        <v>0</v>
      </c>
      <c r="G248" s="73">
        <f t="shared" si="46"/>
        <v>0</v>
      </c>
      <c r="H248" s="73">
        <f t="shared" si="47"/>
        <v>0</v>
      </c>
      <c r="I248" s="73">
        <f t="shared" si="48"/>
        <v>0</v>
      </c>
      <c r="J248" s="73">
        <f t="shared" si="49"/>
        <v>0</v>
      </c>
      <c r="K248" s="73">
        <f t="shared" si="50"/>
        <v>0</v>
      </c>
      <c r="L248" s="73">
        <f t="shared" si="51"/>
        <v>0</v>
      </c>
      <c r="M248" s="73">
        <f t="shared" ca="1" si="43"/>
        <v>-8.2130332429820917E-4</v>
      </c>
      <c r="N248" s="73">
        <f t="shared" ca="1" si="52"/>
        <v>0</v>
      </c>
      <c r="O248" s="83">
        <f t="shared" ca="1" si="53"/>
        <v>0</v>
      </c>
      <c r="P248" s="73">
        <f t="shared" ca="1" si="54"/>
        <v>0</v>
      </c>
      <c r="Q248" s="73">
        <f t="shared" ca="1" si="55"/>
        <v>0</v>
      </c>
      <c r="R248" s="42">
        <f t="shared" ca="1" si="44"/>
        <v>8.2130332429820917E-4</v>
      </c>
    </row>
    <row r="249" spans="1:18">
      <c r="A249" s="78"/>
      <c r="B249" s="78"/>
      <c r="C249" s="78"/>
      <c r="D249" s="79">
        <f t="shared" si="45"/>
        <v>0</v>
      </c>
      <c r="E249" s="79">
        <f t="shared" si="45"/>
        <v>0</v>
      </c>
      <c r="F249" s="73">
        <f t="shared" si="46"/>
        <v>0</v>
      </c>
      <c r="G249" s="73">
        <f t="shared" si="46"/>
        <v>0</v>
      </c>
      <c r="H249" s="73">
        <f t="shared" si="47"/>
        <v>0</v>
      </c>
      <c r="I249" s="73">
        <f t="shared" si="48"/>
        <v>0</v>
      </c>
      <c r="J249" s="73">
        <f t="shared" si="49"/>
        <v>0</v>
      </c>
      <c r="K249" s="73">
        <f t="shared" si="50"/>
        <v>0</v>
      </c>
      <c r="L249" s="73">
        <f t="shared" si="51"/>
        <v>0</v>
      </c>
      <c r="M249" s="73">
        <f t="shared" ca="1" si="43"/>
        <v>-8.2130332429820917E-4</v>
      </c>
      <c r="N249" s="73">
        <f t="shared" ca="1" si="52"/>
        <v>0</v>
      </c>
      <c r="O249" s="83">
        <f t="shared" ca="1" si="53"/>
        <v>0</v>
      </c>
      <c r="P249" s="73">
        <f t="shared" ca="1" si="54"/>
        <v>0</v>
      </c>
      <c r="Q249" s="73">
        <f t="shared" ca="1" si="55"/>
        <v>0</v>
      </c>
      <c r="R249" s="42">
        <f t="shared" ca="1" si="44"/>
        <v>8.2130332429820917E-4</v>
      </c>
    </row>
    <row r="250" spans="1:18">
      <c r="A250" s="78"/>
      <c r="B250" s="78"/>
      <c r="C250" s="78"/>
      <c r="D250" s="79">
        <f t="shared" si="45"/>
        <v>0</v>
      </c>
      <c r="E250" s="79">
        <f t="shared" si="45"/>
        <v>0</v>
      </c>
      <c r="F250" s="73">
        <f t="shared" si="46"/>
        <v>0</v>
      </c>
      <c r="G250" s="73">
        <f t="shared" si="46"/>
        <v>0</v>
      </c>
      <c r="H250" s="73">
        <f t="shared" si="47"/>
        <v>0</v>
      </c>
      <c r="I250" s="73">
        <f t="shared" si="48"/>
        <v>0</v>
      </c>
      <c r="J250" s="73">
        <f t="shared" si="49"/>
        <v>0</v>
      </c>
      <c r="K250" s="73">
        <f t="shared" si="50"/>
        <v>0</v>
      </c>
      <c r="L250" s="73">
        <f t="shared" si="51"/>
        <v>0</v>
      </c>
      <c r="M250" s="73">
        <f t="shared" ca="1" si="43"/>
        <v>-8.2130332429820917E-4</v>
      </c>
      <c r="N250" s="73">
        <f t="shared" ca="1" si="52"/>
        <v>0</v>
      </c>
      <c r="O250" s="83">
        <f t="shared" ca="1" si="53"/>
        <v>0</v>
      </c>
      <c r="P250" s="73">
        <f t="shared" ca="1" si="54"/>
        <v>0</v>
      </c>
      <c r="Q250" s="73">
        <f t="shared" ca="1" si="55"/>
        <v>0</v>
      </c>
      <c r="R250" s="42">
        <f t="shared" ca="1" si="44"/>
        <v>8.2130332429820917E-4</v>
      </c>
    </row>
    <row r="251" spans="1:18">
      <c r="A251" s="78"/>
      <c r="B251" s="78"/>
      <c r="C251" s="78"/>
      <c r="D251" s="79">
        <f t="shared" si="45"/>
        <v>0</v>
      </c>
      <c r="E251" s="79">
        <f t="shared" si="45"/>
        <v>0</v>
      </c>
      <c r="F251" s="73">
        <f t="shared" si="46"/>
        <v>0</v>
      </c>
      <c r="G251" s="73">
        <f t="shared" si="46"/>
        <v>0</v>
      </c>
      <c r="H251" s="73">
        <f t="shared" si="47"/>
        <v>0</v>
      </c>
      <c r="I251" s="73">
        <f t="shared" si="48"/>
        <v>0</v>
      </c>
      <c r="J251" s="73">
        <f t="shared" si="49"/>
        <v>0</v>
      </c>
      <c r="K251" s="73">
        <f t="shared" si="50"/>
        <v>0</v>
      </c>
      <c r="L251" s="73">
        <f t="shared" si="51"/>
        <v>0</v>
      </c>
      <c r="M251" s="73">
        <f t="shared" ca="1" si="43"/>
        <v>-8.2130332429820917E-4</v>
      </c>
      <c r="N251" s="73">
        <f t="shared" ca="1" si="52"/>
        <v>0</v>
      </c>
      <c r="O251" s="83">
        <f t="shared" ca="1" si="53"/>
        <v>0</v>
      </c>
      <c r="P251" s="73">
        <f t="shared" ca="1" si="54"/>
        <v>0</v>
      </c>
      <c r="Q251" s="73">
        <f t="shared" ca="1" si="55"/>
        <v>0</v>
      </c>
      <c r="R251" s="42">
        <f t="shared" ca="1" si="44"/>
        <v>8.2130332429820917E-4</v>
      </c>
    </row>
    <row r="252" spans="1:18">
      <c r="A252" s="78"/>
      <c r="B252" s="78"/>
      <c r="C252" s="78"/>
      <c r="D252" s="79">
        <f t="shared" si="45"/>
        <v>0</v>
      </c>
      <c r="E252" s="79">
        <f t="shared" si="45"/>
        <v>0</v>
      </c>
      <c r="F252" s="73">
        <f t="shared" si="46"/>
        <v>0</v>
      </c>
      <c r="G252" s="73">
        <f t="shared" si="46"/>
        <v>0</v>
      </c>
      <c r="H252" s="73">
        <f t="shared" si="47"/>
        <v>0</v>
      </c>
      <c r="I252" s="73">
        <f t="shared" si="48"/>
        <v>0</v>
      </c>
      <c r="J252" s="73">
        <f t="shared" si="49"/>
        <v>0</v>
      </c>
      <c r="K252" s="73">
        <f t="shared" si="50"/>
        <v>0</v>
      </c>
      <c r="L252" s="73">
        <f t="shared" si="51"/>
        <v>0</v>
      </c>
      <c r="M252" s="73">
        <f t="shared" ca="1" si="43"/>
        <v>-8.2130332429820917E-4</v>
      </c>
      <c r="N252" s="73">
        <f t="shared" ca="1" si="52"/>
        <v>0</v>
      </c>
      <c r="O252" s="83">
        <f t="shared" ca="1" si="53"/>
        <v>0</v>
      </c>
      <c r="P252" s="73">
        <f t="shared" ca="1" si="54"/>
        <v>0</v>
      </c>
      <c r="Q252" s="73">
        <f t="shared" ca="1" si="55"/>
        <v>0</v>
      </c>
      <c r="R252" s="42">
        <f t="shared" ca="1" si="44"/>
        <v>8.2130332429820917E-4</v>
      </c>
    </row>
    <row r="253" spans="1:18">
      <c r="A253" s="78"/>
      <c r="B253" s="78"/>
      <c r="C253" s="78"/>
      <c r="D253" s="79">
        <f t="shared" si="45"/>
        <v>0</v>
      </c>
      <c r="E253" s="79">
        <f t="shared" si="45"/>
        <v>0</v>
      </c>
      <c r="F253" s="73">
        <f t="shared" si="46"/>
        <v>0</v>
      </c>
      <c r="G253" s="73">
        <f t="shared" si="46"/>
        <v>0</v>
      </c>
      <c r="H253" s="73">
        <f t="shared" si="47"/>
        <v>0</v>
      </c>
      <c r="I253" s="73">
        <f t="shared" si="48"/>
        <v>0</v>
      </c>
      <c r="J253" s="73">
        <f t="shared" si="49"/>
        <v>0</v>
      </c>
      <c r="K253" s="73">
        <f t="shared" si="50"/>
        <v>0</v>
      </c>
      <c r="L253" s="73">
        <f t="shared" si="51"/>
        <v>0</v>
      </c>
      <c r="M253" s="73">
        <f t="shared" ca="1" si="43"/>
        <v>-8.2130332429820917E-4</v>
      </c>
      <c r="N253" s="73">
        <f t="shared" ca="1" si="52"/>
        <v>0</v>
      </c>
      <c r="O253" s="83">
        <f t="shared" ca="1" si="53"/>
        <v>0</v>
      </c>
      <c r="P253" s="73">
        <f t="shared" ca="1" si="54"/>
        <v>0</v>
      </c>
      <c r="Q253" s="73">
        <f t="shared" ca="1" si="55"/>
        <v>0</v>
      </c>
      <c r="R253" s="42">
        <f t="shared" ca="1" si="44"/>
        <v>8.2130332429820917E-4</v>
      </c>
    </row>
    <row r="254" spans="1:18">
      <c r="A254" s="78"/>
      <c r="B254" s="78"/>
      <c r="C254" s="78"/>
      <c r="D254" s="79">
        <f t="shared" si="45"/>
        <v>0</v>
      </c>
      <c r="E254" s="79">
        <f t="shared" si="45"/>
        <v>0</v>
      </c>
      <c r="F254" s="73">
        <f t="shared" si="46"/>
        <v>0</v>
      </c>
      <c r="G254" s="73">
        <f t="shared" si="46"/>
        <v>0</v>
      </c>
      <c r="H254" s="73">
        <f t="shared" si="47"/>
        <v>0</v>
      </c>
      <c r="I254" s="73">
        <f t="shared" si="48"/>
        <v>0</v>
      </c>
      <c r="J254" s="73">
        <f t="shared" si="49"/>
        <v>0</v>
      </c>
      <c r="K254" s="73">
        <f t="shared" si="50"/>
        <v>0</v>
      </c>
      <c r="L254" s="73">
        <f t="shared" si="51"/>
        <v>0</v>
      </c>
      <c r="M254" s="73">
        <f t="shared" ca="1" si="43"/>
        <v>-8.2130332429820917E-4</v>
      </c>
      <c r="N254" s="73">
        <f t="shared" ca="1" si="52"/>
        <v>0</v>
      </c>
      <c r="O254" s="83">
        <f t="shared" ca="1" si="53"/>
        <v>0</v>
      </c>
      <c r="P254" s="73">
        <f t="shared" ca="1" si="54"/>
        <v>0</v>
      </c>
      <c r="Q254" s="73">
        <f t="shared" ca="1" si="55"/>
        <v>0</v>
      </c>
      <c r="R254" s="42">
        <f t="shared" ca="1" si="44"/>
        <v>8.2130332429820917E-4</v>
      </c>
    </row>
    <row r="255" spans="1:18">
      <c r="A255" s="78"/>
      <c r="B255" s="78"/>
      <c r="C255" s="78"/>
      <c r="D255" s="79">
        <f t="shared" si="45"/>
        <v>0</v>
      </c>
      <c r="E255" s="79">
        <f t="shared" si="45"/>
        <v>0</v>
      </c>
      <c r="F255" s="73">
        <f t="shared" si="46"/>
        <v>0</v>
      </c>
      <c r="G255" s="73">
        <f t="shared" si="46"/>
        <v>0</v>
      </c>
      <c r="H255" s="73">
        <f t="shared" si="47"/>
        <v>0</v>
      </c>
      <c r="I255" s="73">
        <f t="shared" si="48"/>
        <v>0</v>
      </c>
      <c r="J255" s="73">
        <f t="shared" si="49"/>
        <v>0</v>
      </c>
      <c r="K255" s="73">
        <f t="shared" si="50"/>
        <v>0</v>
      </c>
      <c r="L255" s="73">
        <f t="shared" si="51"/>
        <v>0</v>
      </c>
      <c r="M255" s="73">
        <f t="shared" ca="1" si="43"/>
        <v>-8.2130332429820917E-4</v>
      </c>
      <c r="N255" s="73">
        <f t="shared" ca="1" si="52"/>
        <v>0</v>
      </c>
      <c r="O255" s="83">
        <f t="shared" ca="1" si="53"/>
        <v>0</v>
      </c>
      <c r="P255" s="73">
        <f t="shared" ca="1" si="54"/>
        <v>0</v>
      </c>
      <c r="Q255" s="73">
        <f t="shared" ca="1" si="55"/>
        <v>0</v>
      </c>
      <c r="R255" s="42">
        <f t="shared" ca="1" si="44"/>
        <v>8.2130332429820917E-4</v>
      </c>
    </row>
    <row r="256" spans="1:18">
      <c r="A256" s="78"/>
      <c r="B256" s="78"/>
      <c r="C256" s="78"/>
      <c r="D256" s="79">
        <f t="shared" si="45"/>
        <v>0</v>
      </c>
      <c r="E256" s="79">
        <f t="shared" si="45"/>
        <v>0</v>
      </c>
      <c r="F256" s="73">
        <f t="shared" si="46"/>
        <v>0</v>
      </c>
      <c r="G256" s="73">
        <f t="shared" si="46"/>
        <v>0</v>
      </c>
      <c r="H256" s="73">
        <f t="shared" si="47"/>
        <v>0</v>
      </c>
      <c r="I256" s="73">
        <f t="shared" si="48"/>
        <v>0</v>
      </c>
      <c r="J256" s="73">
        <f t="shared" si="49"/>
        <v>0</v>
      </c>
      <c r="K256" s="73">
        <f t="shared" si="50"/>
        <v>0</v>
      </c>
      <c r="L256" s="73">
        <f t="shared" si="51"/>
        <v>0</v>
      </c>
      <c r="M256" s="73">
        <f t="shared" ca="1" si="43"/>
        <v>-8.2130332429820917E-4</v>
      </c>
      <c r="N256" s="73">
        <f t="shared" ca="1" si="52"/>
        <v>0</v>
      </c>
      <c r="O256" s="83">
        <f t="shared" ca="1" si="53"/>
        <v>0</v>
      </c>
      <c r="P256" s="73">
        <f t="shared" ca="1" si="54"/>
        <v>0</v>
      </c>
      <c r="Q256" s="73">
        <f t="shared" ca="1" si="55"/>
        <v>0</v>
      </c>
      <c r="R256" s="42">
        <f t="shared" ca="1" si="44"/>
        <v>8.2130332429820917E-4</v>
      </c>
    </row>
    <row r="257" spans="1:18">
      <c r="A257" s="78"/>
      <c r="B257" s="78"/>
      <c r="C257" s="78"/>
      <c r="D257" s="79">
        <f t="shared" si="45"/>
        <v>0</v>
      </c>
      <c r="E257" s="79">
        <f t="shared" si="45"/>
        <v>0</v>
      </c>
      <c r="F257" s="73">
        <f t="shared" si="46"/>
        <v>0</v>
      </c>
      <c r="G257" s="73">
        <f t="shared" si="46"/>
        <v>0</v>
      </c>
      <c r="H257" s="73">
        <f t="shared" si="47"/>
        <v>0</v>
      </c>
      <c r="I257" s="73">
        <f t="shared" si="48"/>
        <v>0</v>
      </c>
      <c r="J257" s="73">
        <f t="shared" si="49"/>
        <v>0</v>
      </c>
      <c r="K257" s="73">
        <f t="shared" si="50"/>
        <v>0</v>
      </c>
      <c r="L257" s="73">
        <f t="shared" si="51"/>
        <v>0</v>
      </c>
      <c r="M257" s="73">
        <f t="shared" ca="1" si="43"/>
        <v>-8.2130332429820917E-4</v>
      </c>
      <c r="N257" s="73">
        <f t="shared" ca="1" si="52"/>
        <v>0</v>
      </c>
      <c r="O257" s="83">
        <f t="shared" ca="1" si="53"/>
        <v>0</v>
      </c>
      <c r="P257" s="73">
        <f t="shared" ca="1" si="54"/>
        <v>0</v>
      </c>
      <c r="Q257" s="73">
        <f t="shared" ca="1" si="55"/>
        <v>0</v>
      </c>
      <c r="R257" s="42">
        <f t="shared" ca="1" si="44"/>
        <v>8.2130332429820917E-4</v>
      </c>
    </row>
    <row r="258" spans="1:18">
      <c r="A258" s="78"/>
      <c r="B258" s="78"/>
      <c r="C258" s="78"/>
      <c r="D258" s="79">
        <f t="shared" si="45"/>
        <v>0</v>
      </c>
      <c r="E258" s="79">
        <f t="shared" si="45"/>
        <v>0</v>
      </c>
      <c r="F258" s="73">
        <f t="shared" si="46"/>
        <v>0</v>
      </c>
      <c r="G258" s="73">
        <f t="shared" si="46"/>
        <v>0</v>
      </c>
      <c r="H258" s="73">
        <f t="shared" si="47"/>
        <v>0</v>
      </c>
      <c r="I258" s="73">
        <f t="shared" si="48"/>
        <v>0</v>
      </c>
      <c r="J258" s="73">
        <f t="shared" si="49"/>
        <v>0</v>
      </c>
      <c r="K258" s="73">
        <f t="shared" si="50"/>
        <v>0</v>
      </c>
      <c r="L258" s="73">
        <f t="shared" si="51"/>
        <v>0</v>
      </c>
      <c r="M258" s="73">
        <f t="shared" ca="1" si="43"/>
        <v>-8.2130332429820917E-4</v>
      </c>
      <c r="N258" s="73">
        <f t="shared" ca="1" si="52"/>
        <v>0</v>
      </c>
      <c r="O258" s="83">
        <f t="shared" ca="1" si="53"/>
        <v>0</v>
      </c>
      <c r="P258" s="73">
        <f t="shared" ca="1" si="54"/>
        <v>0</v>
      </c>
      <c r="Q258" s="73">
        <f t="shared" ca="1" si="55"/>
        <v>0</v>
      </c>
      <c r="R258" s="42">
        <f t="shared" ca="1" si="44"/>
        <v>8.2130332429820917E-4</v>
      </c>
    </row>
    <row r="259" spans="1:18">
      <c r="A259" s="78"/>
      <c r="B259" s="78"/>
      <c r="C259" s="78"/>
      <c r="D259" s="79">
        <f t="shared" si="45"/>
        <v>0</v>
      </c>
      <c r="E259" s="79">
        <f t="shared" si="45"/>
        <v>0</v>
      </c>
      <c r="F259" s="73">
        <f t="shared" si="46"/>
        <v>0</v>
      </c>
      <c r="G259" s="73">
        <f t="shared" si="46"/>
        <v>0</v>
      </c>
      <c r="H259" s="73">
        <f t="shared" si="47"/>
        <v>0</v>
      </c>
      <c r="I259" s="73">
        <f t="shared" si="48"/>
        <v>0</v>
      </c>
      <c r="J259" s="73">
        <f t="shared" si="49"/>
        <v>0</v>
      </c>
      <c r="K259" s="73">
        <f t="shared" si="50"/>
        <v>0</v>
      </c>
      <c r="L259" s="73">
        <f t="shared" si="51"/>
        <v>0</v>
      </c>
      <c r="M259" s="73">
        <f t="shared" ca="1" si="43"/>
        <v>-8.2130332429820917E-4</v>
      </c>
      <c r="N259" s="73">
        <f t="shared" ca="1" si="52"/>
        <v>0</v>
      </c>
      <c r="O259" s="83">
        <f t="shared" ca="1" si="53"/>
        <v>0</v>
      </c>
      <c r="P259" s="73">
        <f t="shared" ca="1" si="54"/>
        <v>0</v>
      </c>
      <c r="Q259" s="73">
        <f t="shared" ca="1" si="55"/>
        <v>0</v>
      </c>
      <c r="R259" s="42">
        <f t="shared" ca="1" si="44"/>
        <v>8.2130332429820917E-4</v>
      </c>
    </row>
    <row r="260" spans="1:18">
      <c r="A260" s="78"/>
      <c r="B260" s="78"/>
      <c r="C260" s="78"/>
      <c r="D260" s="79">
        <f t="shared" si="45"/>
        <v>0</v>
      </c>
      <c r="E260" s="79">
        <f t="shared" si="45"/>
        <v>0</v>
      </c>
      <c r="F260" s="73">
        <f t="shared" si="46"/>
        <v>0</v>
      </c>
      <c r="G260" s="73">
        <f t="shared" si="46"/>
        <v>0</v>
      </c>
      <c r="H260" s="73">
        <f t="shared" si="47"/>
        <v>0</v>
      </c>
      <c r="I260" s="73">
        <f t="shared" si="48"/>
        <v>0</v>
      </c>
      <c r="J260" s="73">
        <f t="shared" si="49"/>
        <v>0</v>
      </c>
      <c r="K260" s="73">
        <f t="shared" si="50"/>
        <v>0</v>
      </c>
      <c r="L260" s="73">
        <f t="shared" si="51"/>
        <v>0</v>
      </c>
      <c r="M260" s="73">
        <f t="shared" ca="1" si="43"/>
        <v>-8.2130332429820917E-4</v>
      </c>
      <c r="N260" s="73">
        <f t="shared" ca="1" si="52"/>
        <v>0</v>
      </c>
      <c r="O260" s="83">
        <f t="shared" ca="1" si="53"/>
        <v>0</v>
      </c>
      <c r="P260" s="73">
        <f t="shared" ca="1" si="54"/>
        <v>0</v>
      </c>
      <c r="Q260" s="73">
        <f t="shared" ca="1" si="55"/>
        <v>0</v>
      </c>
      <c r="R260" s="42">
        <f t="shared" ca="1" si="44"/>
        <v>8.2130332429820917E-4</v>
      </c>
    </row>
    <row r="261" spans="1:18">
      <c r="A261" s="78"/>
      <c r="B261" s="78"/>
      <c r="C261" s="78"/>
      <c r="D261" s="79">
        <f t="shared" si="45"/>
        <v>0</v>
      </c>
      <c r="E261" s="79">
        <f t="shared" si="45"/>
        <v>0</v>
      </c>
      <c r="F261" s="73">
        <f t="shared" si="46"/>
        <v>0</v>
      </c>
      <c r="G261" s="73">
        <f t="shared" si="46"/>
        <v>0</v>
      </c>
      <c r="H261" s="73">
        <f t="shared" si="47"/>
        <v>0</v>
      </c>
      <c r="I261" s="73">
        <f t="shared" si="48"/>
        <v>0</v>
      </c>
      <c r="J261" s="73">
        <f t="shared" si="49"/>
        <v>0</v>
      </c>
      <c r="K261" s="73">
        <f t="shared" si="50"/>
        <v>0</v>
      </c>
      <c r="L261" s="73">
        <f t="shared" si="51"/>
        <v>0</v>
      </c>
      <c r="M261" s="73">
        <f t="shared" ca="1" si="43"/>
        <v>-8.2130332429820917E-4</v>
      </c>
      <c r="N261" s="73">
        <f t="shared" ca="1" si="52"/>
        <v>0</v>
      </c>
      <c r="O261" s="83">
        <f t="shared" ca="1" si="53"/>
        <v>0</v>
      </c>
      <c r="P261" s="73">
        <f t="shared" ca="1" si="54"/>
        <v>0</v>
      </c>
      <c r="Q261" s="73">
        <f t="shared" ca="1" si="55"/>
        <v>0</v>
      </c>
      <c r="R261" s="42">
        <f t="shared" ca="1" si="44"/>
        <v>8.2130332429820917E-4</v>
      </c>
    </row>
    <row r="262" spans="1:18">
      <c r="A262" s="78"/>
      <c r="B262" s="78"/>
      <c r="C262" s="78"/>
      <c r="D262" s="79">
        <f t="shared" si="45"/>
        <v>0</v>
      </c>
      <c r="E262" s="79">
        <f t="shared" si="45"/>
        <v>0</v>
      </c>
      <c r="F262" s="73">
        <f t="shared" si="46"/>
        <v>0</v>
      </c>
      <c r="G262" s="73">
        <f t="shared" si="46"/>
        <v>0</v>
      </c>
      <c r="H262" s="73">
        <f t="shared" si="47"/>
        <v>0</v>
      </c>
      <c r="I262" s="73">
        <f t="shared" si="48"/>
        <v>0</v>
      </c>
      <c r="J262" s="73">
        <f t="shared" si="49"/>
        <v>0</v>
      </c>
      <c r="K262" s="73">
        <f t="shared" si="50"/>
        <v>0</v>
      </c>
      <c r="L262" s="73">
        <f t="shared" si="51"/>
        <v>0</v>
      </c>
      <c r="M262" s="73">
        <f t="shared" ca="1" si="43"/>
        <v>-8.2130332429820917E-4</v>
      </c>
      <c r="N262" s="73">
        <f t="shared" ca="1" si="52"/>
        <v>0</v>
      </c>
      <c r="O262" s="83">
        <f t="shared" ca="1" si="53"/>
        <v>0</v>
      </c>
      <c r="P262" s="73">
        <f t="shared" ca="1" si="54"/>
        <v>0</v>
      </c>
      <c r="Q262" s="73">
        <f t="shared" ca="1" si="55"/>
        <v>0</v>
      </c>
      <c r="R262" s="42">
        <f t="shared" ca="1" si="44"/>
        <v>8.2130332429820917E-4</v>
      </c>
    </row>
    <row r="263" spans="1:18">
      <c r="A263" s="78"/>
      <c r="B263" s="78"/>
      <c r="C263" s="78"/>
      <c r="D263" s="79">
        <f t="shared" si="45"/>
        <v>0</v>
      </c>
      <c r="E263" s="79">
        <f t="shared" si="45"/>
        <v>0</v>
      </c>
      <c r="F263" s="73">
        <f t="shared" si="46"/>
        <v>0</v>
      </c>
      <c r="G263" s="73">
        <f t="shared" si="46"/>
        <v>0</v>
      </c>
      <c r="H263" s="73">
        <f t="shared" si="47"/>
        <v>0</v>
      </c>
      <c r="I263" s="73">
        <f t="shared" si="48"/>
        <v>0</v>
      </c>
      <c r="J263" s="73">
        <f t="shared" si="49"/>
        <v>0</v>
      </c>
      <c r="K263" s="73">
        <f t="shared" si="50"/>
        <v>0</v>
      </c>
      <c r="L263" s="73">
        <f t="shared" si="51"/>
        <v>0</v>
      </c>
      <c r="M263" s="73">
        <f t="shared" ca="1" si="43"/>
        <v>-8.2130332429820917E-4</v>
      </c>
      <c r="N263" s="73">
        <f t="shared" ca="1" si="52"/>
        <v>0</v>
      </c>
      <c r="O263" s="83">
        <f t="shared" ca="1" si="53"/>
        <v>0</v>
      </c>
      <c r="P263" s="73">
        <f t="shared" ca="1" si="54"/>
        <v>0</v>
      </c>
      <c r="Q263" s="73">
        <f t="shared" ca="1" si="55"/>
        <v>0</v>
      </c>
      <c r="R263" s="42">
        <f t="shared" ca="1" si="44"/>
        <v>8.2130332429820917E-4</v>
      </c>
    </row>
    <row r="264" spans="1:18">
      <c r="A264" s="78"/>
      <c r="B264" s="78"/>
      <c r="C264" s="78"/>
      <c r="D264" s="79">
        <f t="shared" si="45"/>
        <v>0</v>
      </c>
      <c r="E264" s="79">
        <f t="shared" si="45"/>
        <v>0</v>
      </c>
      <c r="F264" s="73">
        <f t="shared" si="46"/>
        <v>0</v>
      </c>
      <c r="G264" s="73">
        <f t="shared" si="46"/>
        <v>0</v>
      </c>
      <c r="H264" s="73">
        <f t="shared" si="47"/>
        <v>0</v>
      </c>
      <c r="I264" s="73">
        <f t="shared" si="48"/>
        <v>0</v>
      </c>
      <c r="J264" s="73">
        <f t="shared" si="49"/>
        <v>0</v>
      </c>
      <c r="K264" s="73">
        <f t="shared" si="50"/>
        <v>0</v>
      </c>
      <c r="L264" s="73">
        <f t="shared" si="51"/>
        <v>0</v>
      </c>
      <c r="M264" s="73">
        <f t="shared" ca="1" si="43"/>
        <v>-8.2130332429820917E-4</v>
      </c>
      <c r="N264" s="73">
        <f t="shared" ca="1" si="52"/>
        <v>0</v>
      </c>
      <c r="O264" s="83">
        <f t="shared" ca="1" si="53"/>
        <v>0</v>
      </c>
      <c r="P264" s="73">
        <f t="shared" ca="1" si="54"/>
        <v>0</v>
      </c>
      <c r="Q264" s="73">
        <f t="shared" ca="1" si="55"/>
        <v>0</v>
      </c>
      <c r="R264" s="42">
        <f t="shared" ca="1" si="44"/>
        <v>8.2130332429820917E-4</v>
      </c>
    </row>
    <row r="265" spans="1:18">
      <c r="A265" s="78"/>
      <c r="B265" s="78"/>
      <c r="C265" s="78"/>
      <c r="D265" s="79">
        <f t="shared" si="45"/>
        <v>0</v>
      </c>
      <c r="E265" s="79">
        <f t="shared" si="45"/>
        <v>0</v>
      </c>
      <c r="F265" s="73">
        <f t="shared" si="46"/>
        <v>0</v>
      </c>
      <c r="G265" s="73">
        <f t="shared" si="46"/>
        <v>0</v>
      </c>
      <c r="H265" s="73">
        <f t="shared" si="47"/>
        <v>0</v>
      </c>
      <c r="I265" s="73">
        <f t="shared" si="48"/>
        <v>0</v>
      </c>
      <c r="J265" s="73">
        <f t="shared" si="49"/>
        <v>0</v>
      </c>
      <c r="K265" s="73">
        <f t="shared" si="50"/>
        <v>0</v>
      </c>
      <c r="L265" s="73">
        <f t="shared" si="51"/>
        <v>0</v>
      </c>
      <c r="M265" s="73">
        <f t="shared" ca="1" si="43"/>
        <v>-8.2130332429820917E-4</v>
      </c>
      <c r="N265" s="73">
        <f t="shared" ca="1" si="52"/>
        <v>0</v>
      </c>
      <c r="O265" s="83">
        <f t="shared" ca="1" si="53"/>
        <v>0</v>
      </c>
      <c r="P265" s="73">
        <f t="shared" ca="1" si="54"/>
        <v>0</v>
      </c>
      <c r="Q265" s="73">
        <f t="shared" ca="1" si="55"/>
        <v>0</v>
      </c>
      <c r="R265" s="42">
        <f t="shared" ca="1" si="44"/>
        <v>8.2130332429820917E-4</v>
      </c>
    </row>
    <row r="266" spans="1:18">
      <c r="A266" s="78"/>
      <c r="B266" s="78"/>
      <c r="C266" s="78"/>
      <c r="D266" s="79">
        <f t="shared" si="45"/>
        <v>0</v>
      </c>
      <c r="E266" s="79">
        <f t="shared" si="45"/>
        <v>0</v>
      </c>
      <c r="F266" s="73">
        <f t="shared" si="46"/>
        <v>0</v>
      </c>
      <c r="G266" s="73">
        <f t="shared" si="46"/>
        <v>0</v>
      </c>
      <c r="H266" s="73">
        <f t="shared" si="47"/>
        <v>0</v>
      </c>
      <c r="I266" s="73">
        <f t="shared" si="48"/>
        <v>0</v>
      </c>
      <c r="J266" s="73">
        <f t="shared" si="49"/>
        <v>0</v>
      </c>
      <c r="K266" s="73">
        <f t="shared" si="50"/>
        <v>0</v>
      </c>
      <c r="L266" s="73">
        <f t="shared" si="51"/>
        <v>0</v>
      </c>
      <c r="M266" s="73">
        <f t="shared" ca="1" si="43"/>
        <v>-8.2130332429820917E-4</v>
      </c>
      <c r="N266" s="73">
        <f t="shared" ca="1" si="52"/>
        <v>0</v>
      </c>
      <c r="O266" s="83">
        <f t="shared" ca="1" si="53"/>
        <v>0</v>
      </c>
      <c r="P266" s="73">
        <f t="shared" ca="1" si="54"/>
        <v>0</v>
      </c>
      <c r="Q266" s="73">
        <f t="shared" ca="1" si="55"/>
        <v>0</v>
      </c>
      <c r="R266" s="42">
        <f t="shared" ca="1" si="44"/>
        <v>8.2130332429820917E-4</v>
      </c>
    </row>
    <row r="267" spans="1:18">
      <c r="A267" s="78"/>
      <c r="B267" s="78"/>
      <c r="C267" s="78"/>
      <c r="D267" s="79">
        <f t="shared" si="45"/>
        <v>0</v>
      </c>
      <c r="E267" s="79">
        <f t="shared" si="45"/>
        <v>0</v>
      </c>
      <c r="F267" s="73">
        <f t="shared" si="46"/>
        <v>0</v>
      </c>
      <c r="G267" s="73">
        <f t="shared" si="46"/>
        <v>0</v>
      </c>
      <c r="H267" s="73">
        <f t="shared" si="47"/>
        <v>0</v>
      </c>
      <c r="I267" s="73">
        <f t="shared" si="48"/>
        <v>0</v>
      </c>
      <c r="J267" s="73">
        <f t="shared" si="49"/>
        <v>0</v>
      </c>
      <c r="K267" s="73">
        <f t="shared" si="50"/>
        <v>0</v>
      </c>
      <c r="L267" s="73">
        <f t="shared" si="51"/>
        <v>0</v>
      </c>
      <c r="M267" s="73">
        <f t="shared" ca="1" si="43"/>
        <v>-8.2130332429820917E-4</v>
      </c>
      <c r="N267" s="73">
        <f t="shared" ca="1" si="52"/>
        <v>0</v>
      </c>
      <c r="O267" s="83">
        <f t="shared" ca="1" si="53"/>
        <v>0</v>
      </c>
      <c r="P267" s="73">
        <f t="shared" ca="1" si="54"/>
        <v>0</v>
      </c>
      <c r="Q267" s="73">
        <f t="shared" ca="1" si="55"/>
        <v>0</v>
      </c>
      <c r="R267" s="42">
        <f t="shared" ca="1" si="44"/>
        <v>8.2130332429820917E-4</v>
      </c>
    </row>
    <row r="268" spans="1:18">
      <c r="A268" s="78"/>
      <c r="B268" s="78"/>
      <c r="C268" s="78"/>
      <c r="D268" s="79">
        <f t="shared" si="45"/>
        <v>0</v>
      </c>
      <c r="E268" s="79">
        <f t="shared" si="45"/>
        <v>0</v>
      </c>
      <c r="F268" s="73">
        <f t="shared" si="46"/>
        <v>0</v>
      </c>
      <c r="G268" s="73">
        <f t="shared" si="46"/>
        <v>0</v>
      </c>
      <c r="H268" s="73">
        <f t="shared" si="47"/>
        <v>0</v>
      </c>
      <c r="I268" s="73">
        <f t="shared" si="48"/>
        <v>0</v>
      </c>
      <c r="J268" s="73">
        <f t="shared" si="49"/>
        <v>0</v>
      </c>
      <c r="K268" s="73">
        <f t="shared" si="50"/>
        <v>0</v>
      </c>
      <c r="L268" s="73">
        <f t="shared" si="51"/>
        <v>0</v>
      </c>
      <c r="M268" s="73">
        <f t="shared" ca="1" si="43"/>
        <v>-8.2130332429820917E-4</v>
      </c>
      <c r="N268" s="73">
        <f t="shared" ca="1" si="52"/>
        <v>0</v>
      </c>
      <c r="O268" s="83">
        <f t="shared" ca="1" si="53"/>
        <v>0</v>
      </c>
      <c r="P268" s="73">
        <f t="shared" ca="1" si="54"/>
        <v>0</v>
      </c>
      <c r="Q268" s="73">
        <f t="shared" ca="1" si="55"/>
        <v>0</v>
      </c>
      <c r="R268" s="42">
        <f t="shared" ca="1" si="44"/>
        <v>8.2130332429820917E-4</v>
      </c>
    </row>
    <row r="269" spans="1:18">
      <c r="A269" s="78"/>
      <c r="B269" s="78"/>
      <c r="C269" s="78"/>
      <c r="D269" s="79">
        <f t="shared" si="45"/>
        <v>0</v>
      </c>
      <c r="E269" s="79">
        <f t="shared" si="45"/>
        <v>0</v>
      </c>
      <c r="F269" s="73">
        <f t="shared" si="46"/>
        <v>0</v>
      </c>
      <c r="G269" s="73">
        <f t="shared" si="46"/>
        <v>0</v>
      </c>
      <c r="H269" s="73">
        <f t="shared" si="47"/>
        <v>0</v>
      </c>
      <c r="I269" s="73">
        <f t="shared" si="48"/>
        <v>0</v>
      </c>
      <c r="J269" s="73">
        <f t="shared" si="49"/>
        <v>0</v>
      </c>
      <c r="K269" s="73">
        <f t="shared" si="50"/>
        <v>0</v>
      </c>
      <c r="L269" s="73">
        <f t="shared" si="51"/>
        <v>0</v>
      </c>
      <c r="M269" s="73">
        <f t="shared" ca="1" si="43"/>
        <v>-8.2130332429820917E-4</v>
      </c>
      <c r="N269" s="73">
        <f t="shared" ca="1" si="52"/>
        <v>0</v>
      </c>
      <c r="O269" s="83">
        <f t="shared" ca="1" si="53"/>
        <v>0</v>
      </c>
      <c r="P269" s="73">
        <f t="shared" ca="1" si="54"/>
        <v>0</v>
      </c>
      <c r="Q269" s="73">
        <f t="shared" ca="1" si="55"/>
        <v>0</v>
      </c>
      <c r="R269" s="42">
        <f t="shared" ca="1" si="44"/>
        <v>8.2130332429820917E-4</v>
      </c>
    </row>
    <row r="270" spans="1:18">
      <c r="A270" s="78"/>
      <c r="B270" s="78"/>
      <c r="C270" s="78"/>
      <c r="D270" s="79">
        <f t="shared" si="45"/>
        <v>0</v>
      </c>
      <c r="E270" s="79">
        <f t="shared" si="45"/>
        <v>0</v>
      </c>
      <c r="F270" s="73">
        <f t="shared" si="46"/>
        <v>0</v>
      </c>
      <c r="G270" s="73">
        <f t="shared" si="46"/>
        <v>0</v>
      </c>
      <c r="H270" s="73">
        <f t="shared" si="47"/>
        <v>0</v>
      </c>
      <c r="I270" s="73">
        <f t="shared" si="48"/>
        <v>0</v>
      </c>
      <c r="J270" s="73">
        <f t="shared" si="49"/>
        <v>0</v>
      </c>
      <c r="K270" s="73">
        <f t="shared" si="50"/>
        <v>0</v>
      </c>
      <c r="L270" s="73">
        <f t="shared" si="51"/>
        <v>0</v>
      </c>
      <c r="M270" s="73">
        <f t="shared" ca="1" si="43"/>
        <v>-8.2130332429820917E-4</v>
      </c>
      <c r="N270" s="73">
        <f t="shared" ca="1" si="52"/>
        <v>0</v>
      </c>
      <c r="O270" s="83">
        <f t="shared" ca="1" si="53"/>
        <v>0</v>
      </c>
      <c r="P270" s="73">
        <f t="shared" ca="1" si="54"/>
        <v>0</v>
      </c>
      <c r="Q270" s="73">
        <f t="shared" ca="1" si="55"/>
        <v>0</v>
      </c>
      <c r="R270" s="42">
        <f t="shared" ca="1" si="44"/>
        <v>8.2130332429820917E-4</v>
      </c>
    </row>
    <row r="271" spans="1:18">
      <c r="A271" s="78"/>
      <c r="B271" s="78"/>
      <c r="C271" s="78"/>
      <c r="D271" s="79">
        <f t="shared" si="45"/>
        <v>0</v>
      </c>
      <c r="E271" s="79">
        <f t="shared" si="45"/>
        <v>0</v>
      </c>
      <c r="F271" s="73">
        <f t="shared" si="46"/>
        <v>0</v>
      </c>
      <c r="G271" s="73">
        <f t="shared" si="46"/>
        <v>0</v>
      </c>
      <c r="H271" s="73">
        <f t="shared" si="47"/>
        <v>0</v>
      </c>
      <c r="I271" s="73">
        <f t="shared" si="48"/>
        <v>0</v>
      </c>
      <c r="J271" s="73">
        <f t="shared" si="49"/>
        <v>0</v>
      </c>
      <c r="K271" s="73">
        <f t="shared" si="50"/>
        <v>0</v>
      </c>
      <c r="L271" s="73">
        <f t="shared" si="51"/>
        <v>0</v>
      </c>
      <c r="M271" s="73">
        <f t="shared" ca="1" si="43"/>
        <v>-8.2130332429820917E-4</v>
      </c>
      <c r="N271" s="73">
        <f t="shared" ca="1" si="52"/>
        <v>0</v>
      </c>
      <c r="O271" s="83">
        <f t="shared" ca="1" si="53"/>
        <v>0</v>
      </c>
      <c r="P271" s="73">
        <f t="shared" ca="1" si="54"/>
        <v>0</v>
      </c>
      <c r="Q271" s="73">
        <f t="shared" ca="1" si="55"/>
        <v>0</v>
      </c>
      <c r="R271" s="42">
        <f t="shared" ca="1" si="44"/>
        <v>8.2130332429820917E-4</v>
      </c>
    </row>
    <row r="272" spans="1:18">
      <c r="A272" s="78"/>
      <c r="B272" s="78"/>
      <c r="C272" s="78"/>
      <c r="D272" s="79">
        <f t="shared" si="45"/>
        <v>0</v>
      </c>
      <c r="E272" s="79">
        <f t="shared" si="45"/>
        <v>0</v>
      </c>
      <c r="F272" s="73">
        <f t="shared" si="46"/>
        <v>0</v>
      </c>
      <c r="G272" s="73">
        <f t="shared" si="46"/>
        <v>0</v>
      </c>
      <c r="H272" s="73">
        <f t="shared" si="47"/>
        <v>0</v>
      </c>
      <c r="I272" s="73">
        <f t="shared" si="48"/>
        <v>0</v>
      </c>
      <c r="J272" s="73">
        <f t="shared" si="49"/>
        <v>0</v>
      </c>
      <c r="K272" s="73">
        <f t="shared" si="50"/>
        <v>0</v>
      </c>
      <c r="L272" s="73">
        <f t="shared" si="51"/>
        <v>0</v>
      </c>
      <c r="M272" s="73">
        <f t="shared" ca="1" si="43"/>
        <v>-8.2130332429820917E-4</v>
      </c>
      <c r="N272" s="73">
        <f t="shared" ca="1" si="52"/>
        <v>0</v>
      </c>
      <c r="O272" s="83">
        <f t="shared" ca="1" si="53"/>
        <v>0</v>
      </c>
      <c r="P272" s="73">
        <f t="shared" ca="1" si="54"/>
        <v>0</v>
      </c>
      <c r="Q272" s="73">
        <f t="shared" ca="1" si="55"/>
        <v>0</v>
      </c>
      <c r="R272" s="42">
        <f t="shared" ca="1" si="44"/>
        <v>8.2130332429820917E-4</v>
      </c>
    </row>
    <row r="273" spans="1:18">
      <c r="A273" s="78"/>
      <c r="B273" s="78"/>
      <c r="C273" s="78"/>
      <c r="D273" s="79">
        <f t="shared" si="45"/>
        <v>0</v>
      </c>
      <c r="E273" s="79">
        <f t="shared" si="45"/>
        <v>0</v>
      </c>
      <c r="F273" s="73">
        <f t="shared" si="46"/>
        <v>0</v>
      </c>
      <c r="G273" s="73">
        <f t="shared" si="46"/>
        <v>0</v>
      </c>
      <c r="H273" s="73">
        <f t="shared" si="47"/>
        <v>0</v>
      </c>
      <c r="I273" s="73">
        <f t="shared" si="48"/>
        <v>0</v>
      </c>
      <c r="J273" s="73">
        <f t="shared" si="49"/>
        <v>0</v>
      </c>
      <c r="K273" s="73">
        <f t="shared" si="50"/>
        <v>0</v>
      </c>
      <c r="L273" s="73">
        <f t="shared" si="51"/>
        <v>0</v>
      </c>
      <c r="M273" s="73">
        <f t="shared" ca="1" si="43"/>
        <v>-8.2130332429820917E-4</v>
      </c>
      <c r="N273" s="73">
        <f t="shared" ca="1" si="52"/>
        <v>0</v>
      </c>
      <c r="O273" s="83">
        <f t="shared" ca="1" si="53"/>
        <v>0</v>
      </c>
      <c r="P273" s="73">
        <f t="shared" ca="1" si="54"/>
        <v>0</v>
      </c>
      <c r="Q273" s="73">
        <f t="shared" ca="1" si="55"/>
        <v>0</v>
      </c>
      <c r="R273" s="42">
        <f t="shared" ca="1" si="44"/>
        <v>8.2130332429820917E-4</v>
      </c>
    </row>
    <row r="274" spans="1:18">
      <c r="A274" s="78"/>
      <c r="B274" s="78"/>
      <c r="C274" s="78"/>
      <c r="D274" s="79">
        <f t="shared" si="45"/>
        <v>0</v>
      </c>
      <c r="E274" s="79">
        <f t="shared" si="45"/>
        <v>0</v>
      </c>
      <c r="F274" s="73">
        <f t="shared" si="46"/>
        <v>0</v>
      </c>
      <c r="G274" s="73">
        <f t="shared" si="46"/>
        <v>0</v>
      </c>
      <c r="H274" s="73">
        <f t="shared" si="47"/>
        <v>0</v>
      </c>
      <c r="I274" s="73">
        <f t="shared" si="48"/>
        <v>0</v>
      </c>
      <c r="J274" s="73">
        <f t="shared" si="49"/>
        <v>0</v>
      </c>
      <c r="K274" s="73">
        <f t="shared" si="50"/>
        <v>0</v>
      </c>
      <c r="L274" s="73">
        <f t="shared" si="51"/>
        <v>0</v>
      </c>
      <c r="M274" s="73">
        <f t="shared" ca="1" si="43"/>
        <v>-8.2130332429820917E-4</v>
      </c>
      <c r="N274" s="73">
        <f t="shared" ca="1" si="52"/>
        <v>0</v>
      </c>
      <c r="O274" s="83">
        <f t="shared" ca="1" si="53"/>
        <v>0</v>
      </c>
      <c r="P274" s="73">
        <f t="shared" ca="1" si="54"/>
        <v>0</v>
      </c>
      <c r="Q274" s="73">
        <f t="shared" ca="1" si="55"/>
        <v>0</v>
      </c>
      <c r="R274" s="42">
        <f t="shared" ca="1" si="44"/>
        <v>8.2130332429820917E-4</v>
      </c>
    </row>
    <row r="275" spans="1:18">
      <c r="A275" s="78"/>
      <c r="B275" s="78"/>
      <c r="C275" s="78"/>
      <c r="D275" s="79">
        <f t="shared" si="45"/>
        <v>0</v>
      </c>
      <c r="E275" s="79">
        <f t="shared" si="45"/>
        <v>0</v>
      </c>
      <c r="F275" s="73">
        <f t="shared" si="46"/>
        <v>0</v>
      </c>
      <c r="G275" s="73">
        <f t="shared" si="46"/>
        <v>0</v>
      </c>
      <c r="H275" s="73">
        <f t="shared" si="47"/>
        <v>0</v>
      </c>
      <c r="I275" s="73">
        <f t="shared" si="48"/>
        <v>0</v>
      </c>
      <c r="J275" s="73">
        <f t="shared" si="49"/>
        <v>0</v>
      </c>
      <c r="K275" s="73">
        <f t="shared" si="50"/>
        <v>0</v>
      </c>
      <c r="L275" s="73">
        <f t="shared" si="51"/>
        <v>0</v>
      </c>
      <c r="M275" s="73">
        <f t="shared" ca="1" si="43"/>
        <v>-8.2130332429820917E-4</v>
      </c>
      <c r="N275" s="73">
        <f t="shared" ca="1" si="52"/>
        <v>0</v>
      </c>
      <c r="O275" s="83">
        <f t="shared" ca="1" si="53"/>
        <v>0</v>
      </c>
      <c r="P275" s="73">
        <f t="shared" ca="1" si="54"/>
        <v>0</v>
      </c>
      <c r="Q275" s="73">
        <f t="shared" ca="1" si="55"/>
        <v>0</v>
      </c>
      <c r="R275" s="42">
        <f t="shared" ca="1" si="44"/>
        <v>8.2130332429820917E-4</v>
      </c>
    </row>
    <row r="276" spans="1:18">
      <c r="A276" s="78"/>
      <c r="B276" s="78"/>
      <c r="C276" s="78"/>
      <c r="D276" s="79">
        <f t="shared" si="45"/>
        <v>0</v>
      </c>
      <c r="E276" s="79">
        <f t="shared" si="45"/>
        <v>0</v>
      </c>
      <c r="F276" s="73">
        <f t="shared" si="46"/>
        <v>0</v>
      </c>
      <c r="G276" s="73">
        <f t="shared" si="46"/>
        <v>0</v>
      </c>
      <c r="H276" s="73">
        <f t="shared" si="47"/>
        <v>0</v>
      </c>
      <c r="I276" s="73">
        <f t="shared" si="48"/>
        <v>0</v>
      </c>
      <c r="J276" s="73">
        <f t="shared" si="49"/>
        <v>0</v>
      </c>
      <c r="K276" s="73">
        <f t="shared" si="50"/>
        <v>0</v>
      </c>
      <c r="L276" s="73">
        <f t="shared" si="51"/>
        <v>0</v>
      </c>
      <c r="M276" s="73">
        <f t="shared" ca="1" si="43"/>
        <v>-8.2130332429820917E-4</v>
      </c>
      <c r="N276" s="73">
        <f t="shared" ca="1" si="52"/>
        <v>0</v>
      </c>
      <c r="O276" s="83">
        <f t="shared" ca="1" si="53"/>
        <v>0</v>
      </c>
      <c r="P276" s="73">
        <f t="shared" ca="1" si="54"/>
        <v>0</v>
      </c>
      <c r="Q276" s="73">
        <f t="shared" ca="1" si="55"/>
        <v>0</v>
      </c>
      <c r="R276" s="42">
        <f t="shared" ca="1" si="44"/>
        <v>8.2130332429820917E-4</v>
      </c>
    </row>
    <row r="277" spans="1:18">
      <c r="A277" s="78"/>
      <c r="B277" s="78"/>
      <c r="C277" s="78"/>
      <c r="D277" s="79">
        <f t="shared" si="45"/>
        <v>0</v>
      </c>
      <c r="E277" s="79">
        <f t="shared" si="45"/>
        <v>0</v>
      </c>
      <c r="F277" s="73">
        <f t="shared" si="46"/>
        <v>0</v>
      </c>
      <c r="G277" s="73">
        <f t="shared" si="46"/>
        <v>0</v>
      </c>
      <c r="H277" s="73">
        <f t="shared" si="47"/>
        <v>0</v>
      </c>
      <c r="I277" s="73">
        <f t="shared" si="48"/>
        <v>0</v>
      </c>
      <c r="J277" s="73">
        <f t="shared" si="49"/>
        <v>0</v>
      </c>
      <c r="K277" s="73">
        <f t="shared" si="50"/>
        <v>0</v>
      </c>
      <c r="L277" s="73">
        <f t="shared" si="51"/>
        <v>0</v>
      </c>
      <c r="M277" s="73">
        <f t="shared" ref="M277:M342" ca="1" si="56">+E$4+E$5*D277+E$6*D277^2</f>
        <v>-8.2130332429820917E-4</v>
      </c>
      <c r="N277" s="73">
        <f t="shared" ca="1" si="52"/>
        <v>0</v>
      </c>
      <c r="O277" s="83">
        <f t="shared" ca="1" si="53"/>
        <v>0</v>
      </c>
      <c r="P277" s="73">
        <f t="shared" ca="1" si="54"/>
        <v>0</v>
      </c>
      <c r="Q277" s="73">
        <f t="shared" ca="1" si="55"/>
        <v>0</v>
      </c>
      <c r="R277" s="42">
        <f t="shared" ref="R277:R342" ca="1" si="57">+E277-M277</f>
        <v>8.2130332429820917E-4</v>
      </c>
    </row>
    <row r="278" spans="1:18">
      <c r="A278" s="78"/>
      <c r="B278" s="78"/>
      <c r="C278" s="78"/>
      <c r="D278" s="79">
        <f t="shared" ref="D278:E341" si="58">A278/A$18</f>
        <v>0</v>
      </c>
      <c r="E278" s="79">
        <f t="shared" si="58"/>
        <v>0</v>
      </c>
      <c r="F278" s="73">
        <f t="shared" ref="F278:G341" si="59">$C278*D278</f>
        <v>0</v>
      </c>
      <c r="G278" s="73">
        <f t="shared" si="59"/>
        <v>0</v>
      </c>
      <c r="H278" s="73">
        <f t="shared" ref="H278:H341" si="60">C278*D278*D278</f>
        <v>0</v>
      </c>
      <c r="I278" s="73">
        <f t="shared" ref="I278:I341" si="61">C278*D278*D278*D278</f>
        <v>0</v>
      </c>
      <c r="J278" s="73">
        <f t="shared" ref="J278:J341" si="62">C278*D278*D278*D278*D278</f>
        <v>0</v>
      </c>
      <c r="K278" s="73">
        <f t="shared" ref="K278:K341" si="63">C278*E278*D278</f>
        <v>0</v>
      </c>
      <c r="L278" s="73">
        <f t="shared" ref="L278:L341" si="64">C278*E278*D278*D278</f>
        <v>0</v>
      </c>
      <c r="M278" s="73">
        <f t="shared" ca="1" si="56"/>
        <v>-8.2130332429820917E-4</v>
      </c>
      <c r="N278" s="73">
        <f t="shared" ref="N278:N341" ca="1" si="65">C278*(M278-E278)^2</f>
        <v>0</v>
      </c>
      <c r="O278" s="83">
        <f t="shared" ref="O278:O341" ca="1" si="66">(C278*O$1-O$2*F278+O$3*H278)^2</f>
        <v>0</v>
      </c>
      <c r="P278" s="73">
        <f t="shared" ref="P278:P341" ca="1" si="67">(-C278*O$2+O$4*F278-O$5*H278)^2</f>
        <v>0</v>
      </c>
      <c r="Q278" s="73">
        <f t="shared" ref="Q278:Q341" ca="1" si="68">+(C278*O$3-F278*O$5+H278*O$6)^2</f>
        <v>0</v>
      </c>
      <c r="R278" s="42">
        <f t="shared" ca="1" si="57"/>
        <v>8.2130332429820917E-4</v>
      </c>
    </row>
    <row r="279" spans="1:18">
      <c r="A279" s="78"/>
      <c r="B279" s="78"/>
      <c r="C279" s="78"/>
      <c r="D279" s="79">
        <f t="shared" si="58"/>
        <v>0</v>
      </c>
      <c r="E279" s="79">
        <f t="shared" si="58"/>
        <v>0</v>
      </c>
      <c r="F279" s="73">
        <f t="shared" si="59"/>
        <v>0</v>
      </c>
      <c r="G279" s="73">
        <f t="shared" si="59"/>
        <v>0</v>
      </c>
      <c r="H279" s="73">
        <f t="shared" si="60"/>
        <v>0</v>
      </c>
      <c r="I279" s="73">
        <f t="shared" si="61"/>
        <v>0</v>
      </c>
      <c r="J279" s="73">
        <f t="shared" si="62"/>
        <v>0</v>
      </c>
      <c r="K279" s="73">
        <f t="shared" si="63"/>
        <v>0</v>
      </c>
      <c r="L279" s="73">
        <f t="shared" si="64"/>
        <v>0</v>
      </c>
      <c r="M279" s="73">
        <f t="shared" ca="1" si="56"/>
        <v>-8.2130332429820917E-4</v>
      </c>
      <c r="N279" s="73">
        <f t="shared" ca="1" si="65"/>
        <v>0</v>
      </c>
      <c r="O279" s="83">
        <f t="shared" ca="1" si="66"/>
        <v>0</v>
      </c>
      <c r="P279" s="73">
        <f t="shared" ca="1" si="67"/>
        <v>0</v>
      </c>
      <c r="Q279" s="73">
        <f t="shared" ca="1" si="68"/>
        <v>0</v>
      </c>
      <c r="R279" s="42">
        <f t="shared" ca="1" si="57"/>
        <v>8.2130332429820917E-4</v>
      </c>
    </row>
    <row r="280" spans="1:18">
      <c r="A280" s="78"/>
      <c r="B280" s="78"/>
      <c r="C280" s="78"/>
      <c r="D280" s="79">
        <f t="shared" si="58"/>
        <v>0</v>
      </c>
      <c r="E280" s="79">
        <f t="shared" si="58"/>
        <v>0</v>
      </c>
      <c r="F280" s="73">
        <f t="shared" si="59"/>
        <v>0</v>
      </c>
      <c r="G280" s="73">
        <f t="shared" si="59"/>
        <v>0</v>
      </c>
      <c r="H280" s="73">
        <f t="shared" si="60"/>
        <v>0</v>
      </c>
      <c r="I280" s="73">
        <f t="shared" si="61"/>
        <v>0</v>
      </c>
      <c r="J280" s="73">
        <f t="shared" si="62"/>
        <v>0</v>
      </c>
      <c r="K280" s="73">
        <f t="shared" si="63"/>
        <v>0</v>
      </c>
      <c r="L280" s="73">
        <f t="shared" si="64"/>
        <v>0</v>
      </c>
      <c r="M280" s="73">
        <f t="shared" ca="1" si="56"/>
        <v>-8.2130332429820917E-4</v>
      </c>
      <c r="N280" s="73">
        <f t="shared" ca="1" si="65"/>
        <v>0</v>
      </c>
      <c r="O280" s="83">
        <f t="shared" ca="1" si="66"/>
        <v>0</v>
      </c>
      <c r="P280" s="73">
        <f t="shared" ca="1" si="67"/>
        <v>0</v>
      </c>
      <c r="Q280" s="73">
        <f t="shared" ca="1" si="68"/>
        <v>0</v>
      </c>
      <c r="R280" s="42">
        <f t="shared" ca="1" si="57"/>
        <v>8.2130332429820917E-4</v>
      </c>
    </row>
    <row r="281" spans="1:18">
      <c r="A281" s="78"/>
      <c r="B281" s="78"/>
      <c r="C281" s="78"/>
      <c r="D281" s="79">
        <f t="shared" si="58"/>
        <v>0</v>
      </c>
      <c r="E281" s="79">
        <f t="shared" si="58"/>
        <v>0</v>
      </c>
      <c r="F281" s="73">
        <f t="shared" si="59"/>
        <v>0</v>
      </c>
      <c r="G281" s="73">
        <f t="shared" si="59"/>
        <v>0</v>
      </c>
      <c r="H281" s="73">
        <f t="shared" si="60"/>
        <v>0</v>
      </c>
      <c r="I281" s="73">
        <f t="shared" si="61"/>
        <v>0</v>
      </c>
      <c r="J281" s="73">
        <f t="shared" si="62"/>
        <v>0</v>
      </c>
      <c r="K281" s="73">
        <f t="shared" si="63"/>
        <v>0</v>
      </c>
      <c r="L281" s="73">
        <f t="shared" si="64"/>
        <v>0</v>
      </c>
      <c r="M281" s="73">
        <f t="shared" ca="1" si="56"/>
        <v>-8.2130332429820917E-4</v>
      </c>
      <c r="N281" s="73">
        <f t="shared" ca="1" si="65"/>
        <v>0</v>
      </c>
      <c r="O281" s="83">
        <f t="shared" ca="1" si="66"/>
        <v>0</v>
      </c>
      <c r="P281" s="73">
        <f t="shared" ca="1" si="67"/>
        <v>0</v>
      </c>
      <c r="Q281" s="73">
        <f t="shared" ca="1" si="68"/>
        <v>0</v>
      </c>
      <c r="R281" s="42">
        <f t="shared" ca="1" si="57"/>
        <v>8.2130332429820917E-4</v>
      </c>
    </row>
    <row r="282" spans="1:18">
      <c r="A282" s="78"/>
      <c r="B282" s="78"/>
      <c r="C282" s="78"/>
      <c r="D282" s="79">
        <f t="shared" si="58"/>
        <v>0</v>
      </c>
      <c r="E282" s="79">
        <f t="shared" si="58"/>
        <v>0</v>
      </c>
      <c r="F282" s="73">
        <f t="shared" si="59"/>
        <v>0</v>
      </c>
      <c r="G282" s="73">
        <f t="shared" si="59"/>
        <v>0</v>
      </c>
      <c r="H282" s="73">
        <f t="shared" si="60"/>
        <v>0</v>
      </c>
      <c r="I282" s="73">
        <f t="shared" si="61"/>
        <v>0</v>
      </c>
      <c r="J282" s="73">
        <f t="shared" si="62"/>
        <v>0</v>
      </c>
      <c r="K282" s="73">
        <f t="shared" si="63"/>
        <v>0</v>
      </c>
      <c r="L282" s="73">
        <f t="shared" si="64"/>
        <v>0</v>
      </c>
      <c r="M282" s="73">
        <f t="shared" ca="1" si="56"/>
        <v>-8.2130332429820917E-4</v>
      </c>
      <c r="N282" s="73">
        <f t="shared" ca="1" si="65"/>
        <v>0</v>
      </c>
      <c r="O282" s="83">
        <f t="shared" ca="1" si="66"/>
        <v>0</v>
      </c>
      <c r="P282" s="73">
        <f t="shared" ca="1" si="67"/>
        <v>0</v>
      </c>
      <c r="Q282" s="73">
        <f t="shared" ca="1" si="68"/>
        <v>0</v>
      </c>
      <c r="R282" s="42">
        <f t="shared" ca="1" si="57"/>
        <v>8.2130332429820917E-4</v>
      </c>
    </row>
    <row r="283" spans="1:18">
      <c r="A283" s="78"/>
      <c r="B283" s="78"/>
      <c r="C283" s="78"/>
      <c r="D283" s="79">
        <f t="shared" si="58"/>
        <v>0</v>
      </c>
      <c r="E283" s="79">
        <f t="shared" si="58"/>
        <v>0</v>
      </c>
      <c r="F283" s="73">
        <f t="shared" si="59"/>
        <v>0</v>
      </c>
      <c r="G283" s="73">
        <f t="shared" si="59"/>
        <v>0</v>
      </c>
      <c r="H283" s="73">
        <f t="shared" si="60"/>
        <v>0</v>
      </c>
      <c r="I283" s="73">
        <f t="shared" si="61"/>
        <v>0</v>
      </c>
      <c r="J283" s="73">
        <f t="shared" si="62"/>
        <v>0</v>
      </c>
      <c r="K283" s="73">
        <f t="shared" si="63"/>
        <v>0</v>
      </c>
      <c r="L283" s="73">
        <f t="shared" si="64"/>
        <v>0</v>
      </c>
      <c r="M283" s="73">
        <f t="shared" ca="1" si="56"/>
        <v>-8.2130332429820917E-4</v>
      </c>
      <c r="N283" s="73">
        <f t="shared" ca="1" si="65"/>
        <v>0</v>
      </c>
      <c r="O283" s="83">
        <f t="shared" ca="1" si="66"/>
        <v>0</v>
      </c>
      <c r="P283" s="73">
        <f t="shared" ca="1" si="67"/>
        <v>0</v>
      </c>
      <c r="Q283" s="73">
        <f t="shared" ca="1" si="68"/>
        <v>0</v>
      </c>
      <c r="R283" s="42">
        <f t="shared" ca="1" si="57"/>
        <v>8.2130332429820917E-4</v>
      </c>
    </row>
    <row r="284" spans="1:18">
      <c r="A284" s="78"/>
      <c r="B284" s="78"/>
      <c r="C284" s="78"/>
      <c r="D284" s="79">
        <f t="shared" si="58"/>
        <v>0</v>
      </c>
      <c r="E284" s="79">
        <f t="shared" si="58"/>
        <v>0</v>
      </c>
      <c r="F284" s="73">
        <f t="shared" si="59"/>
        <v>0</v>
      </c>
      <c r="G284" s="73">
        <f t="shared" si="59"/>
        <v>0</v>
      </c>
      <c r="H284" s="73">
        <f t="shared" si="60"/>
        <v>0</v>
      </c>
      <c r="I284" s="73">
        <f t="shared" si="61"/>
        <v>0</v>
      </c>
      <c r="J284" s="73">
        <f t="shared" si="62"/>
        <v>0</v>
      </c>
      <c r="K284" s="73">
        <f t="shared" si="63"/>
        <v>0</v>
      </c>
      <c r="L284" s="73">
        <f t="shared" si="64"/>
        <v>0</v>
      </c>
      <c r="M284" s="73">
        <f t="shared" ca="1" si="56"/>
        <v>-8.2130332429820917E-4</v>
      </c>
      <c r="N284" s="73">
        <f t="shared" ca="1" si="65"/>
        <v>0</v>
      </c>
      <c r="O284" s="83">
        <f t="shared" ca="1" si="66"/>
        <v>0</v>
      </c>
      <c r="P284" s="73">
        <f t="shared" ca="1" si="67"/>
        <v>0</v>
      </c>
      <c r="Q284" s="73">
        <f t="shared" ca="1" si="68"/>
        <v>0</v>
      </c>
      <c r="R284" s="42">
        <f t="shared" ca="1" si="57"/>
        <v>8.2130332429820917E-4</v>
      </c>
    </row>
    <row r="285" spans="1:18">
      <c r="A285" s="78"/>
      <c r="B285" s="78"/>
      <c r="C285" s="78"/>
      <c r="D285" s="79">
        <f t="shared" si="58"/>
        <v>0</v>
      </c>
      <c r="E285" s="79">
        <f t="shared" si="58"/>
        <v>0</v>
      </c>
      <c r="F285" s="73">
        <f t="shared" si="59"/>
        <v>0</v>
      </c>
      <c r="G285" s="73">
        <f t="shared" si="59"/>
        <v>0</v>
      </c>
      <c r="H285" s="73">
        <f t="shared" si="60"/>
        <v>0</v>
      </c>
      <c r="I285" s="73">
        <f t="shared" si="61"/>
        <v>0</v>
      </c>
      <c r="J285" s="73">
        <f t="shared" si="62"/>
        <v>0</v>
      </c>
      <c r="K285" s="73">
        <f t="shared" si="63"/>
        <v>0</v>
      </c>
      <c r="L285" s="73">
        <f t="shared" si="64"/>
        <v>0</v>
      </c>
      <c r="M285" s="73">
        <f t="shared" ca="1" si="56"/>
        <v>-8.2130332429820917E-4</v>
      </c>
      <c r="N285" s="73">
        <f t="shared" ca="1" si="65"/>
        <v>0</v>
      </c>
      <c r="O285" s="83">
        <f t="shared" ca="1" si="66"/>
        <v>0</v>
      </c>
      <c r="P285" s="73">
        <f t="shared" ca="1" si="67"/>
        <v>0</v>
      </c>
      <c r="Q285" s="73">
        <f t="shared" ca="1" si="68"/>
        <v>0</v>
      </c>
      <c r="R285" s="42">
        <f t="shared" ca="1" si="57"/>
        <v>8.2130332429820917E-4</v>
      </c>
    </row>
    <row r="286" spans="1:18">
      <c r="A286" s="78"/>
      <c r="B286" s="78"/>
      <c r="C286" s="78"/>
      <c r="D286" s="79">
        <f t="shared" si="58"/>
        <v>0</v>
      </c>
      <c r="E286" s="79">
        <f t="shared" si="58"/>
        <v>0</v>
      </c>
      <c r="F286" s="73">
        <f t="shared" si="59"/>
        <v>0</v>
      </c>
      <c r="G286" s="73">
        <f t="shared" si="59"/>
        <v>0</v>
      </c>
      <c r="H286" s="73">
        <f t="shared" si="60"/>
        <v>0</v>
      </c>
      <c r="I286" s="73">
        <f t="shared" si="61"/>
        <v>0</v>
      </c>
      <c r="J286" s="73">
        <f t="shared" si="62"/>
        <v>0</v>
      </c>
      <c r="K286" s="73">
        <f t="shared" si="63"/>
        <v>0</v>
      </c>
      <c r="L286" s="73">
        <f t="shared" si="64"/>
        <v>0</v>
      </c>
      <c r="M286" s="73">
        <f t="shared" ca="1" si="56"/>
        <v>-8.2130332429820917E-4</v>
      </c>
      <c r="N286" s="73">
        <f t="shared" ca="1" si="65"/>
        <v>0</v>
      </c>
      <c r="O286" s="83">
        <f t="shared" ca="1" si="66"/>
        <v>0</v>
      </c>
      <c r="P286" s="73">
        <f t="shared" ca="1" si="67"/>
        <v>0</v>
      </c>
      <c r="Q286" s="73">
        <f t="shared" ca="1" si="68"/>
        <v>0</v>
      </c>
      <c r="R286" s="42">
        <f t="shared" ca="1" si="57"/>
        <v>8.2130332429820917E-4</v>
      </c>
    </row>
    <row r="287" spans="1:18">
      <c r="A287" s="78"/>
      <c r="B287" s="78"/>
      <c r="C287" s="78"/>
      <c r="D287" s="79">
        <f t="shared" si="58"/>
        <v>0</v>
      </c>
      <c r="E287" s="79">
        <f t="shared" si="58"/>
        <v>0</v>
      </c>
      <c r="F287" s="73">
        <f t="shared" si="59"/>
        <v>0</v>
      </c>
      <c r="G287" s="73">
        <f t="shared" si="59"/>
        <v>0</v>
      </c>
      <c r="H287" s="73">
        <f t="shared" si="60"/>
        <v>0</v>
      </c>
      <c r="I287" s="73">
        <f t="shared" si="61"/>
        <v>0</v>
      </c>
      <c r="J287" s="73">
        <f t="shared" si="62"/>
        <v>0</v>
      </c>
      <c r="K287" s="73">
        <f t="shared" si="63"/>
        <v>0</v>
      </c>
      <c r="L287" s="73">
        <f t="shared" si="64"/>
        <v>0</v>
      </c>
      <c r="M287" s="73">
        <f t="shared" ca="1" si="56"/>
        <v>-8.2130332429820917E-4</v>
      </c>
      <c r="N287" s="73">
        <f t="shared" ca="1" si="65"/>
        <v>0</v>
      </c>
      <c r="O287" s="83">
        <f t="shared" ca="1" si="66"/>
        <v>0</v>
      </c>
      <c r="P287" s="73">
        <f t="shared" ca="1" si="67"/>
        <v>0</v>
      </c>
      <c r="Q287" s="73">
        <f t="shared" ca="1" si="68"/>
        <v>0</v>
      </c>
      <c r="R287" s="42">
        <f t="shared" ca="1" si="57"/>
        <v>8.2130332429820917E-4</v>
      </c>
    </row>
    <row r="288" spans="1:18">
      <c r="A288" s="78"/>
      <c r="B288" s="78"/>
      <c r="C288" s="78"/>
      <c r="D288" s="79">
        <f t="shared" si="58"/>
        <v>0</v>
      </c>
      <c r="E288" s="79">
        <f t="shared" si="58"/>
        <v>0</v>
      </c>
      <c r="F288" s="73">
        <f t="shared" si="59"/>
        <v>0</v>
      </c>
      <c r="G288" s="73">
        <f t="shared" si="59"/>
        <v>0</v>
      </c>
      <c r="H288" s="73">
        <f t="shared" si="60"/>
        <v>0</v>
      </c>
      <c r="I288" s="73">
        <f t="shared" si="61"/>
        <v>0</v>
      </c>
      <c r="J288" s="73">
        <f t="shared" si="62"/>
        <v>0</v>
      </c>
      <c r="K288" s="73">
        <f t="shared" si="63"/>
        <v>0</v>
      </c>
      <c r="L288" s="73">
        <f t="shared" si="64"/>
        <v>0</v>
      </c>
      <c r="M288" s="73">
        <f t="shared" ca="1" si="56"/>
        <v>-8.2130332429820917E-4</v>
      </c>
      <c r="N288" s="73">
        <f t="shared" ca="1" si="65"/>
        <v>0</v>
      </c>
      <c r="O288" s="83">
        <f t="shared" ca="1" si="66"/>
        <v>0</v>
      </c>
      <c r="P288" s="73">
        <f t="shared" ca="1" si="67"/>
        <v>0</v>
      </c>
      <c r="Q288" s="73">
        <f t="shared" ca="1" si="68"/>
        <v>0</v>
      </c>
      <c r="R288" s="42">
        <f t="shared" ca="1" si="57"/>
        <v>8.2130332429820917E-4</v>
      </c>
    </row>
    <row r="289" spans="1:18">
      <c r="A289" s="78"/>
      <c r="B289" s="78"/>
      <c r="C289" s="78"/>
      <c r="D289" s="79">
        <f t="shared" si="58"/>
        <v>0</v>
      </c>
      <c r="E289" s="79">
        <f t="shared" si="58"/>
        <v>0</v>
      </c>
      <c r="F289" s="73">
        <f t="shared" si="59"/>
        <v>0</v>
      </c>
      <c r="G289" s="73">
        <f t="shared" si="59"/>
        <v>0</v>
      </c>
      <c r="H289" s="73">
        <f t="shared" si="60"/>
        <v>0</v>
      </c>
      <c r="I289" s="73">
        <f t="shared" si="61"/>
        <v>0</v>
      </c>
      <c r="J289" s="73">
        <f t="shared" si="62"/>
        <v>0</v>
      </c>
      <c r="K289" s="73">
        <f t="shared" si="63"/>
        <v>0</v>
      </c>
      <c r="L289" s="73">
        <f t="shared" si="64"/>
        <v>0</v>
      </c>
      <c r="M289" s="73">
        <f t="shared" ca="1" si="56"/>
        <v>-8.2130332429820917E-4</v>
      </c>
      <c r="N289" s="73">
        <f t="shared" ca="1" si="65"/>
        <v>0</v>
      </c>
      <c r="O289" s="83">
        <f t="shared" ca="1" si="66"/>
        <v>0</v>
      </c>
      <c r="P289" s="73">
        <f t="shared" ca="1" si="67"/>
        <v>0</v>
      </c>
      <c r="Q289" s="73">
        <f t="shared" ca="1" si="68"/>
        <v>0</v>
      </c>
      <c r="R289" s="42">
        <f t="shared" ca="1" si="57"/>
        <v>8.2130332429820917E-4</v>
      </c>
    </row>
    <row r="290" spans="1:18">
      <c r="A290" s="78"/>
      <c r="B290" s="78"/>
      <c r="C290" s="78"/>
      <c r="D290" s="79">
        <f t="shared" si="58"/>
        <v>0</v>
      </c>
      <c r="E290" s="79">
        <f t="shared" si="58"/>
        <v>0</v>
      </c>
      <c r="F290" s="73">
        <f t="shared" si="59"/>
        <v>0</v>
      </c>
      <c r="G290" s="73">
        <f t="shared" si="59"/>
        <v>0</v>
      </c>
      <c r="H290" s="73">
        <f t="shared" si="60"/>
        <v>0</v>
      </c>
      <c r="I290" s="73">
        <f t="shared" si="61"/>
        <v>0</v>
      </c>
      <c r="J290" s="73">
        <f t="shared" si="62"/>
        <v>0</v>
      </c>
      <c r="K290" s="73">
        <f t="shared" si="63"/>
        <v>0</v>
      </c>
      <c r="L290" s="73">
        <f t="shared" si="64"/>
        <v>0</v>
      </c>
      <c r="M290" s="73">
        <f t="shared" ca="1" si="56"/>
        <v>-8.2130332429820917E-4</v>
      </c>
      <c r="N290" s="73">
        <f t="shared" ca="1" si="65"/>
        <v>0</v>
      </c>
      <c r="O290" s="83">
        <f t="shared" ca="1" si="66"/>
        <v>0</v>
      </c>
      <c r="P290" s="73">
        <f t="shared" ca="1" si="67"/>
        <v>0</v>
      </c>
      <c r="Q290" s="73">
        <f t="shared" ca="1" si="68"/>
        <v>0</v>
      </c>
      <c r="R290" s="42">
        <f t="shared" ca="1" si="57"/>
        <v>8.2130332429820917E-4</v>
      </c>
    </row>
    <row r="291" spans="1:18">
      <c r="A291" s="78"/>
      <c r="B291" s="78"/>
      <c r="C291" s="78"/>
      <c r="D291" s="79">
        <f t="shared" si="58"/>
        <v>0</v>
      </c>
      <c r="E291" s="79">
        <f t="shared" si="58"/>
        <v>0</v>
      </c>
      <c r="F291" s="73">
        <f t="shared" si="59"/>
        <v>0</v>
      </c>
      <c r="G291" s="73">
        <f t="shared" si="59"/>
        <v>0</v>
      </c>
      <c r="H291" s="73">
        <f t="shared" si="60"/>
        <v>0</v>
      </c>
      <c r="I291" s="73">
        <f t="shared" si="61"/>
        <v>0</v>
      </c>
      <c r="J291" s="73">
        <f t="shared" si="62"/>
        <v>0</v>
      </c>
      <c r="K291" s="73">
        <f t="shared" si="63"/>
        <v>0</v>
      </c>
      <c r="L291" s="73">
        <f t="shared" si="64"/>
        <v>0</v>
      </c>
      <c r="M291" s="73">
        <f t="shared" ca="1" si="56"/>
        <v>-8.2130332429820917E-4</v>
      </c>
      <c r="N291" s="73">
        <f t="shared" ca="1" si="65"/>
        <v>0</v>
      </c>
      <c r="O291" s="83">
        <f t="shared" ca="1" si="66"/>
        <v>0</v>
      </c>
      <c r="P291" s="73">
        <f t="shared" ca="1" si="67"/>
        <v>0</v>
      </c>
      <c r="Q291" s="73">
        <f t="shared" ca="1" si="68"/>
        <v>0</v>
      </c>
      <c r="R291" s="42">
        <f t="shared" ca="1" si="57"/>
        <v>8.2130332429820917E-4</v>
      </c>
    </row>
    <row r="292" spans="1:18">
      <c r="A292" s="78"/>
      <c r="B292" s="78"/>
      <c r="C292" s="78"/>
      <c r="D292" s="79">
        <f t="shared" si="58"/>
        <v>0</v>
      </c>
      <c r="E292" s="79">
        <f t="shared" si="58"/>
        <v>0</v>
      </c>
      <c r="F292" s="73">
        <f t="shared" si="59"/>
        <v>0</v>
      </c>
      <c r="G292" s="73">
        <f t="shared" si="59"/>
        <v>0</v>
      </c>
      <c r="H292" s="73">
        <f t="shared" si="60"/>
        <v>0</v>
      </c>
      <c r="I292" s="73">
        <f t="shared" si="61"/>
        <v>0</v>
      </c>
      <c r="J292" s="73">
        <f t="shared" si="62"/>
        <v>0</v>
      </c>
      <c r="K292" s="73">
        <f t="shared" si="63"/>
        <v>0</v>
      </c>
      <c r="L292" s="73">
        <f t="shared" si="64"/>
        <v>0</v>
      </c>
      <c r="M292" s="73">
        <f t="shared" ca="1" si="56"/>
        <v>-8.2130332429820917E-4</v>
      </c>
      <c r="N292" s="73">
        <f t="shared" ca="1" si="65"/>
        <v>0</v>
      </c>
      <c r="O292" s="83">
        <f t="shared" ca="1" si="66"/>
        <v>0</v>
      </c>
      <c r="P292" s="73">
        <f t="shared" ca="1" si="67"/>
        <v>0</v>
      </c>
      <c r="Q292" s="73">
        <f t="shared" ca="1" si="68"/>
        <v>0</v>
      </c>
      <c r="R292" s="42">
        <f t="shared" ca="1" si="57"/>
        <v>8.2130332429820917E-4</v>
      </c>
    </row>
    <row r="293" spans="1:18">
      <c r="A293" s="78"/>
      <c r="B293" s="78"/>
      <c r="C293" s="78"/>
      <c r="D293" s="79">
        <f t="shared" si="58"/>
        <v>0</v>
      </c>
      <c r="E293" s="79">
        <f t="shared" si="58"/>
        <v>0</v>
      </c>
      <c r="F293" s="73">
        <f t="shared" si="59"/>
        <v>0</v>
      </c>
      <c r="G293" s="73">
        <f t="shared" si="59"/>
        <v>0</v>
      </c>
      <c r="H293" s="73">
        <f t="shared" si="60"/>
        <v>0</v>
      </c>
      <c r="I293" s="73">
        <f t="shared" si="61"/>
        <v>0</v>
      </c>
      <c r="J293" s="73">
        <f t="shared" si="62"/>
        <v>0</v>
      </c>
      <c r="K293" s="73">
        <f t="shared" si="63"/>
        <v>0</v>
      </c>
      <c r="L293" s="73">
        <f t="shared" si="64"/>
        <v>0</v>
      </c>
      <c r="M293" s="73">
        <f t="shared" ca="1" si="56"/>
        <v>-8.2130332429820917E-4</v>
      </c>
      <c r="N293" s="73">
        <f t="shared" ca="1" si="65"/>
        <v>0</v>
      </c>
      <c r="O293" s="83">
        <f t="shared" ca="1" si="66"/>
        <v>0</v>
      </c>
      <c r="P293" s="73">
        <f t="shared" ca="1" si="67"/>
        <v>0</v>
      </c>
      <c r="Q293" s="73">
        <f t="shared" ca="1" si="68"/>
        <v>0</v>
      </c>
      <c r="R293" s="42">
        <f t="shared" ca="1" si="57"/>
        <v>8.2130332429820917E-4</v>
      </c>
    </row>
    <row r="294" spans="1:18">
      <c r="A294" s="78"/>
      <c r="B294" s="78"/>
      <c r="C294" s="78"/>
      <c r="D294" s="79">
        <f t="shared" si="58"/>
        <v>0</v>
      </c>
      <c r="E294" s="79">
        <f t="shared" si="58"/>
        <v>0</v>
      </c>
      <c r="F294" s="73">
        <f t="shared" si="59"/>
        <v>0</v>
      </c>
      <c r="G294" s="73">
        <f t="shared" si="59"/>
        <v>0</v>
      </c>
      <c r="H294" s="73">
        <f t="shared" si="60"/>
        <v>0</v>
      </c>
      <c r="I294" s="73">
        <f t="shared" si="61"/>
        <v>0</v>
      </c>
      <c r="J294" s="73">
        <f t="shared" si="62"/>
        <v>0</v>
      </c>
      <c r="K294" s="73">
        <f t="shared" si="63"/>
        <v>0</v>
      </c>
      <c r="L294" s="73">
        <f t="shared" si="64"/>
        <v>0</v>
      </c>
      <c r="M294" s="73">
        <f t="shared" ca="1" si="56"/>
        <v>-8.2130332429820917E-4</v>
      </c>
      <c r="N294" s="73">
        <f t="shared" ca="1" si="65"/>
        <v>0</v>
      </c>
      <c r="O294" s="83">
        <f t="shared" ca="1" si="66"/>
        <v>0</v>
      </c>
      <c r="P294" s="73">
        <f t="shared" ca="1" si="67"/>
        <v>0</v>
      </c>
      <c r="Q294" s="73">
        <f t="shared" ca="1" si="68"/>
        <v>0</v>
      </c>
      <c r="R294" s="42">
        <f t="shared" ca="1" si="57"/>
        <v>8.2130332429820917E-4</v>
      </c>
    </row>
    <row r="295" spans="1:18">
      <c r="A295" s="78"/>
      <c r="B295" s="78"/>
      <c r="C295" s="78"/>
      <c r="D295" s="79">
        <f t="shared" si="58"/>
        <v>0</v>
      </c>
      <c r="E295" s="79">
        <f t="shared" si="58"/>
        <v>0</v>
      </c>
      <c r="F295" s="73">
        <f t="shared" si="59"/>
        <v>0</v>
      </c>
      <c r="G295" s="73">
        <f t="shared" si="59"/>
        <v>0</v>
      </c>
      <c r="H295" s="73">
        <f t="shared" si="60"/>
        <v>0</v>
      </c>
      <c r="I295" s="73">
        <f t="shared" si="61"/>
        <v>0</v>
      </c>
      <c r="J295" s="73">
        <f t="shared" si="62"/>
        <v>0</v>
      </c>
      <c r="K295" s="73">
        <f t="shared" si="63"/>
        <v>0</v>
      </c>
      <c r="L295" s="73">
        <f t="shared" si="64"/>
        <v>0</v>
      </c>
      <c r="M295" s="73">
        <f t="shared" ca="1" si="56"/>
        <v>-8.2130332429820917E-4</v>
      </c>
      <c r="N295" s="73">
        <f t="shared" ca="1" si="65"/>
        <v>0</v>
      </c>
      <c r="O295" s="83">
        <f t="shared" ca="1" si="66"/>
        <v>0</v>
      </c>
      <c r="P295" s="73">
        <f t="shared" ca="1" si="67"/>
        <v>0</v>
      </c>
      <c r="Q295" s="73">
        <f t="shared" ca="1" si="68"/>
        <v>0</v>
      </c>
      <c r="R295" s="42">
        <f t="shared" ca="1" si="57"/>
        <v>8.2130332429820917E-4</v>
      </c>
    </row>
    <row r="296" spans="1:18">
      <c r="A296" s="78"/>
      <c r="B296" s="78"/>
      <c r="C296" s="78"/>
      <c r="D296" s="79">
        <f t="shared" si="58"/>
        <v>0</v>
      </c>
      <c r="E296" s="79">
        <f t="shared" si="58"/>
        <v>0</v>
      </c>
      <c r="F296" s="73">
        <f t="shared" si="59"/>
        <v>0</v>
      </c>
      <c r="G296" s="73">
        <f t="shared" si="59"/>
        <v>0</v>
      </c>
      <c r="H296" s="73">
        <f t="shared" si="60"/>
        <v>0</v>
      </c>
      <c r="I296" s="73">
        <f t="shared" si="61"/>
        <v>0</v>
      </c>
      <c r="J296" s="73">
        <f t="shared" si="62"/>
        <v>0</v>
      </c>
      <c r="K296" s="73">
        <f t="shared" si="63"/>
        <v>0</v>
      </c>
      <c r="L296" s="73">
        <f t="shared" si="64"/>
        <v>0</v>
      </c>
      <c r="M296" s="73">
        <f t="shared" ca="1" si="56"/>
        <v>-8.2130332429820917E-4</v>
      </c>
      <c r="N296" s="73">
        <f t="shared" ca="1" si="65"/>
        <v>0</v>
      </c>
      <c r="O296" s="83">
        <f t="shared" ca="1" si="66"/>
        <v>0</v>
      </c>
      <c r="P296" s="73">
        <f t="shared" ca="1" si="67"/>
        <v>0</v>
      </c>
      <c r="Q296" s="73">
        <f t="shared" ca="1" si="68"/>
        <v>0</v>
      </c>
      <c r="R296" s="42">
        <f t="shared" ca="1" si="57"/>
        <v>8.2130332429820917E-4</v>
      </c>
    </row>
    <row r="297" spans="1:18">
      <c r="A297" s="78"/>
      <c r="B297" s="78"/>
      <c r="C297" s="78"/>
      <c r="D297" s="79">
        <f t="shared" si="58"/>
        <v>0</v>
      </c>
      <c r="E297" s="79">
        <f t="shared" si="58"/>
        <v>0</v>
      </c>
      <c r="F297" s="73">
        <f t="shared" si="59"/>
        <v>0</v>
      </c>
      <c r="G297" s="73">
        <f t="shared" si="59"/>
        <v>0</v>
      </c>
      <c r="H297" s="73">
        <f t="shared" si="60"/>
        <v>0</v>
      </c>
      <c r="I297" s="73">
        <f t="shared" si="61"/>
        <v>0</v>
      </c>
      <c r="J297" s="73">
        <f t="shared" si="62"/>
        <v>0</v>
      </c>
      <c r="K297" s="73">
        <f t="shared" si="63"/>
        <v>0</v>
      </c>
      <c r="L297" s="73">
        <f t="shared" si="64"/>
        <v>0</v>
      </c>
      <c r="M297" s="73">
        <f t="shared" ca="1" si="56"/>
        <v>-8.2130332429820917E-4</v>
      </c>
      <c r="N297" s="73">
        <f t="shared" ca="1" si="65"/>
        <v>0</v>
      </c>
      <c r="O297" s="83">
        <f t="shared" ca="1" si="66"/>
        <v>0</v>
      </c>
      <c r="P297" s="73">
        <f t="shared" ca="1" si="67"/>
        <v>0</v>
      </c>
      <c r="Q297" s="73">
        <f t="shared" ca="1" si="68"/>
        <v>0</v>
      </c>
      <c r="R297" s="42">
        <f t="shared" ca="1" si="57"/>
        <v>8.2130332429820917E-4</v>
      </c>
    </row>
    <row r="298" spans="1:18">
      <c r="A298" s="78"/>
      <c r="B298" s="78"/>
      <c r="C298" s="78"/>
      <c r="D298" s="79">
        <f t="shared" si="58"/>
        <v>0</v>
      </c>
      <c r="E298" s="79">
        <f t="shared" si="58"/>
        <v>0</v>
      </c>
      <c r="F298" s="73">
        <f t="shared" si="59"/>
        <v>0</v>
      </c>
      <c r="G298" s="73">
        <f t="shared" si="59"/>
        <v>0</v>
      </c>
      <c r="H298" s="73">
        <f t="shared" si="60"/>
        <v>0</v>
      </c>
      <c r="I298" s="73">
        <f t="shared" si="61"/>
        <v>0</v>
      </c>
      <c r="J298" s="73">
        <f t="shared" si="62"/>
        <v>0</v>
      </c>
      <c r="K298" s="73">
        <f t="shared" si="63"/>
        <v>0</v>
      </c>
      <c r="L298" s="73">
        <f t="shared" si="64"/>
        <v>0</v>
      </c>
      <c r="M298" s="73">
        <f t="shared" ca="1" si="56"/>
        <v>-8.2130332429820917E-4</v>
      </c>
      <c r="N298" s="73">
        <f t="shared" ca="1" si="65"/>
        <v>0</v>
      </c>
      <c r="O298" s="83">
        <f t="shared" ca="1" si="66"/>
        <v>0</v>
      </c>
      <c r="P298" s="73">
        <f t="shared" ca="1" si="67"/>
        <v>0</v>
      </c>
      <c r="Q298" s="73">
        <f t="shared" ca="1" si="68"/>
        <v>0</v>
      </c>
      <c r="R298" s="42">
        <f t="shared" ca="1" si="57"/>
        <v>8.2130332429820917E-4</v>
      </c>
    </row>
    <row r="299" spans="1:18">
      <c r="A299" s="78"/>
      <c r="B299" s="78"/>
      <c r="C299" s="78"/>
      <c r="D299" s="79">
        <f t="shared" si="58"/>
        <v>0</v>
      </c>
      <c r="E299" s="79">
        <f t="shared" si="58"/>
        <v>0</v>
      </c>
      <c r="F299" s="73">
        <f t="shared" si="59"/>
        <v>0</v>
      </c>
      <c r="G299" s="73">
        <f t="shared" si="59"/>
        <v>0</v>
      </c>
      <c r="H299" s="73">
        <f t="shared" si="60"/>
        <v>0</v>
      </c>
      <c r="I299" s="73">
        <f t="shared" si="61"/>
        <v>0</v>
      </c>
      <c r="J299" s="73">
        <f t="shared" si="62"/>
        <v>0</v>
      </c>
      <c r="K299" s="73">
        <f t="shared" si="63"/>
        <v>0</v>
      </c>
      <c r="L299" s="73">
        <f t="shared" si="64"/>
        <v>0</v>
      </c>
      <c r="M299" s="73">
        <f t="shared" ca="1" si="56"/>
        <v>-8.2130332429820917E-4</v>
      </c>
      <c r="N299" s="73">
        <f t="shared" ca="1" si="65"/>
        <v>0</v>
      </c>
      <c r="O299" s="83">
        <f t="shared" ca="1" si="66"/>
        <v>0</v>
      </c>
      <c r="P299" s="73">
        <f t="shared" ca="1" si="67"/>
        <v>0</v>
      </c>
      <c r="Q299" s="73">
        <f t="shared" ca="1" si="68"/>
        <v>0</v>
      </c>
      <c r="R299" s="42">
        <f t="shared" ca="1" si="57"/>
        <v>8.2130332429820917E-4</v>
      </c>
    </row>
    <row r="300" spans="1:18">
      <c r="A300" s="78"/>
      <c r="B300" s="78"/>
      <c r="C300" s="78"/>
      <c r="D300" s="79">
        <f t="shared" si="58"/>
        <v>0</v>
      </c>
      <c r="E300" s="79">
        <f t="shared" si="58"/>
        <v>0</v>
      </c>
      <c r="F300" s="73">
        <f t="shared" si="59"/>
        <v>0</v>
      </c>
      <c r="G300" s="73">
        <f t="shared" si="59"/>
        <v>0</v>
      </c>
      <c r="H300" s="73">
        <f t="shared" si="60"/>
        <v>0</v>
      </c>
      <c r="I300" s="73">
        <f t="shared" si="61"/>
        <v>0</v>
      </c>
      <c r="J300" s="73">
        <f t="shared" si="62"/>
        <v>0</v>
      </c>
      <c r="K300" s="73">
        <f t="shared" si="63"/>
        <v>0</v>
      </c>
      <c r="L300" s="73">
        <f t="shared" si="64"/>
        <v>0</v>
      </c>
      <c r="M300" s="73">
        <f t="shared" ca="1" si="56"/>
        <v>-8.2130332429820917E-4</v>
      </c>
      <c r="N300" s="73">
        <f t="shared" ca="1" si="65"/>
        <v>0</v>
      </c>
      <c r="O300" s="83">
        <f t="shared" ca="1" si="66"/>
        <v>0</v>
      </c>
      <c r="P300" s="73">
        <f t="shared" ca="1" si="67"/>
        <v>0</v>
      </c>
      <c r="Q300" s="73">
        <f t="shared" ca="1" si="68"/>
        <v>0</v>
      </c>
      <c r="R300" s="42">
        <f t="shared" ca="1" si="57"/>
        <v>8.2130332429820917E-4</v>
      </c>
    </row>
    <row r="301" spans="1:18">
      <c r="A301" s="78"/>
      <c r="B301" s="78"/>
      <c r="C301" s="78"/>
      <c r="D301" s="79">
        <f t="shared" si="58"/>
        <v>0</v>
      </c>
      <c r="E301" s="79">
        <f t="shared" si="58"/>
        <v>0</v>
      </c>
      <c r="F301" s="73">
        <f t="shared" si="59"/>
        <v>0</v>
      </c>
      <c r="G301" s="73">
        <f t="shared" si="59"/>
        <v>0</v>
      </c>
      <c r="H301" s="73">
        <f t="shared" si="60"/>
        <v>0</v>
      </c>
      <c r="I301" s="73">
        <f t="shared" si="61"/>
        <v>0</v>
      </c>
      <c r="J301" s="73">
        <f t="shared" si="62"/>
        <v>0</v>
      </c>
      <c r="K301" s="73">
        <f t="shared" si="63"/>
        <v>0</v>
      </c>
      <c r="L301" s="73">
        <f t="shared" si="64"/>
        <v>0</v>
      </c>
      <c r="M301" s="73">
        <f t="shared" ca="1" si="56"/>
        <v>-8.2130332429820917E-4</v>
      </c>
      <c r="N301" s="73">
        <f t="shared" ca="1" si="65"/>
        <v>0</v>
      </c>
      <c r="O301" s="83">
        <f t="shared" ca="1" si="66"/>
        <v>0</v>
      </c>
      <c r="P301" s="73">
        <f t="shared" ca="1" si="67"/>
        <v>0</v>
      </c>
      <c r="Q301" s="73">
        <f t="shared" ca="1" si="68"/>
        <v>0</v>
      </c>
      <c r="R301" s="42">
        <f t="shared" ca="1" si="57"/>
        <v>8.2130332429820917E-4</v>
      </c>
    </row>
    <row r="302" spans="1:18">
      <c r="A302" s="78"/>
      <c r="B302" s="78"/>
      <c r="C302" s="78"/>
      <c r="D302" s="79">
        <f t="shared" si="58"/>
        <v>0</v>
      </c>
      <c r="E302" s="79">
        <f t="shared" si="58"/>
        <v>0</v>
      </c>
      <c r="F302" s="73">
        <f t="shared" si="59"/>
        <v>0</v>
      </c>
      <c r="G302" s="73">
        <f t="shared" si="59"/>
        <v>0</v>
      </c>
      <c r="H302" s="73">
        <f t="shared" si="60"/>
        <v>0</v>
      </c>
      <c r="I302" s="73">
        <f t="shared" si="61"/>
        <v>0</v>
      </c>
      <c r="J302" s="73">
        <f t="shared" si="62"/>
        <v>0</v>
      </c>
      <c r="K302" s="73">
        <f t="shared" si="63"/>
        <v>0</v>
      </c>
      <c r="L302" s="73">
        <f t="shared" si="64"/>
        <v>0</v>
      </c>
      <c r="M302" s="73">
        <f t="shared" ca="1" si="56"/>
        <v>-8.2130332429820917E-4</v>
      </c>
      <c r="N302" s="73">
        <f t="shared" ca="1" si="65"/>
        <v>0</v>
      </c>
      <c r="O302" s="83">
        <f t="shared" ca="1" si="66"/>
        <v>0</v>
      </c>
      <c r="P302" s="73">
        <f t="shared" ca="1" si="67"/>
        <v>0</v>
      </c>
      <c r="Q302" s="73">
        <f t="shared" ca="1" si="68"/>
        <v>0</v>
      </c>
      <c r="R302" s="42">
        <f t="shared" ca="1" si="57"/>
        <v>8.2130332429820917E-4</v>
      </c>
    </row>
    <row r="303" spans="1:18">
      <c r="A303" s="78"/>
      <c r="B303" s="78"/>
      <c r="C303" s="78"/>
      <c r="D303" s="79">
        <f t="shared" si="58"/>
        <v>0</v>
      </c>
      <c r="E303" s="79">
        <f t="shared" si="58"/>
        <v>0</v>
      </c>
      <c r="F303" s="73">
        <f t="shared" si="59"/>
        <v>0</v>
      </c>
      <c r="G303" s="73">
        <f t="shared" si="59"/>
        <v>0</v>
      </c>
      <c r="H303" s="73">
        <f t="shared" si="60"/>
        <v>0</v>
      </c>
      <c r="I303" s="73">
        <f t="shared" si="61"/>
        <v>0</v>
      </c>
      <c r="J303" s="73">
        <f t="shared" si="62"/>
        <v>0</v>
      </c>
      <c r="K303" s="73">
        <f t="shared" si="63"/>
        <v>0</v>
      </c>
      <c r="L303" s="73">
        <f t="shared" si="64"/>
        <v>0</v>
      </c>
      <c r="M303" s="73">
        <f t="shared" ca="1" si="56"/>
        <v>-8.2130332429820917E-4</v>
      </c>
      <c r="N303" s="73">
        <f t="shared" ca="1" si="65"/>
        <v>0</v>
      </c>
      <c r="O303" s="83">
        <f t="shared" ca="1" si="66"/>
        <v>0</v>
      </c>
      <c r="P303" s="73">
        <f t="shared" ca="1" si="67"/>
        <v>0</v>
      </c>
      <c r="Q303" s="73">
        <f t="shared" ca="1" si="68"/>
        <v>0</v>
      </c>
      <c r="R303" s="42">
        <f t="shared" ca="1" si="57"/>
        <v>8.2130332429820917E-4</v>
      </c>
    </row>
    <row r="304" spans="1:18">
      <c r="A304" s="78"/>
      <c r="B304" s="78"/>
      <c r="C304" s="78"/>
      <c r="D304" s="79">
        <f t="shared" si="58"/>
        <v>0</v>
      </c>
      <c r="E304" s="79">
        <f t="shared" si="58"/>
        <v>0</v>
      </c>
      <c r="F304" s="73">
        <f t="shared" si="59"/>
        <v>0</v>
      </c>
      <c r="G304" s="73">
        <f t="shared" si="59"/>
        <v>0</v>
      </c>
      <c r="H304" s="73">
        <f t="shared" si="60"/>
        <v>0</v>
      </c>
      <c r="I304" s="73">
        <f t="shared" si="61"/>
        <v>0</v>
      </c>
      <c r="J304" s="73">
        <f t="shared" si="62"/>
        <v>0</v>
      </c>
      <c r="K304" s="73">
        <f t="shared" si="63"/>
        <v>0</v>
      </c>
      <c r="L304" s="73">
        <f t="shared" si="64"/>
        <v>0</v>
      </c>
      <c r="M304" s="73">
        <f t="shared" ca="1" si="56"/>
        <v>-8.2130332429820917E-4</v>
      </c>
      <c r="N304" s="73">
        <f t="shared" ca="1" si="65"/>
        <v>0</v>
      </c>
      <c r="O304" s="83">
        <f t="shared" ca="1" si="66"/>
        <v>0</v>
      </c>
      <c r="P304" s="73">
        <f t="shared" ca="1" si="67"/>
        <v>0</v>
      </c>
      <c r="Q304" s="73">
        <f t="shared" ca="1" si="68"/>
        <v>0</v>
      </c>
      <c r="R304" s="42">
        <f t="shared" ca="1" si="57"/>
        <v>8.2130332429820917E-4</v>
      </c>
    </row>
    <row r="305" spans="1:18">
      <c r="A305" s="78"/>
      <c r="B305" s="78"/>
      <c r="C305" s="78"/>
      <c r="D305" s="79">
        <f t="shared" si="58"/>
        <v>0</v>
      </c>
      <c r="E305" s="79">
        <f t="shared" si="58"/>
        <v>0</v>
      </c>
      <c r="F305" s="73">
        <f t="shared" si="59"/>
        <v>0</v>
      </c>
      <c r="G305" s="73">
        <f t="shared" si="59"/>
        <v>0</v>
      </c>
      <c r="H305" s="73">
        <f t="shared" si="60"/>
        <v>0</v>
      </c>
      <c r="I305" s="73">
        <f t="shared" si="61"/>
        <v>0</v>
      </c>
      <c r="J305" s="73">
        <f t="shared" si="62"/>
        <v>0</v>
      </c>
      <c r="K305" s="73">
        <f t="shared" si="63"/>
        <v>0</v>
      </c>
      <c r="L305" s="73">
        <f t="shared" si="64"/>
        <v>0</v>
      </c>
      <c r="M305" s="73">
        <f t="shared" ca="1" si="56"/>
        <v>-8.2130332429820917E-4</v>
      </c>
      <c r="N305" s="73">
        <f t="shared" ca="1" si="65"/>
        <v>0</v>
      </c>
      <c r="O305" s="83">
        <f t="shared" ca="1" si="66"/>
        <v>0</v>
      </c>
      <c r="P305" s="73">
        <f t="shared" ca="1" si="67"/>
        <v>0</v>
      </c>
      <c r="Q305" s="73">
        <f t="shared" ca="1" si="68"/>
        <v>0</v>
      </c>
      <c r="R305" s="42">
        <f t="shared" ca="1" si="57"/>
        <v>8.2130332429820917E-4</v>
      </c>
    </row>
    <row r="306" spans="1:18">
      <c r="A306" s="78"/>
      <c r="B306" s="78"/>
      <c r="C306" s="78"/>
      <c r="D306" s="79">
        <f t="shared" si="58"/>
        <v>0</v>
      </c>
      <c r="E306" s="79">
        <f t="shared" si="58"/>
        <v>0</v>
      </c>
      <c r="F306" s="73">
        <f t="shared" si="59"/>
        <v>0</v>
      </c>
      <c r="G306" s="73">
        <f t="shared" si="59"/>
        <v>0</v>
      </c>
      <c r="H306" s="73">
        <f t="shared" si="60"/>
        <v>0</v>
      </c>
      <c r="I306" s="73">
        <f t="shared" si="61"/>
        <v>0</v>
      </c>
      <c r="J306" s="73">
        <f t="shared" si="62"/>
        <v>0</v>
      </c>
      <c r="K306" s="73">
        <f t="shared" si="63"/>
        <v>0</v>
      </c>
      <c r="L306" s="73">
        <f t="shared" si="64"/>
        <v>0</v>
      </c>
      <c r="M306" s="73">
        <f t="shared" ca="1" si="56"/>
        <v>-8.2130332429820917E-4</v>
      </c>
      <c r="N306" s="73">
        <f t="shared" ca="1" si="65"/>
        <v>0</v>
      </c>
      <c r="O306" s="83">
        <f t="shared" ca="1" si="66"/>
        <v>0</v>
      </c>
      <c r="P306" s="73">
        <f t="shared" ca="1" si="67"/>
        <v>0</v>
      </c>
      <c r="Q306" s="73">
        <f t="shared" ca="1" si="68"/>
        <v>0</v>
      </c>
      <c r="R306" s="42">
        <f t="shared" ca="1" si="57"/>
        <v>8.2130332429820917E-4</v>
      </c>
    </row>
    <row r="307" spans="1:18">
      <c r="A307" s="78"/>
      <c r="B307" s="78"/>
      <c r="C307" s="78"/>
      <c r="D307" s="79">
        <f t="shared" si="58"/>
        <v>0</v>
      </c>
      <c r="E307" s="79">
        <f t="shared" si="58"/>
        <v>0</v>
      </c>
      <c r="F307" s="73">
        <f t="shared" si="59"/>
        <v>0</v>
      </c>
      <c r="G307" s="73">
        <f t="shared" si="59"/>
        <v>0</v>
      </c>
      <c r="H307" s="73">
        <f t="shared" si="60"/>
        <v>0</v>
      </c>
      <c r="I307" s="73">
        <f t="shared" si="61"/>
        <v>0</v>
      </c>
      <c r="J307" s="73">
        <f t="shared" si="62"/>
        <v>0</v>
      </c>
      <c r="K307" s="73">
        <f t="shared" si="63"/>
        <v>0</v>
      </c>
      <c r="L307" s="73">
        <f t="shared" si="64"/>
        <v>0</v>
      </c>
      <c r="M307" s="73">
        <f t="shared" ca="1" si="56"/>
        <v>-8.2130332429820917E-4</v>
      </c>
      <c r="N307" s="73">
        <f t="shared" ca="1" si="65"/>
        <v>0</v>
      </c>
      <c r="O307" s="83">
        <f t="shared" ca="1" si="66"/>
        <v>0</v>
      </c>
      <c r="P307" s="73">
        <f t="shared" ca="1" si="67"/>
        <v>0</v>
      </c>
      <c r="Q307" s="73">
        <f t="shared" ca="1" si="68"/>
        <v>0</v>
      </c>
      <c r="R307" s="42">
        <f t="shared" ca="1" si="57"/>
        <v>8.2130332429820917E-4</v>
      </c>
    </row>
    <row r="308" spans="1:18">
      <c r="A308" s="78"/>
      <c r="B308" s="78"/>
      <c r="C308" s="78"/>
      <c r="D308" s="79">
        <f t="shared" si="58"/>
        <v>0</v>
      </c>
      <c r="E308" s="79">
        <f t="shared" si="58"/>
        <v>0</v>
      </c>
      <c r="F308" s="73">
        <f t="shared" si="59"/>
        <v>0</v>
      </c>
      <c r="G308" s="73">
        <f t="shared" si="59"/>
        <v>0</v>
      </c>
      <c r="H308" s="73">
        <f t="shared" si="60"/>
        <v>0</v>
      </c>
      <c r="I308" s="73">
        <f t="shared" si="61"/>
        <v>0</v>
      </c>
      <c r="J308" s="73">
        <f t="shared" si="62"/>
        <v>0</v>
      </c>
      <c r="K308" s="73">
        <f t="shared" si="63"/>
        <v>0</v>
      </c>
      <c r="L308" s="73">
        <f t="shared" si="64"/>
        <v>0</v>
      </c>
      <c r="M308" s="73">
        <f t="shared" ca="1" si="56"/>
        <v>-8.2130332429820917E-4</v>
      </c>
      <c r="N308" s="73">
        <f t="shared" ca="1" si="65"/>
        <v>0</v>
      </c>
      <c r="O308" s="83">
        <f t="shared" ca="1" si="66"/>
        <v>0</v>
      </c>
      <c r="P308" s="73">
        <f t="shared" ca="1" si="67"/>
        <v>0</v>
      </c>
      <c r="Q308" s="73">
        <f t="shared" ca="1" si="68"/>
        <v>0</v>
      </c>
      <c r="R308" s="42">
        <f t="shared" ca="1" si="57"/>
        <v>8.2130332429820917E-4</v>
      </c>
    </row>
    <row r="309" spans="1:18">
      <c r="A309" s="78"/>
      <c r="B309" s="78"/>
      <c r="C309" s="78"/>
      <c r="D309" s="79">
        <f t="shared" si="58"/>
        <v>0</v>
      </c>
      <c r="E309" s="79">
        <f t="shared" si="58"/>
        <v>0</v>
      </c>
      <c r="F309" s="73">
        <f t="shared" si="59"/>
        <v>0</v>
      </c>
      <c r="G309" s="73">
        <f t="shared" si="59"/>
        <v>0</v>
      </c>
      <c r="H309" s="73">
        <f t="shared" si="60"/>
        <v>0</v>
      </c>
      <c r="I309" s="73">
        <f t="shared" si="61"/>
        <v>0</v>
      </c>
      <c r="J309" s="73">
        <f t="shared" si="62"/>
        <v>0</v>
      </c>
      <c r="K309" s="73">
        <f t="shared" si="63"/>
        <v>0</v>
      </c>
      <c r="L309" s="73">
        <f t="shared" si="64"/>
        <v>0</v>
      </c>
      <c r="M309" s="73">
        <f t="shared" ca="1" si="56"/>
        <v>-8.2130332429820917E-4</v>
      </c>
      <c r="N309" s="73">
        <f t="shared" ca="1" si="65"/>
        <v>0</v>
      </c>
      <c r="O309" s="83">
        <f t="shared" ca="1" si="66"/>
        <v>0</v>
      </c>
      <c r="P309" s="73">
        <f t="shared" ca="1" si="67"/>
        <v>0</v>
      </c>
      <c r="Q309" s="73">
        <f t="shared" ca="1" si="68"/>
        <v>0</v>
      </c>
      <c r="R309" s="42">
        <f t="shared" ca="1" si="57"/>
        <v>8.2130332429820917E-4</v>
      </c>
    </row>
    <row r="310" spans="1:18">
      <c r="A310" s="78"/>
      <c r="B310" s="78"/>
      <c r="C310" s="78"/>
      <c r="D310" s="79">
        <f t="shared" si="58"/>
        <v>0</v>
      </c>
      <c r="E310" s="79">
        <f t="shared" si="58"/>
        <v>0</v>
      </c>
      <c r="F310" s="73">
        <f t="shared" si="59"/>
        <v>0</v>
      </c>
      <c r="G310" s="73">
        <f t="shared" si="59"/>
        <v>0</v>
      </c>
      <c r="H310" s="73">
        <f t="shared" si="60"/>
        <v>0</v>
      </c>
      <c r="I310" s="73">
        <f t="shared" si="61"/>
        <v>0</v>
      </c>
      <c r="J310" s="73">
        <f t="shared" si="62"/>
        <v>0</v>
      </c>
      <c r="K310" s="73">
        <f t="shared" si="63"/>
        <v>0</v>
      </c>
      <c r="L310" s="73">
        <f t="shared" si="64"/>
        <v>0</v>
      </c>
      <c r="M310" s="73">
        <f t="shared" ca="1" si="56"/>
        <v>-8.2130332429820917E-4</v>
      </c>
      <c r="N310" s="73">
        <f t="shared" ca="1" si="65"/>
        <v>0</v>
      </c>
      <c r="O310" s="83">
        <f t="shared" ca="1" si="66"/>
        <v>0</v>
      </c>
      <c r="P310" s="73">
        <f t="shared" ca="1" si="67"/>
        <v>0</v>
      </c>
      <c r="Q310" s="73">
        <f t="shared" ca="1" si="68"/>
        <v>0</v>
      </c>
      <c r="R310" s="42">
        <f t="shared" ca="1" si="57"/>
        <v>8.2130332429820917E-4</v>
      </c>
    </row>
    <row r="311" spans="1:18">
      <c r="A311" s="78"/>
      <c r="B311" s="78"/>
      <c r="C311" s="78"/>
      <c r="D311" s="79">
        <f t="shared" si="58"/>
        <v>0</v>
      </c>
      <c r="E311" s="79">
        <f t="shared" si="58"/>
        <v>0</v>
      </c>
      <c r="F311" s="73">
        <f t="shared" si="59"/>
        <v>0</v>
      </c>
      <c r="G311" s="73">
        <f t="shared" si="59"/>
        <v>0</v>
      </c>
      <c r="H311" s="73">
        <f t="shared" si="60"/>
        <v>0</v>
      </c>
      <c r="I311" s="73">
        <f t="shared" si="61"/>
        <v>0</v>
      </c>
      <c r="J311" s="73">
        <f t="shared" si="62"/>
        <v>0</v>
      </c>
      <c r="K311" s="73">
        <f t="shared" si="63"/>
        <v>0</v>
      </c>
      <c r="L311" s="73">
        <f t="shared" si="64"/>
        <v>0</v>
      </c>
      <c r="M311" s="73">
        <f t="shared" ca="1" si="56"/>
        <v>-8.2130332429820917E-4</v>
      </c>
      <c r="N311" s="73">
        <f t="shared" ca="1" si="65"/>
        <v>0</v>
      </c>
      <c r="O311" s="83">
        <f t="shared" ca="1" si="66"/>
        <v>0</v>
      </c>
      <c r="P311" s="73">
        <f t="shared" ca="1" si="67"/>
        <v>0</v>
      </c>
      <c r="Q311" s="73">
        <f t="shared" ca="1" si="68"/>
        <v>0</v>
      </c>
      <c r="R311" s="42">
        <f t="shared" ca="1" si="57"/>
        <v>8.2130332429820917E-4</v>
      </c>
    </row>
    <row r="312" spans="1:18">
      <c r="A312" s="78"/>
      <c r="B312" s="78"/>
      <c r="C312" s="78"/>
      <c r="D312" s="79">
        <f t="shared" si="58"/>
        <v>0</v>
      </c>
      <c r="E312" s="79">
        <f t="shared" si="58"/>
        <v>0</v>
      </c>
      <c r="F312" s="73">
        <f t="shared" si="59"/>
        <v>0</v>
      </c>
      <c r="G312" s="73">
        <f t="shared" si="59"/>
        <v>0</v>
      </c>
      <c r="H312" s="73">
        <f t="shared" si="60"/>
        <v>0</v>
      </c>
      <c r="I312" s="73">
        <f t="shared" si="61"/>
        <v>0</v>
      </c>
      <c r="J312" s="73">
        <f t="shared" si="62"/>
        <v>0</v>
      </c>
      <c r="K312" s="73">
        <f t="shared" si="63"/>
        <v>0</v>
      </c>
      <c r="L312" s="73">
        <f t="shared" si="64"/>
        <v>0</v>
      </c>
      <c r="M312" s="73">
        <f t="shared" ca="1" si="56"/>
        <v>-8.2130332429820917E-4</v>
      </c>
      <c r="N312" s="73">
        <f t="shared" ca="1" si="65"/>
        <v>0</v>
      </c>
      <c r="O312" s="83">
        <f t="shared" ca="1" si="66"/>
        <v>0</v>
      </c>
      <c r="P312" s="73">
        <f t="shared" ca="1" si="67"/>
        <v>0</v>
      </c>
      <c r="Q312" s="73">
        <f t="shared" ca="1" si="68"/>
        <v>0</v>
      </c>
      <c r="R312" s="42">
        <f t="shared" ca="1" si="57"/>
        <v>8.2130332429820917E-4</v>
      </c>
    </row>
    <row r="313" spans="1:18">
      <c r="A313" s="78"/>
      <c r="B313" s="78"/>
      <c r="C313" s="78"/>
      <c r="D313" s="79">
        <f t="shared" si="58"/>
        <v>0</v>
      </c>
      <c r="E313" s="79">
        <f t="shared" si="58"/>
        <v>0</v>
      </c>
      <c r="F313" s="73">
        <f t="shared" si="59"/>
        <v>0</v>
      </c>
      <c r="G313" s="73">
        <f t="shared" si="59"/>
        <v>0</v>
      </c>
      <c r="H313" s="73">
        <f t="shared" si="60"/>
        <v>0</v>
      </c>
      <c r="I313" s="73">
        <f t="shared" si="61"/>
        <v>0</v>
      </c>
      <c r="J313" s="73">
        <f t="shared" si="62"/>
        <v>0</v>
      </c>
      <c r="K313" s="73">
        <f t="shared" si="63"/>
        <v>0</v>
      </c>
      <c r="L313" s="73">
        <f t="shared" si="64"/>
        <v>0</v>
      </c>
      <c r="M313" s="73">
        <f t="shared" ca="1" si="56"/>
        <v>-8.2130332429820917E-4</v>
      </c>
      <c r="N313" s="73">
        <f t="shared" ca="1" si="65"/>
        <v>0</v>
      </c>
      <c r="O313" s="83">
        <f t="shared" ca="1" si="66"/>
        <v>0</v>
      </c>
      <c r="P313" s="73">
        <f t="shared" ca="1" si="67"/>
        <v>0</v>
      </c>
      <c r="Q313" s="73">
        <f t="shared" ca="1" si="68"/>
        <v>0</v>
      </c>
      <c r="R313" s="42">
        <f t="shared" ca="1" si="57"/>
        <v>8.2130332429820917E-4</v>
      </c>
    </row>
    <row r="314" spans="1:18">
      <c r="A314" s="78"/>
      <c r="B314" s="78"/>
      <c r="C314" s="78"/>
      <c r="D314" s="79">
        <f t="shared" si="58"/>
        <v>0</v>
      </c>
      <c r="E314" s="79">
        <f t="shared" si="58"/>
        <v>0</v>
      </c>
      <c r="F314" s="73">
        <f t="shared" si="59"/>
        <v>0</v>
      </c>
      <c r="G314" s="73">
        <f t="shared" si="59"/>
        <v>0</v>
      </c>
      <c r="H314" s="73">
        <f t="shared" si="60"/>
        <v>0</v>
      </c>
      <c r="I314" s="73">
        <f t="shared" si="61"/>
        <v>0</v>
      </c>
      <c r="J314" s="73">
        <f t="shared" si="62"/>
        <v>0</v>
      </c>
      <c r="K314" s="73">
        <f t="shared" si="63"/>
        <v>0</v>
      </c>
      <c r="L314" s="73">
        <f t="shared" si="64"/>
        <v>0</v>
      </c>
      <c r="M314" s="73">
        <f t="shared" ca="1" si="56"/>
        <v>-8.2130332429820917E-4</v>
      </c>
      <c r="N314" s="73">
        <f t="shared" ca="1" si="65"/>
        <v>0</v>
      </c>
      <c r="O314" s="83">
        <f t="shared" ca="1" si="66"/>
        <v>0</v>
      </c>
      <c r="P314" s="73">
        <f t="shared" ca="1" si="67"/>
        <v>0</v>
      </c>
      <c r="Q314" s="73">
        <f t="shared" ca="1" si="68"/>
        <v>0</v>
      </c>
      <c r="R314" s="42">
        <f t="shared" ca="1" si="57"/>
        <v>8.2130332429820917E-4</v>
      </c>
    </row>
    <row r="315" spans="1:18">
      <c r="A315" s="78"/>
      <c r="B315" s="78"/>
      <c r="C315" s="78"/>
      <c r="D315" s="79">
        <f t="shared" si="58"/>
        <v>0</v>
      </c>
      <c r="E315" s="79">
        <f t="shared" si="58"/>
        <v>0</v>
      </c>
      <c r="F315" s="73">
        <f t="shared" si="59"/>
        <v>0</v>
      </c>
      <c r="G315" s="73">
        <f t="shared" si="59"/>
        <v>0</v>
      </c>
      <c r="H315" s="73">
        <f t="shared" si="60"/>
        <v>0</v>
      </c>
      <c r="I315" s="73">
        <f t="shared" si="61"/>
        <v>0</v>
      </c>
      <c r="J315" s="73">
        <f t="shared" si="62"/>
        <v>0</v>
      </c>
      <c r="K315" s="73">
        <f t="shared" si="63"/>
        <v>0</v>
      </c>
      <c r="L315" s="73">
        <f t="shared" si="64"/>
        <v>0</v>
      </c>
      <c r="M315" s="73">
        <f t="shared" ca="1" si="56"/>
        <v>-8.2130332429820917E-4</v>
      </c>
      <c r="N315" s="73">
        <f t="shared" ca="1" si="65"/>
        <v>0</v>
      </c>
      <c r="O315" s="83">
        <f t="shared" ca="1" si="66"/>
        <v>0</v>
      </c>
      <c r="P315" s="73">
        <f t="shared" ca="1" si="67"/>
        <v>0</v>
      </c>
      <c r="Q315" s="73">
        <f t="shared" ca="1" si="68"/>
        <v>0</v>
      </c>
      <c r="R315" s="42">
        <f t="shared" ca="1" si="57"/>
        <v>8.2130332429820917E-4</v>
      </c>
    </row>
    <row r="316" spans="1:18">
      <c r="A316" s="78"/>
      <c r="B316" s="78"/>
      <c r="C316" s="78"/>
      <c r="D316" s="79">
        <f t="shared" si="58"/>
        <v>0</v>
      </c>
      <c r="E316" s="79">
        <f t="shared" si="58"/>
        <v>0</v>
      </c>
      <c r="F316" s="73">
        <f t="shared" si="59"/>
        <v>0</v>
      </c>
      <c r="G316" s="73">
        <f t="shared" si="59"/>
        <v>0</v>
      </c>
      <c r="H316" s="73">
        <f t="shared" si="60"/>
        <v>0</v>
      </c>
      <c r="I316" s="73">
        <f t="shared" si="61"/>
        <v>0</v>
      </c>
      <c r="J316" s="73">
        <f t="shared" si="62"/>
        <v>0</v>
      </c>
      <c r="K316" s="73">
        <f t="shared" si="63"/>
        <v>0</v>
      </c>
      <c r="L316" s="73">
        <f t="shared" si="64"/>
        <v>0</v>
      </c>
      <c r="M316" s="73">
        <f t="shared" ca="1" si="56"/>
        <v>-8.2130332429820917E-4</v>
      </c>
      <c r="N316" s="73">
        <f t="shared" ca="1" si="65"/>
        <v>0</v>
      </c>
      <c r="O316" s="83">
        <f t="shared" ca="1" si="66"/>
        <v>0</v>
      </c>
      <c r="P316" s="73">
        <f t="shared" ca="1" si="67"/>
        <v>0</v>
      </c>
      <c r="Q316" s="73">
        <f t="shared" ca="1" si="68"/>
        <v>0</v>
      </c>
      <c r="R316" s="42">
        <f t="shared" ca="1" si="57"/>
        <v>8.2130332429820917E-4</v>
      </c>
    </row>
    <row r="317" spans="1:18">
      <c r="A317" s="78"/>
      <c r="B317" s="78"/>
      <c r="C317" s="78"/>
      <c r="D317" s="79">
        <f t="shared" si="58"/>
        <v>0</v>
      </c>
      <c r="E317" s="79">
        <f t="shared" si="58"/>
        <v>0</v>
      </c>
      <c r="F317" s="73">
        <f t="shared" si="59"/>
        <v>0</v>
      </c>
      <c r="G317" s="73">
        <f t="shared" si="59"/>
        <v>0</v>
      </c>
      <c r="H317" s="73">
        <f t="shared" si="60"/>
        <v>0</v>
      </c>
      <c r="I317" s="73">
        <f t="shared" si="61"/>
        <v>0</v>
      </c>
      <c r="J317" s="73">
        <f t="shared" si="62"/>
        <v>0</v>
      </c>
      <c r="K317" s="73">
        <f t="shared" si="63"/>
        <v>0</v>
      </c>
      <c r="L317" s="73">
        <f t="shared" si="64"/>
        <v>0</v>
      </c>
      <c r="M317" s="73">
        <f t="shared" ca="1" si="56"/>
        <v>-8.2130332429820917E-4</v>
      </c>
      <c r="N317" s="73">
        <f t="shared" ca="1" si="65"/>
        <v>0</v>
      </c>
      <c r="O317" s="83">
        <f t="shared" ca="1" si="66"/>
        <v>0</v>
      </c>
      <c r="P317" s="73">
        <f t="shared" ca="1" si="67"/>
        <v>0</v>
      </c>
      <c r="Q317" s="73">
        <f t="shared" ca="1" si="68"/>
        <v>0</v>
      </c>
      <c r="R317" s="42">
        <f t="shared" ca="1" si="57"/>
        <v>8.2130332429820917E-4</v>
      </c>
    </row>
    <row r="318" spans="1:18">
      <c r="A318" s="78"/>
      <c r="B318" s="78"/>
      <c r="C318" s="78"/>
      <c r="D318" s="79">
        <f t="shared" si="58"/>
        <v>0</v>
      </c>
      <c r="E318" s="79">
        <f t="shared" si="58"/>
        <v>0</v>
      </c>
      <c r="F318" s="73">
        <f t="shared" si="59"/>
        <v>0</v>
      </c>
      <c r="G318" s="73">
        <f t="shared" si="59"/>
        <v>0</v>
      </c>
      <c r="H318" s="73">
        <f t="shared" si="60"/>
        <v>0</v>
      </c>
      <c r="I318" s="73">
        <f t="shared" si="61"/>
        <v>0</v>
      </c>
      <c r="J318" s="73">
        <f t="shared" si="62"/>
        <v>0</v>
      </c>
      <c r="K318" s="73">
        <f t="shared" si="63"/>
        <v>0</v>
      </c>
      <c r="L318" s="73">
        <f t="shared" si="64"/>
        <v>0</v>
      </c>
      <c r="M318" s="73">
        <f t="shared" ca="1" si="56"/>
        <v>-8.2130332429820917E-4</v>
      </c>
      <c r="N318" s="73">
        <f t="shared" ca="1" si="65"/>
        <v>0</v>
      </c>
      <c r="O318" s="83">
        <f t="shared" ca="1" si="66"/>
        <v>0</v>
      </c>
      <c r="P318" s="73">
        <f t="shared" ca="1" si="67"/>
        <v>0</v>
      </c>
      <c r="Q318" s="73">
        <f t="shared" ca="1" si="68"/>
        <v>0</v>
      </c>
      <c r="R318" s="42">
        <f t="shared" ca="1" si="57"/>
        <v>8.2130332429820917E-4</v>
      </c>
    </row>
    <row r="319" spans="1:18">
      <c r="A319" s="78"/>
      <c r="B319" s="78"/>
      <c r="C319" s="78"/>
      <c r="D319" s="79">
        <f t="shared" si="58"/>
        <v>0</v>
      </c>
      <c r="E319" s="79">
        <f t="shared" si="58"/>
        <v>0</v>
      </c>
      <c r="F319" s="73">
        <f t="shared" si="59"/>
        <v>0</v>
      </c>
      <c r="G319" s="73">
        <f t="shared" si="59"/>
        <v>0</v>
      </c>
      <c r="H319" s="73">
        <f t="shared" si="60"/>
        <v>0</v>
      </c>
      <c r="I319" s="73">
        <f t="shared" si="61"/>
        <v>0</v>
      </c>
      <c r="J319" s="73">
        <f t="shared" si="62"/>
        <v>0</v>
      </c>
      <c r="K319" s="73">
        <f t="shared" si="63"/>
        <v>0</v>
      </c>
      <c r="L319" s="73">
        <f t="shared" si="64"/>
        <v>0</v>
      </c>
      <c r="M319" s="73">
        <f t="shared" ca="1" si="56"/>
        <v>-8.2130332429820917E-4</v>
      </c>
      <c r="N319" s="73">
        <f t="shared" ca="1" si="65"/>
        <v>0</v>
      </c>
      <c r="O319" s="83">
        <f t="shared" ca="1" si="66"/>
        <v>0</v>
      </c>
      <c r="P319" s="73">
        <f t="shared" ca="1" si="67"/>
        <v>0</v>
      </c>
      <c r="Q319" s="73">
        <f t="shared" ca="1" si="68"/>
        <v>0</v>
      </c>
      <c r="R319" s="42">
        <f t="shared" ca="1" si="57"/>
        <v>8.2130332429820917E-4</v>
      </c>
    </row>
    <row r="320" spans="1:18">
      <c r="A320" s="78"/>
      <c r="B320" s="78"/>
      <c r="C320" s="78"/>
      <c r="D320" s="79">
        <f t="shared" si="58"/>
        <v>0</v>
      </c>
      <c r="E320" s="79">
        <f t="shared" si="58"/>
        <v>0</v>
      </c>
      <c r="F320" s="73">
        <f t="shared" si="59"/>
        <v>0</v>
      </c>
      <c r="G320" s="73">
        <f t="shared" si="59"/>
        <v>0</v>
      </c>
      <c r="H320" s="73">
        <f t="shared" si="60"/>
        <v>0</v>
      </c>
      <c r="I320" s="73">
        <f t="shared" si="61"/>
        <v>0</v>
      </c>
      <c r="J320" s="73">
        <f t="shared" si="62"/>
        <v>0</v>
      </c>
      <c r="K320" s="73">
        <f t="shared" si="63"/>
        <v>0</v>
      </c>
      <c r="L320" s="73">
        <f t="shared" si="64"/>
        <v>0</v>
      </c>
      <c r="M320" s="73">
        <f t="shared" ca="1" si="56"/>
        <v>-8.2130332429820917E-4</v>
      </c>
      <c r="N320" s="73">
        <f t="shared" ca="1" si="65"/>
        <v>0</v>
      </c>
      <c r="O320" s="83">
        <f t="shared" ca="1" si="66"/>
        <v>0</v>
      </c>
      <c r="P320" s="73">
        <f t="shared" ca="1" si="67"/>
        <v>0</v>
      </c>
      <c r="Q320" s="73">
        <f t="shared" ca="1" si="68"/>
        <v>0</v>
      </c>
      <c r="R320" s="42">
        <f t="shared" ca="1" si="57"/>
        <v>8.2130332429820917E-4</v>
      </c>
    </row>
    <row r="321" spans="1:18">
      <c r="A321" s="78"/>
      <c r="B321" s="78"/>
      <c r="C321" s="78"/>
      <c r="D321" s="79">
        <f t="shared" si="58"/>
        <v>0</v>
      </c>
      <c r="E321" s="79">
        <f t="shared" si="58"/>
        <v>0</v>
      </c>
      <c r="F321" s="73">
        <f t="shared" si="59"/>
        <v>0</v>
      </c>
      <c r="G321" s="73">
        <f t="shared" si="59"/>
        <v>0</v>
      </c>
      <c r="H321" s="73">
        <f t="shared" si="60"/>
        <v>0</v>
      </c>
      <c r="I321" s="73">
        <f t="shared" si="61"/>
        <v>0</v>
      </c>
      <c r="J321" s="73">
        <f t="shared" si="62"/>
        <v>0</v>
      </c>
      <c r="K321" s="73">
        <f t="shared" si="63"/>
        <v>0</v>
      </c>
      <c r="L321" s="73">
        <f t="shared" si="64"/>
        <v>0</v>
      </c>
      <c r="M321" s="73">
        <f t="shared" ca="1" si="56"/>
        <v>-8.2130332429820917E-4</v>
      </c>
      <c r="N321" s="73">
        <f t="shared" ca="1" si="65"/>
        <v>0</v>
      </c>
      <c r="O321" s="83">
        <f t="shared" ca="1" si="66"/>
        <v>0</v>
      </c>
      <c r="P321" s="73">
        <f t="shared" ca="1" si="67"/>
        <v>0</v>
      </c>
      <c r="Q321" s="73">
        <f t="shared" ca="1" si="68"/>
        <v>0</v>
      </c>
      <c r="R321" s="42">
        <f t="shared" ca="1" si="57"/>
        <v>8.2130332429820917E-4</v>
      </c>
    </row>
    <row r="322" spans="1:18">
      <c r="A322" s="78"/>
      <c r="B322" s="78"/>
      <c r="C322" s="78"/>
      <c r="D322" s="79">
        <f t="shared" si="58"/>
        <v>0</v>
      </c>
      <c r="E322" s="79">
        <f t="shared" si="58"/>
        <v>0</v>
      </c>
      <c r="F322" s="73">
        <f t="shared" si="59"/>
        <v>0</v>
      </c>
      <c r="G322" s="73">
        <f t="shared" si="59"/>
        <v>0</v>
      </c>
      <c r="H322" s="73">
        <f t="shared" si="60"/>
        <v>0</v>
      </c>
      <c r="I322" s="73">
        <f t="shared" si="61"/>
        <v>0</v>
      </c>
      <c r="J322" s="73">
        <f t="shared" si="62"/>
        <v>0</v>
      </c>
      <c r="K322" s="73">
        <f t="shared" si="63"/>
        <v>0</v>
      </c>
      <c r="L322" s="73">
        <f t="shared" si="64"/>
        <v>0</v>
      </c>
      <c r="M322" s="73">
        <f t="shared" ca="1" si="56"/>
        <v>-8.2130332429820917E-4</v>
      </c>
      <c r="N322" s="73">
        <f t="shared" ca="1" si="65"/>
        <v>0</v>
      </c>
      <c r="O322" s="83">
        <f t="shared" ca="1" si="66"/>
        <v>0</v>
      </c>
      <c r="P322" s="73">
        <f t="shared" ca="1" si="67"/>
        <v>0</v>
      </c>
      <c r="Q322" s="73">
        <f t="shared" ca="1" si="68"/>
        <v>0</v>
      </c>
      <c r="R322" s="42">
        <f t="shared" ca="1" si="57"/>
        <v>8.2130332429820917E-4</v>
      </c>
    </row>
    <row r="323" spans="1:18">
      <c r="A323" s="78"/>
      <c r="B323" s="78"/>
      <c r="C323" s="78"/>
      <c r="D323" s="79">
        <f t="shared" si="58"/>
        <v>0</v>
      </c>
      <c r="E323" s="79">
        <f t="shared" si="58"/>
        <v>0</v>
      </c>
      <c r="F323" s="73">
        <f t="shared" si="59"/>
        <v>0</v>
      </c>
      <c r="G323" s="73">
        <f t="shared" si="59"/>
        <v>0</v>
      </c>
      <c r="H323" s="73">
        <f t="shared" si="60"/>
        <v>0</v>
      </c>
      <c r="I323" s="73">
        <f t="shared" si="61"/>
        <v>0</v>
      </c>
      <c r="J323" s="73">
        <f t="shared" si="62"/>
        <v>0</v>
      </c>
      <c r="K323" s="73">
        <f t="shared" si="63"/>
        <v>0</v>
      </c>
      <c r="L323" s="73">
        <f t="shared" si="64"/>
        <v>0</v>
      </c>
      <c r="M323" s="73">
        <f t="shared" ca="1" si="56"/>
        <v>-8.2130332429820917E-4</v>
      </c>
      <c r="N323" s="73">
        <f t="shared" ca="1" si="65"/>
        <v>0</v>
      </c>
      <c r="O323" s="83">
        <f t="shared" ca="1" si="66"/>
        <v>0</v>
      </c>
      <c r="P323" s="73">
        <f t="shared" ca="1" si="67"/>
        <v>0</v>
      </c>
      <c r="Q323" s="73">
        <f t="shared" ca="1" si="68"/>
        <v>0</v>
      </c>
      <c r="R323" s="42">
        <f t="shared" ca="1" si="57"/>
        <v>8.2130332429820917E-4</v>
      </c>
    </row>
    <row r="324" spans="1:18">
      <c r="A324" s="78"/>
      <c r="B324" s="78"/>
      <c r="C324" s="78"/>
      <c r="D324" s="79">
        <f t="shared" si="58"/>
        <v>0</v>
      </c>
      <c r="E324" s="79">
        <f t="shared" si="58"/>
        <v>0</v>
      </c>
      <c r="F324" s="73">
        <f t="shared" si="59"/>
        <v>0</v>
      </c>
      <c r="G324" s="73">
        <f t="shared" si="59"/>
        <v>0</v>
      </c>
      <c r="H324" s="73">
        <f t="shared" si="60"/>
        <v>0</v>
      </c>
      <c r="I324" s="73">
        <f t="shared" si="61"/>
        <v>0</v>
      </c>
      <c r="J324" s="73">
        <f t="shared" si="62"/>
        <v>0</v>
      </c>
      <c r="K324" s="73">
        <f t="shared" si="63"/>
        <v>0</v>
      </c>
      <c r="L324" s="73">
        <f t="shared" si="64"/>
        <v>0</v>
      </c>
      <c r="M324" s="73">
        <f t="shared" ca="1" si="56"/>
        <v>-8.2130332429820917E-4</v>
      </c>
      <c r="N324" s="73">
        <f t="shared" ca="1" si="65"/>
        <v>0</v>
      </c>
      <c r="O324" s="83">
        <f t="shared" ca="1" si="66"/>
        <v>0</v>
      </c>
      <c r="P324" s="73">
        <f t="shared" ca="1" si="67"/>
        <v>0</v>
      </c>
      <c r="Q324" s="73">
        <f t="shared" ca="1" si="68"/>
        <v>0</v>
      </c>
      <c r="R324" s="42">
        <f t="shared" ca="1" si="57"/>
        <v>8.2130332429820917E-4</v>
      </c>
    </row>
    <row r="325" spans="1:18">
      <c r="A325" s="78"/>
      <c r="B325" s="78"/>
      <c r="C325" s="78"/>
      <c r="D325" s="79">
        <f t="shared" si="58"/>
        <v>0</v>
      </c>
      <c r="E325" s="79">
        <f t="shared" si="58"/>
        <v>0</v>
      </c>
      <c r="F325" s="73">
        <f t="shared" si="59"/>
        <v>0</v>
      </c>
      <c r="G325" s="73">
        <f t="shared" si="59"/>
        <v>0</v>
      </c>
      <c r="H325" s="73">
        <f t="shared" si="60"/>
        <v>0</v>
      </c>
      <c r="I325" s="73">
        <f t="shared" si="61"/>
        <v>0</v>
      </c>
      <c r="J325" s="73">
        <f t="shared" si="62"/>
        <v>0</v>
      </c>
      <c r="K325" s="73">
        <f t="shared" si="63"/>
        <v>0</v>
      </c>
      <c r="L325" s="73">
        <f t="shared" si="64"/>
        <v>0</v>
      </c>
      <c r="M325" s="73">
        <f t="shared" ca="1" si="56"/>
        <v>-8.2130332429820917E-4</v>
      </c>
      <c r="N325" s="73">
        <f t="shared" ca="1" si="65"/>
        <v>0</v>
      </c>
      <c r="O325" s="83">
        <f t="shared" ca="1" si="66"/>
        <v>0</v>
      </c>
      <c r="P325" s="73">
        <f t="shared" ca="1" si="67"/>
        <v>0</v>
      </c>
      <c r="Q325" s="73">
        <f t="shared" ca="1" si="68"/>
        <v>0</v>
      </c>
      <c r="R325" s="42">
        <f t="shared" ca="1" si="57"/>
        <v>8.2130332429820917E-4</v>
      </c>
    </row>
    <row r="326" spans="1:18">
      <c r="A326" s="78"/>
      <c r="B326" s="78"/>
      <c r="C326" s="78"/>
      <c r="D326" s="79">
        <f t="shared" si="58"/>
        <v>0</v>
      </c>
      <c r="E326" s="79">
        <f t="shared" si="58"/>
        <v>0</v>
      </c>
      <c r="F326" s="73">
        <f t="shared" si="59"/>
        <v>0</v>
      </c>
      <c r="G326" s="73">
        <f t="shared" si="59"/>
        <v>0</v>
      </c>
      <c r="H326" s="73">
        <f t="shared" si="60"/>
        <v>0</v>
      </c>
      <c r="I326" s="73">
        <f t="shared" si="61"/>
        <v>0</v>
      </c>
      <c r="J326" s="73">
        <f t="shared" si="62"/>
        <v>0</v>
      </c>
      <c r="K326" s="73">
        <f t="shared" si="63"/>
        <v>0</v>
      </c>
      <c r="L326" s="73">
        <f t="shared" si="64"/>
        <v>0</v>
      </c>
      <c r="M326" s="73">
        <f t="shared" ca="1" si="56"/>
        <v>-8.2130332429820917E-4</v>
      </c>
      <c r="N326" s="73">
        <f t="shared" ca="1" si="65"/>
        <v>0</v>
      </c>
      <c r="O326" s="83">
        <f t="shared" ca="1" si="66"/>
        <v>0</v>
      </c>
      <c r="P326" s="73">
        <f t="shared" ca="1" si="67"/>
        <v>0</v>
      </c>
      <c r="Q326" s="73">
        <f t="shared" ca="1" si="68"/>
        <v>0</v>
      </c>
      <c r="R326" s="42">
        <f t="shared" ca="1" si="57"/>
        <v>8.2130332429820917E-4</v>
      </c>
    </row>
    <row r="327" spans="1:18">
      <c r="A327" s="78"/>
      <c r="B327" s="78"/>
      <c r="C327" s="78"/>
      <c r="D327" s="79">
        <f t="shared" si="58"/>
        <v>0</v>
      </c>
      <c r="E327" s="79">
        <f t="shared" si="58"/>
        <v>0</v>
      </c>
      <c r="F327" s="73">
        <f t="shared" si="59"/>
        <v>0</v>
      </c>
      <c r="G327" s="73">
        <f t="shared" si="59"/>
        <v>0</v>
      </c>
      <c r="H327" s="73">
        <f t="shared" si="60"/>
        <v>0</v>
      </c>
      <c r="I327" s="73">
        <f t="shared" si="61"/>
        <v>0</v>
      </c>
      <c r="J327" s="73">
        <f t="shared" si="62"/>
        <v>0</v>
      </c>
      <c r="K327" s="73">
        <f t="shared" si="63"/>
        <v>0</v>
      </c>
      <c r="L327" s="73">
        <f t="shared" si="64"/>
        <v>0</v>
      </c>
      <c r="M327" s="73">
        <f t="shared" ca="1" si="56"/>
        <v>-8.2130332429820917E-4</v>
      </c>
      <c r="N327" s="73">
        <f t="shared" ca="1" si="65"/>
        <v>0</v>
      </c>
      <c r="O327" s="83">
        <f t="shared" ca="1" si="66"/>
        <v>0</v>
      </c>
      <c r="P327" s="73">
        <f t="shared" ca="1" si="67"/>
        <v>0</v>
      </c>
      <c r="Q327" s="73">
        <f t="shared" ca="1" si="68"/>
        <v>0</v>
      </c>
      <c r="R327" s="42">
        <f t="shared" ca="1" si="57"/>
        <v>8.2130332429820917E-4</v>
      </c>
    </row>
    <row r="328" spans="1:18">
      <c r="A328" s="78"/>
      <c r="B328" s="78"/>
      <c r="C328" s="78"/>
      <c r="D328" s="79">
        <f t="shared" si="58"/>
        <v>0</v>
      </c>
      <c r="E328" s="79">
        <f t="shared" si="58"/>
        <v>0</v>
      </c>
      <c r="F328" s="73">
        <f t="shared" si="59"/>
        <v>0</v>
      </c>
      <c r="G328" s="73">
        <f t="shared" si="59"/>
        <v>0</v>
      </c>
      <c r="H328" s="73">
        <f t="shared" si="60"/>
        <v>0</v>
      </c>
      <c r="I328" s="73">
        <f t="shared" si="61"/>
        <v>0</v>
      </c>
      <c r="J328" s="73">
        <f t="shared" si="62"/>
        <v>0</v>
      </c>
      <c r="K328" s="73">
        <f t="shared" si="63"/>
        <v>0</v>
      </c>
      <c r="L328" s="73">
        <f t="shared" si="64"/>
        <v>0</v>
      </c>
      <c r="M328" s="73">
        <f t="shared" ca="1" si="56"/>
        <v>-8.2130332429820917E-4</v>
      </c>
      <c r="N328" s="73">
        <f t="shared" ca="1" si="65"/>
        <v>0</v>
      </c>
      <c r="O328" s="83">
        <f t="shared" ca="1" si="66"/>
        <v>0</v>
      </c>
      <c r="P328" s="73">
        <f t="shared" ca="1" si="67"/>
        <v>0</v>
      </c>
      <c r="Q328" s="73">
        <f t="shared" ca="1" si="68"/>
        <v>0</v>
      </c>
      <c r="R328" s="42">
        <f t="shared" ca="1" si="57"/>
        <v>8.2130332429820917E-4</v>
      </c>
    </row>
    <row r="329" spans="1:18">
      <c r="A329" s="78"/>
      <c r="B329" s="78"/>
      <c r="C329" s="78"/>
      <c r="D329" s="79">
        <f t="shared" si="58"/>
        <v>0</v>
      </c>
      <c r="E329" s="79">
        <f t="shared" si="58"/>
        <v>0</v>
      </c>
      <c r="F329" s="73">
        <f t="shared" si="59"/>
        <v>0</v>
      </c>
      <c r="G329" s="73">
        <f t="shared" si="59"/>
        <v>0</v>
      </c>
      <c r="H329" s="73">
        <f t="shared" si="60"/>
        <v>0</v>
      </c>
      <c r="I329" s="73">
        <f t="shared" si="61"/>
        <v>0</v>
      </c>
      <c r="J329" s="73">
        <f t="shared" si="62"/>
        <v>0</v>
      </c>
      <c r="K329" s="73">
        <f t="shared" si="63"/>
        <v>0</v>
      </c>
      <c r="L329" s="73">
        <f t="shared" si="64"/>
        <v>0</v>
      </c>
      <c r="M329" s="73">
        <f t="shared" ca="1" si="56"/>
        <v>-8.2130332429820917E-4</v>
      </c>
      <c r="N329" s="73">
        <f t="shared" ca="1" si="65"/>
        <v>0</v>
      </c>
      <c r="O329" s="83">
        <f t="shared" ca="1" si="66"/>
        <v>0</v>
      </c>
      <c r="P329" s="73">
        <f t="shared" ca="1" si="67"/>
        <v>0</v>
      </c>
      <c r="Q329" s="73">
        <f t="shared" ca="1" si="68"/>
        <v>0</v>
      </c>
      <c r="R329" s="42">
        <f t="shared" ca="1" si="57"/>
        <v>8.2130332429820917E-4</v>
      </c>
    </row>
    <row r="330" spans="1:18">
      <c r="A330" s="78"/>
      <c r="B330" s="78"/>
      <c r="C330" s="78"/>
      <c r="D330" s="79">
        <f t="shared" si="58"/>
        <v>0</v>
      </c>
      <c r="E330" s="79">
        <f t="shared" si="58"/>
        <v>0</v>
      </c>
      <c r="F330" s="73">
        <f t="shared" si="59"/>
        <v>0</v>
      </c>
      <c r="G330" s="73">
        <f t="shared" si="59"/>
        <v>0</v>
      </c>
      <c r="H330" s="73">
        <f t="shared" si="60"/>
        <v>0</v>
      </c>
      <c r="I330" s="73">
        <f t="shared" si="61"/>
        <v>0</v>
      </c>
      <c r="J330" s="73">
        <f t="shared" si="62"/>
        <v>0</v>
      </c>
      <c r="K330" s="73">
        <f t="shared" si="63"/>
        <v>0</v>
      </c>
      <c r="L330" s="73">
        <f t="shared" si="64"/>
        <v>0</v>
      </c>
      <c r="M330" s="73">
        <f t="shared" ca="1" si="56"/>
        <v>-8.2130332429820917E-4</v>
      </c>
      <c r="N330" s="73">
        <f t="shared" ca="1" si="65"/>
        <v>0</v>
      </c>
      <c r="O330" s="83">
        <f t="shared" ca="1" si="66"/>
        <v>0</v>
      </c>
      <c r="P330" s="73">
        <f t="shared" ca="1" si="67"/>
        <v>0</v>
      </c>
      <c r="Q330" s="73">
        <f t="shared" ca="1" si="68"/>
        <v>0</v>
      </c>
      <c r="R330" s="42">
        <f t="shared" ca="1" si="57"/>
        <v>8.2130332429820917E-4</v>
      </c>
    </row>
    <row r="331" spans="1:18">
      <c r="A331" s="78"/>
      <c r="B331" s="78"/>
      <c r="C331" s="78"/>
      <c r="D331" s="79">
        <f t="shared" si="58"/>
        <v>0</v>
      </c>
      <c r="E331" s="79">
        <f t="shared" si="58"/>
        <v>0</v>
      </c>
      <c r="F331" s="73">
        <f t="shared" si="59"/>
        <v>0</v>
      </c>
      <c r="G331" s="73">
        <f t="shared" si="59"/>
        <v>0</v>
      </c>
      <c r="H331" s="73">
        <f t="shared" si="60"/>
        <v>0</v>
      </c>
      <c r="I331" s="73">
        <f t="shared" si="61"/>
        <v>0</v>
      </c>
      <c r="J331" s="73">
        <f t="shared" si="62"/>
        <v>0</v>
      </c>
      <c r="K331" s="73">
        <f t="shared" si="63"/>
        <v>0</v>
      </c>
      <c r="L331" s="73">
        <f t="shared" si="64"/>
        <v>0</v>
      </c>
      <c r="M331" s="73">
        <f t="shared" ca="1" si="56"/>
        <v>-8.2130332429820917E-4</v>
      </c>
      <c r="N331" s="73">
        <f t="shared" ca="1" si="65"/>
        <v>0</v>
      </c>
      <c r="O331" s="83">
        <f t="shared" ca="1" si="66"/>
        <v>0</v>
      </c>
      <c r="P331" s="73">
        <f t="shared" ca="1" si="67"/>
        <v>0</v>
      </c>
      <c r="Q331" s="73">
        <f t="shared" ca="1" si="68"/>
        <v>0</v>
      </c>
      <c r="R331" s="42">
        <f t="shared" ca="1" si="57"/>
        <v>8.2130332429820917E-4</v>
      </c>
    </row>
    <row r="332" spans="1:18">
      <c r="A332" s="78"/>
      <c r="B332" s="78"/>
      <c r="C332" s="78"/>
      <c r="D332" s="79">
        <f t="shared" si="58"/>
        <v>0</v>
      </c>
      <c r="E332" s="79">
        <f t="shared" si="58"/>
        <v>0</v>
      </c>
      <c r="F332" s="73">
        <f t="shared" si="59"/>
        <v>0</v>
      </c>
      <c r="G332" s="73">
        <f t="shared" si="59"/>
        <v>0</v>
      </c>
      <c r="H332" s="73">
        <f t="shared" si="60"/>
        <v>0</v>
      </c>
      <c r="I332" s="73">
        <f t="shared" si="61"/>
        <v>0</v>
      </c>
      <c r="J332" s="73">
        <f t="shared" si="62"/>
        <v>0</v>
      </c>
      <c r="K332" s="73">
        <f t="shared" si="63"/>
        <v>0</v>
      </c>
      <c r="L332" s="73">
        <f t="shared" si="64"/>
        <v>0</v>
      </c>
      <c r="M332" s="73">
        <f t="shared" ca="1" si="56"/>
        <v>-8.2130332429820917E-4</v>
      </c>
      <c r="N332" s="73">
        <f t="shared" ca="1" si="65"/>
        <v>0</v>
      </c>
      <c r="O332" s="83">
        <f t="shared" ca="1" si="66"/>
        <v>0</v>
      </c>
      <c r="P332" s="73">
        <f t="shared" ca="1" si="67"/>
        <v>0</v>
      </c>
      <c r="Q332" s="73">
        <f t="shared" ca="1" si="68"/>
        <v>0</v>
      </c>
      <c r="R332" s="42">
        <f t="shared" ca="1" si="57"/>
        <v>8.2130332429820917E-4</v>
      </c>
    </row>
    <row r="333" spans="1:18">
      <c r="A333" s="78"/>
      <c r="B333" s="78"/>
      <c r="C333" s="78"/>
      <c r="D333" s="79">
        <f t="shared" si="58"/>
        <v>0</v>
      </c>
      <c r="E333" s="79">
        <f t="shared" si="58"/>
        <v>0</v>
      </c>
      <c r="F333" s="73">
        <f t="shared" si="59"/>
        <v>0</v>
      </c>
      <c r="G333" s="73">
        <f t="shared" si="59"/>
        <v>0</v>
      </c>
      <c r="H333" s="73">
        <f t="shared" si="60"/>
        <v>0</v>
      </c>
      <c r="I333" s="73">
        <f t="shared" si="61"/>
        <v>0</v>
      </c>
      <c r="J333" s="73">
        <f t="shared" si="62"/>
        <v>0</v>
      </c>
      <c r="K333" s="73">
        <f t="shared" si="63"/>
        <v>0</v>
      </c>
      <c r="L333" s="73">
        <f t="shared" si="64"/>
        <v>0</v>
      </c>
      <c r="M333" s="73">
        <f t="shared" ca="1" si="56"/>
        <v>-8.2130332429820917E-4</v>
      </c>
      <c r="N333" s="73">
        <f t="shared" ca="1" si="65"/>
        <v>0</v>
      </c>
      <c r="O333" s="83">
        <f t="shared" ca="1" si="66"/>
        <v>0</v>
      </c>
      <c r="P333" s="73">
        <f t="shared" ca="1" si="67"/>
        <v>0</v>
      </c>
      <c r="Q333" s="73">
        <f t="shared" ca="1" si="68"/>
        <v>0</v>
      </c>
      <c r="R333" s="42">
        <f t="shared" ca="1" si="57"/>
        <v>8.2130332429820917E-4</v>
      </c>
    </row>
    <row r="334" spans="1:18">
      <c r="A334" s="78"/>
      <c r="B334" s="78"/>
      <c r="C334" s="78"/>
      <c r="D334" s="79">
        <f t="shared" si="58"/>
        <v>0</v>
      </c>
      <c r="E334" s="79">
        <f t="shared" si="58"/>
        <v>0</v>
      </c>
      <c r="F334" s="73">
        <f t="shared" si="59"/>
        <v>0</v>
      </c>
      <c r="G334" s="73">
        <f t="shared" si="59"/>
        <v>0</v>
      </c>
      <c r="H334" s="73">
        <f t="shared" si="60"/>
        <v>0</v>
      </c>
      <c r="I334" s="73">
        <f t="shared" si="61"/>
        <v>0</v>
      </c>
      <c r="J334" s="73">
        <f t="shared" si="62"/>
        <v>0</v>
      </c>
      <c r="K334" s="73">
        <f t="shared" si="63"/>
        <v>0</v>
      </c>
      <c r="L334" s="73">
        <f t="shared" si="64"/>
        <v>0</v>
      </c>
      <c r="M334" s="73">
        <f t="shared" ca="1" si="56"/>
        <v>-8.2130332429820917E-4</v>
      </c>
      <c r="N334" s="73">
        <f t="shared" ca="1" si="65"/>
        <v>0</v>
      </c>
      <c r="O334" s="83">
        <f t="shared" ca="1" si="66"/>
        <v>0</v>
      </c>
      <c r="P334" s="73">
        <f t="shared" ca="1" si="67"/>
        <v>0</v>
      </c>
      <c r="Q334" s="73">
        <f t="shared" ca="1" si="68"/>
        <v>0</v>
      </c>
      <c r="R334" s="42">
        <f t="shared" ca="1" si="57"/>
        <v>8.2130332429820917E-4</v>
      </c>
    </row>
    <row r="335" spans="1:18">
      <c r="A335" s="78"/>
      <c r="B335" s="78"/>
      <c r="C335" s="78"/>
      <c r="D335" s="79">
        <f t="shared" si="58"/>
        <v>0</v>
      </c>
      <c r="E335" s="79">
        <f t="shared" si="58"/>
        <v>0</v>
      </c>
      <c r="F335" s="73">
        <f t="shared" si="59"/>
        <v>0</v>
      </c>
      <c r="G335" s="73">
        <f t="shared" si="59"/>
        <v>0</v>
      </c>
      <c r="H335" s="73">
        <f t="shared" si="60"/>
        <v>0</v>
      </c>
      <c r="I335" s="73">
        <f t="shared" si="61"/>
        <v>0</v>
      </c>
      <c r="J335" s="73">
        <f t="shared" si="62"/>
        <v>0</v>
      </c>
      <c r="K335" s="73">
        <f t="shared" si="63"/>
        <v>0</v>
      </c>
      <c r="L335" s="73">
        <f t="shared" si="64"/>
        <v>0</v>
      </c>
      <c r="M335" s="73">
        <f t="shared" ca="1" si="56"/>
        <v>-8.2130332429820917E-4</v>
      </c>
      <c r="N335" s="73">
        <f t="shared" ca="1" si="65"/>
        <v>0</v>
      </c>
      <c r="O335" s="83">
        <f t="shared" ca="1" si="66"/>
        <v>0</v>
      </c>
      <c r="P335" s="73">
        <f t="shared" ca="1" si="67"/>
        <v>0</v>
      </c>
      <c r="Q335" s="73">
        <f t="shared" ca="1" si="68"/>
        <v>0</v>
      </c>
      <c r="R335" s="42">
        <f t="shared" ca="1" si="57"/>
        <v>8.2130332429820917E-4</v>
      </c>
    </row>
    <row r="336" spans="1:18">
      <c r="A336" s="78"/>
      <c r="B336" s="78"/>
      <c r="C336" s="78"/>
      <c r="D336" s="79">
        <f t="shared" si="58"/>
        <v>0</v>
      </c>
      <c r="E336" s="79">
        <f t="shared" si="58"/>
        <v>0</v>
      </c>
      <c r="F336" s="73">
        <f t="shared" si="59"/>
        <v>0</v>
      </c>
      <c r="G336" s="73">
        <f t="shared" si="59"/>
        <v>0</v>
      </c>
      <c r="H336" s="73">
        <f t="shared" si="60"/>
        <v>0</v>
      </c>
      <c r="I336" s="73">
        <f t="shared" si="61"/>
        <v>0</v>
      </c>
      <c r="J336" s="73">
        <f t="shared" si="62"/>
        <v>0</v>
      </c>
      <c r="K336" s="73">
        <f t="shared" si="63"/>
        <v>0</v>
      </c>
      <c r="L336" s="73">
        <f t="shared" si="64"/>
        <v>0</v>
      </c>
      <c r="M336" s="73">
        <f t="shared" ca="1" si="56"/>
        <v>-8.2130332429820917E-4</v>
      </c>
      <c r="N336" s="73">
        <f t="shared" ca="1" si="65"/>
        <v>0</v>
      </c>
      <c r="O336" s="83">
        <f t="shared" ca="1" si="66"/>
        <v>0</v>
      </c>
      <c r="P336" s="73">
        <f t="shared" ca="1" si="67"/>
        <v>0</v>
      </c>
      <c r="Q336" s="73">
        <f t="shared" ca="1" si="68"/>
        <v>0</v>
      </c>
      <c r="R336" s="42">
        <f t="shared" ca="1" si="57"/>
        <v>8.2130332429820917E-4</v>
      </c>
    </row>
    <row r="337" spans="1:18">
      <c r="A337" s="78"/>
      <c r="B337" s="78"/>
      <c r="C337" s="78"/>
      <c r="D337" s="79">
        <f t="shared" si="58"/>
        <v>0</v>
      </c>
      <c r="E337" s="79">
        <f t="shared" si="58"/>
        <v>0</v>
      </c>
      <c r="F337" s="73">
        <f t="shared" si="59"/>
        <v>0</v>
      </c>
      <c r="G337" s="73">
        <f t="shared" si="59"/>
        <v>0</v>
      </c>
      <c r="H337" s="73">
        <f t="shared" si="60"/>
        <v>0</v>
      </c>
      <c r="I337" s="73">
        <f t="shared" si="61"/>
        <v>0</v>
      </c>
      <c r="J337" s="73">
        <f t="shared" si="62"/>
        <v>0</v>
      </c>
      <c r="K337" s="73">
        <f t="shared" si="63"/>
        <v>0</v>
      </c>
      <c r="L337" s="73">
        <f t="shared" si="64"/>
        <v>0</v>
      </c>
      <c r="M337" s="73">
        <f t="shared" ca="1" si="56"/>
        <v>-8.2130332429820917E-4</v>
      </c>
      <c r="N337" s="73">
        <f t="shared" ca="1" si="65"/>
        <v>0</v>
      </c>
      <c r="O337" s="83">
        <f t="shared" ca="1" si="66"/>
        <v>0</v>
      </c>
      <c r="P337" s="73">
        <f t="shared" ca="1" si="67"/>
        <v>0</v>
      </c>
      <c r="Q337" s="73">
        <f t="shared" ca="1" si="68"/>
        <v>0</v>
      </c>
      <c r="R337" s="42">
        <f t="shared" ca="1" si="57"/>
        <v>8.2130332429820917E-4</v>
      </c>
    </row>
    <row r="338" spans="1:18">
      <c r="A338" s="78"/>
      <c r="B338" s="78"/>
      <c r="C338" s="78"/>
      <c r="D338" s="79">
        <f t="shared" si="58"/>
        <v>0</v>
      </c>
      <c r="E338" s="79">
        <f t="shared" si="58"/>
        <v>0</v>
      </c>
      <c r="F338" s="73">
        <f t="shared" si="59"/>
        <v>0</v>
      </c>
      <c r="G338" s="73">
        <f t="shared" si="59"/>
        <v>0</v>
      </c>
      <c r="H338" s="73">
        <f t="shared" si="60"/>
        <v>0</v>
      </c>
      <c r="I338" s="73">
        <f t="shared" si="61"/>
        <v>0</v>
      </c>
      <c r="J338" s="73">
        <f t="shared" si="62"/>
        <v>0</v>
      </c>
      <c r="K338" s="73">
        <f t="shared" si="63"/>
        <v>0</v>
      </c>
      <c r="L338" s="73">
        <f t="shared" si="64"/>
        <v>0</v>
      </c>
      <c r="M338" s="73">
        <f t="shared" ca="1" si="56"/>
        <v>-8.2130332429820917E-4</v>
      </c>
      <c r="N338" s="73">
        <f t="shared" ca="1" si="65"/>
        <v>0</v>
      </c>
      <c r="O338" s="83">
        <f t="shared" ca="1" si="66"/>
        <v>0</v>
      </c>
      <c r="P338" s="73">
        <f t="shared" ca="1" si="67"/>
        <v>0</v>
      </c>
      <c r="Q338" s="73">
        <f t="shared" ca="1" si="68"/>
        <v>0</v>
      </c>
      <c r="R338" s="42">
        <f t="shared" ca="1" si="57"/>
        <v>8.2130332429820917E-4</v>
      </c>
    </row>
    <row r="339" spans="1:18">
      <c r="A339" s="78"/>
      <c r="B339" s="78"/>
      <c r="C339" s="78"/>
      <c r="D339" s="79">
        <f t="shared" si="58"/>
        <v>0</v>
      </c>
      <c r="E339" s="79">
        <f t="shared" si="58"/>
        <v>0</v>
      </c>
      <c r="F339" s="73">
        <f t="shared" si="59"/>
        <v>0</v>
      </c>
      <c r="G339" s="73">
        <f t="shared" si="59"/>
        <v>0</v>
      </c>
      <c r="H339" s="73">
        <f t="shared" si="60"/>
        <v>0</v>
      </c>
      <c r="I339" s="73">
        <f t="shared" si="61"/>
        <v>0</v>
      </c>
      <c r="J339" s="73">
        <f t="shared" si="62"/>
        <v>0</v>
      </c>
      <c r="K339" s="73">
        <f t="shared" si="63"/>
        <v>0</v>
      </c>
      <c r="L339" s="73">
        <f t="shared" si="64"/>
        <v>0</v>
      </c>
      <c r="M339" s="73">
        <f t="shared" ca="1" si="56"/>
        <v>-8.2130332429820917E-4</v>
      </c>
      <c r="N339" s="73">
        <f t="shared" ca="1" si="65"/>
        <v>0</v>
      </c>
      <c r="O339" s="83">
        <f t="shared" ca="1" si="66"/>
        <v>0</v>
      </c>
      <c r="P339" s="73">
        <f t="shared" ca="1" si="67"/>
        <v>0</v>
      </c>
      <c r="Q339" s="73">
        <f t="shared" ca="1" si="68"/>
        <v>0</v>
      </c>
      <c r="R339" s="42">
        <f t="shared" ca="1" si="57"/>
        <v>8.2130332429820917E-4</v>
      </c>
    </row>
    <row r="340" spans="1:18">
      <c r="A340" s="78"/>
      <c r="B340" s="78"/>
      <c r="C340" s="78"/>
      <c r="D340" s="79">
        <f t="shared" si="58"/>
        <v>0</v>
      </c>
      <c r="E340" s="79">
        <f t="shared" si="58"/>
        <v>0</v>
      </c>
      <c r="F340" s="73">
        <f t="shared" si="59"/>
        <v>0</v>
      </c>
      <c r="G340" s="73">
        <f t="shared" si="59"/>
        <v>0</v>
      </c>
      <c r="H340" s="73">
        <f t="shared" si="60"/>
        <v>0</v>
      </c>
      <c r="I340" s="73">
        <f t="shared" si="61"/>
        <v>0</v>
      </c>
      <c r="J340" s="73">
        <f t="shared" si="62"/>
        <v>0</v>
      </c>
      <c r="K340" s="73">
        <f t="shared" si="63"/>
        <v>0</v>
      </c>
      <c r="L340" s="73">
        <f t="shared" si="64"/>
        <v>0</v>
      </c>
      <c r="M340" s="73">
        <f t="shared" ca="1" si="56"/>
        <v>-8.2130332429820917E-4</v>
      </c>
      <c r="N340" s="73">
        <f t="shared" ca="1" si="65"/>
        <v>0</v>
      </c>
      <c r="O340" s="83">
        <f t="shared" ca="1" si="66"/>
        <v>0</v>
      </c>
      <c r="P340" s="73">
        <f t="shared" ca="1" si="67"/>
        <v>0</v>
      </c>
      <c r="Q340" s="73">
        <f t="shared" ca="1" si="68"/>
        <v>0</v>
      </c>
      <c r="R340" s="42">
        <f t="shared" ca="1" si="57"/>
        <v>8.2130332429820917E-4</v>
      </c>
    </row>
    <row r="341" spans="1:18">
      <c r="A341" s="78"/>
      <c r="B341" s="78"/>
      <c r="C341" s="78"/>
      <c r="D341" s="79">
        <f t="shared" si="58"/>
        <v>0</v>
      </c>
      <c r="E341" s="79">
        <f t="shared" si="58"/>
        <v>0</v>
      </c>
      <c r="F341" s="73">
        <f t="shared" si="59"/>
        <v>0</v>
      </c>
      <c r="G341" s="73">
        <f t="shared" si="59"/>
        <v>0</v>
      </c>
      <c r="H341" s="73">
        <f t="shared" si="60"/>
        <v>0</v>
      </c>
      <c r="I341" s="73">
        <f t="shared" si="61"/>
        <v>0</v>
      </c>
      <c r="J341" s="73">
        <f t="shared" si="62"/>
        <v>0</v>
      </c>
      <c r="K341" s="73">
        <f t="shared" si="63"/>
        <v>0</v>
      </c>
      <c r="L341" s="73">
        <f t="shared" si="64"/>
        <v>0</v>
      </c>
      <c r="M341" s="73">
        <f t="shared" ca="1" si="56"/>
        <v>-8.2130332429820917E-4</v>
      </c>
      <c r="N341" s="73">
        <f t="shared" ca="1" si="65"/>
        <v>0</v>
      </c>
      <c r="O341" s="83">
        <f t="shared" ca="1" si="66"/>
        <v>0</v>
      </c>
      <c r="P341" s="73">
        <f t="shared" ca="1" si="67"/>
        <v>0</v>
      </c>
      <c r="Q341" s="73">
        <f t="shared" ca="1" si="68"/>
        <v>0</v>
      </c>
      <c r="R341" s="42">
        <f t="shared" ca="1" si="57"/>
        <v>8.2130332429820917E-4</v>
      </c>
    </row>
    <row r="342" spans="1:18">
      <c r="A342" s="78"/>
      <c r="B342" s="78"/>
      <c r="C342" s="78"/>
      <c r="D342" s="79">
        <f>A342/A$18</f>
        <v>0</v>
      </c>
      <c r="E342" s="79">
        <f>B342/B$18</f>
        <v>0</v>
      </c>
      <c r="F342" s="73">
        <f>$C342*D342</f>
        <v>0</v>
      </c>
      <c r="G342" s="73">
        <f>$C342*E342</f>
        <v>0</v>
      </c>
      <c r="H342" s="73">
        <f>C342*D342*D342</f>
        <v>0</v>
      </c>
      <c r="I342" s="73">
        <f>C342*D342*D342*D342</f>
        <v>0</v>
      </c>
      <c r="J342" s="73">
        <f>C342*D342*D342*D342*D342</f>
        <v>0</v>
      </c>
      <c r="K342" s="73">
        <f>C342*E342*D342</f>
        <v>0</v>
      </c>
      <c r="L342" s="73">
        <f>C342*E342*D342*D342</f>
        <v>0</v>
      </c>
      <c r="M342" s="73">
        <f t="shared" ca="1" si="56"/>
        <v>-8.2130332429820917E-4</v>
      </c>
      <c r="N342" s="73">
        <f ca="1">C342*(M342-E342)^2</f>
        <v>0</v>
      </c>
      <c r="O342" s="83">
        <f ca="1">(C342*O$1-O$2*F342+O$3*H342)^2</f>
        <v>0</v>
      </c>
      <c r="P342" s="73">
        <f ca="1">(-C342*O$2+O$4*F342-O$5*H342)^2</f>
        <v>0</v>
      </c>
      <c r="Q342" s="73">
        <f ca="1">+(C342*O$3-F342*O$5+H342*O$6)^2</f>
        <v>0</v>
      </c>
      <c r="R342" s="42">
        <f t="shared" ca="1" si="57"/>
        <v>8.2130332429820917E-4</v>
      </c>
    </row>
  </sheetData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40"/>
  <sheetViews>
    <sheetView workbookViewId="0">
      <selection activeCell="E10" sqref="E10"/>
    </sheetView>
  </sheetViews>
  <sheetFormatPr defaultRowHeight="12.75"/>
  <cols>
    <col min="1" max="1" width="9.140625" style="42"/>
    <col min="2" max="2" width="10.7109375" style="42" customWidth="1"/>
    <col min="3" max="4" width="9.140625" style="42"/>
    <col min="5" max="5" width="10.28515625" style="42" customWidth="1"/>
    <col min="6" max="6" width="12.42578125" style="42" bestFit="1" customWidth="1"/>
    <col min="7" max="7" width="10.7109375" style="42" customWidth="1"/>
    <col min="8" max="13" width="9.140625" style="42"/>
    <col min="14" max="14" width="12.140625" style="42" customWidth="1"/>
    <col min="15" max="15" width="11" style="42" customWidth="1"/>
    <col min="16" max="16384" width="9.140625" style="42"/>
  </cols>
  <sheetData>
    <row r="1" spans="1:28" ht="18.75" thickBot="1">
      <c r="A1" s="48" t="s">
        <v>56</v>
      </c>
      <c r="D1" s="49" t="s">
        <v>57</v>
      </c>
      <c r="M1" s="50" t="s">
        <v>58</v>
      </c>
      <c r="N1" s="42" t="s">
        <v>59</v>
      </c>
      <c r="O1" s="42">
        <f ca="1">H18*J18-I18*I18</f>
        <v>267.88949734841373</v>
      </c>
      <c r="P1" s="42" t="s">
        <v>133</v>
      </c>
      <c r="U1" s="6" t="s">
        <v>114</v>
      </c>
      <c r="V1" s="17" t="s">
        <v>116</v>
      </c>
      <c r="AA1" s="42">
        <v>1</v>
      </c>
      <c r="AB1" s="42" t="s">
        <v>60</v>
      </c>
    </row>
    <row r="2" spans="1:28">
      <c r="M2" s="50" t="s">
        <v>61</v>
      </c>
      <c r="N2" s="42" t="s">
        <v>62</v>
      </c>
      <c r="O2" s="42">
        <f ca="1">+F18*J18-H18*I18</f>
        <v>389.0826617939457</v>
      </c>
      <c r="P2" s="42" t="s">
        <v>134</v>
      </c>
      <c r="U2" s="42">
        <v>-3</v>
      </c>
      <c r="V2" s="42">
        <f t="shared" ref="V2:V22" ca="1" si="0">+E$4+E$5*U2+E$6*U2^2</f>
        <v>2.2800486773594328</v>
      </c>
      <c r="AA2" s="42">
        <v>2</v>
      </c>
      <c r="AB2" s="42" t="s">
        <v>31</v>
      </c>
    </row>
    <row r="3" spans="1:28" ht="13.5" thickBot="1">
      <c r="A3" s="42" t="s">
        <v>63</v>
      </c>
      <c r="B3" s="42" t="s">
        <v>64</v>
      </c>
      <c r="E3" s="51" t="s">
        <v>65</v>
      </c>
      <c r="F3" s="51" t="s">
        <v>66</v>
      </c>
      <c r="G3" s="51" t="s">
        <v>67</v>
      </c>
      <c r="H3" s="51" t="s">
        <v>68</v>
      </c>
      <c r="M3" s="50" t="s">
        <v>69</v>
      </c>
      <c r="N3" s="42" t="s">
        <v>70</v>
      </c>
      <c r="O3" s="42">
        <f ca="1">+F18*I18-H18*H18</f>
        <v>-194.34350389667</v>
      </c>
      <c r="P3" s="42" t="s">
        <v>135</v>
      </c>
      <c r="U3" s="42">
        <v>-2.8</v>
      </c>
      <c r="V3" s="42">
        <f t="shared" ca="1" si="0"/>
        <v>2.0119603170601552</v>
      </c>
      <c r="AA3" s="42">
        <v>3</v>
      </c>
      <c r="AB3" s="42" t="s">
        <v>71</v>
      </c>
    </row>
    <row r="4" spans="1:28">
      <c r="A4" s="42" t="s">
        <v>72</v>
      </c>
      <c r="B4" s="42" t="s">
        <v>73</v>
      </c>
      <c r="D4" s="52" t="s">
        <v>74</v>
      </c>
      <c r="E4" s="53">
        <f ca="1">(G18*O1-K18*O2+L18*O3)/O7</f>
        <v>-9.8676637770209359E-4</v>
      </c>
      <c r="F4" s="54">
        <f ca="1">+E7/O7*O18</f>
        <v>2.1607009955926619E-3</v>
      </c>
      <c r="G4" s="55">
        <f>+B18</f>
        <v>1</v>
      </c>
      <c r="H4" s="56">
        <f ca="1">ABS(F4/E4)</f>
        <v>2.1896783721232356</v>
      </c>
      <c r="M4" s="50" t="s">
        <v>75</v>
      </c>
      <c r="N4" s="42" t="s">
        <v>76</v>
      </c>
      <c r="O4" s="42">
        <f ca="1">+C18*J18-H18*H18</f>
        <v>834.12171277311359</v>
      </c>
      <c r="P4" s="42" t="s">
        <v>136</v>
      </c>
      <c r="U4" s="42">
        <v>-2.6</v>
      </c>
      <c r="V4" s="42">
        <f t="shared" ca="1" si="0"/>
        <v>1.7604461468632782</v>
      </c>
      <c r="AA4" s="42">
        <v>4</v>
      </c>
      <c r="AB4" s="42" t="s">
        <v>77</v>
      </c>
    </row>
    <row r="5" spans="1:28">
      <c r="A5" s="42" t="s">
        <v>78</v>
      </c>
      <c r="B5" s="57">
        <v>40323</v>
      </c>
      <c r="D5" s="58" t="s">
        <v>79</v>
      </c>
      <c r="E5" s="59">
        <f ca="1">+(-G18*O2+K18*O4-L18*O5)/O7</f>
        <v>-0.13881301907236807</v>
      </c>
      <c r="F5" s="60">
        <f ca="1">P18*E7/O7</f>
        <v>3.7704168385227417E-3</v>
      </c>
      <c r="G5" s="61">
        <f>+B18/A18</f>
        <v>1E-4</v>
      </c>
      <c r="H5" s="56">
        <f ca="1">ABS(F5/E5)</f>
        <v>2.7161838736156959E-2</v>
      </c>
      <c r="M5" s="50" t="s">
        <v>80</v>
      </c>
      <c r="N5" s="42" t="s">
        <v>81</v>
      </c>
      <c r="O5" s="42">
        <f ca="1">+C18*I18-F18*H18</f>
        <v>-366.61623502563486</v>
      </c>
      <c r="P5" s="42" t="s">
        <v>137</v>
      </c>
      <c r="U5" s="42">
        <v>-2.4</v>
      </c>
      <c r="V5" s="42">
        <f t="shared" ca="1" si="0"/>
        <v>1.525506166768801</v>
      </c>
      <c r="AA5" s="42">
        <v>5</v>
      </c>
      <c r="AB5" s="42" t="s">
        <v>82</v>
      </c>
    </row>
    <row r="6" spans="1:28" ht="13.5" thickBot="1">
      <c r="D6" s="62" t="s">
        <v>83</v>
      </c>
      <c r="E6" s="63">
        <f ca="1">+(G18*O3-K18*O5+L18*O6)/O7</f>
        <v>0.20717737628000343</v>
      </c>
      <c r="F6" s="64">
        <f ca="1">Q18*E7/O7</f>
        <v>1.8166082275756911E-3</v>
      </c>
      <c r="G6" s="65">
        <f>+B18/A18^2</f>
        <v>1E-8</v>
      </c>
      <c r="H6" s="56">
        <f ca="1">ABS(F6/E6)</f>
        <v>8.7683716252903842E-3</v>
      </c>
      <c r="M6" s="66" t="s">
        <v>84</v>
      </c>
      <c r="N6" s="67" t="s">
        <v>85</v>
      </c>
      <c r="O6" s="67">
        <f ca="1">+C18*H18-F18*F18</f>
        <v>213.6385107639</v>
      </c>
      <c r="P6" s="42" t="s">
        <v>138</v>
      </c>
      <c r="U6" s="42">
        <v>-2.2000000000000002</v>
      </c>
      <c r="V6" s="42">
        <f t="shared" ca="1" si="0"/>
        <v>1.3071403767767245</v>
      </c>
      <c r="AA6" s="42">
        <v>6</v>
      </c>
      <c r="AB6" s="42" t="s">
        <v>86</v>
      </c>
    </row>
    <row r="7" spans="1:28">
      <c r="D7" s="49" t="s">
        <v>87</v>
      </c>
      <c r="E7" s="68">
        <f ca="1">SQRT(N18/(B15-3))</f>
        <v>5.7192225810351891E-3</v>
      </c>
      <c r="G7" s="69" t="e">
        <f>+#REF!</f>
        <v>#REF!</v>
      </c>
      <c r="M7" s="50" t="s">
        <v>88</v>
      </c>
      <c r="N7" s="42" t="s">
        <v>89</v>
      </c>
      <c r="O7" s="42">
        <f ca="1">+C18*O1-F18*O2+H18*O3</f>
        <v>1824.7106970129166</v>
      </c>
      <c r="U7" s="42">
        <v>-2</v>
      </c>
      <c r="V7" s="42">
        <f t="shared" ca="1" si="0"/>
        <v>1.1053487768870478</v>
      </c>
      <c r="AA7" s="42">
        <v>7</v>
      </c>
      <c r="AB7" s="42" t="s">
        <v>90</v>
      </c>
    </row>
    <row r="8" spans="1:28">
      <c r="A8" s="73">
        <v>21</v>
      </c>
      <c r="B8" s="42" t="s">
        <v>94</v>
      </c>
      <c r="C8" s="84">
        <v>21</v>
      </c>
      <c r="D8" s="49" t="s">
        <v>91</v>
      </c>
      <c r="F8" s="85">
        <f ca="1">CORREL(INDIRECT(E12):INDIRECT(E13),INDIRECT(M12):INDIRECT(M13))</f>
        <v>0.99975520621558567</v>
      </c>
      <c r="G8" s="68"/>
      <c r="K8" s="69"/>
      <c r="U8" s="42">
        <v>-1.8</v>
      </c>
      <c r="V8" s="42">
        <f t="shared" ca="1" si="0"/>
        <v>0.92013136709977161</v>
      </c>
      <c r="AA8" s="42">
        <v>8</v>
      </c>
      <c r="AB8" s="42" t="s">
        <v>92</v>
      </c>
    </row>
    <row r="9" spans="1:28">
      <c r="A9" s="73">
        <f>20+COUNT(A21:A1447)</f>
        <v>53</v>
      </c>
      <c r="B9" s="42" t="s">
        <v>96</v>
      </c>
      <c r="C9" s="84">
        <f>A9</f>
        <v>53</v>
      </c>
      <c r="E9" s="70">
        <f ca="1">E6*G6</f>
        <v>2.0717737628000345E-9</v>
      </c>
      <c r="F9" s="71">
        <f ca="1">H6</f>
        <v>8.7683716252903842E-3</v>
      </c>
      <c r="G9" s="72">
        <f ca="1">F8</f>
        <v>0.99975520621558567</v>
      </c>
      <c r="K9" s="69"/>
      <c r="U9" s="42">
        <v>-1.6</v>
      </c>
      <c r="V9" s="42">
        <f t="shared" ca="1" si="0"/>
        <v>0.75148814741489578</v>
      </c>
      <c r="AA9" s="42">
        <v>9</v>
      </c>
      <c r="AB9" s="42" t="s">
        <v>49</v>
      </c>
    </row>
    <row r="10" spans="1:28">
      <c r="A10" s="88" t="s">
        <v>3</v>
      </c>
      <c r="B10" s="45">
        <f>'Active 1'!C8</f>
        <v>0.86804225000000002</v>
      </c>
      <c r="D10" s="42" t="s">
        <v>127</v>
      </c>
      <c r="E10" s="42">
        <f ca="1">2*E9*365.2422/B10</f>
        <v>1.7434616967719321E-6</v>
      </c>
      <c r="F10" s="42">
        <f ca="1">+F9*E10</f>
        <v>1.5287320071755638E-8</v>
      </c>
      <c r="G10" s="42" t="s">
        <v>128</v>
      </c>
      <c r="U10" s="42">
        <v>-1.4</v>
      </c>
      <c r="V10" s="42">
        <f t="shared" ca="1" si="0"/>
        <v>0.59941911783241986</v>
      </c>
      <c r="AA10" s="42">
        <v>10</v>
      </c>
      <c r="AB10" s="42" t="s">
        <v>93</v>
      </c>
    </row>
    <row r="11" spans="1:28">
      <c r="U11" s="42">
        <v>-1.2</v>
      </c>
      <c r="V11" s="42">
        <f t="shared" ca="1" si="0"/>
        <v>0.46392427835234451</v>
      </c>
      <c r="AA11" s="42">
        <v>11</v>
      </c>
      <c r="AB11" s="42" t="s">
        <v>34</v>
      </c>
    </row>
    <row r="12" spans="1:28">
      <c r="C12" s="3" t="str">
        <f t="shared" ref="C12:F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U12" s="42">
        <v>-1</v>
      </c>
      <c r="V12" s="42">
        <f t="shared" ca="1" si="0"/>
        <v>0.34500362897466941</v>
      </c>
      <c r="AA12" s="42">
        <v>12</v>
      </c>
      <c r="AB12" s="42" t="s">
        <v>95</v>
      </c>
    </row>
    <row r="13" spans="1:28">
      <c r="C13" s="3" t="str">
        <f t="shared" si="1"/>
        <v>C53</v>
      </c>
      <c r="D13" s="3" t="str">
        <f t="shared" si="1"/>
        <v>D53</v>
      </c>
      <c r="E13" s="3" t="str">
        <f t="shared" si="1"/>
        <v>E53</v>
      </c>
      <c r="F13" s="3" t="str">
        <f t="shared" si="1"/>
        <v>F53</v>
      </c>
      <c r="G13" s="3" t="str">
        <f t="shared" ref="G13:Q13" si="3">G$15&amp;$C9</f>
        <v>G53</v>
      </c>
      <c r="H13" s="3" t="str">
        <f t="shared" si="3"/>
        <v>H53</v>
      </c>
      <c r="I13" s="3" t="str">
        <f t="shared" si="3"/>
        <v>I53</v>
      </c>
      <c r="J13" s="3" t="str">
        <f t="shared" si="3"/>
        <v>J53</v>
      </c>
      <c r="K13" s="3" t="str">
        <f t="shared" si="3"/>
        <v>K53</v>
      </c>
      <c r="L13" s="3" t="str">
        <f t="shared" si="3"/>
        <v>L53</v>
      </c>
      <c r="M13" s="3" t="str">
        <f t="shared" si="3"/>
        <v>M53</v>
      </c>
      <c r="N13" s="3" t="str">
        <f t="shared" si="3"/>
        <v>N53</v>
      </c>
      <c r="O13" s="3" t="str">
        <f t="shared" si="3"/>
        <v>O53</v>
      </c>
      <c r="P13" s="3" t="str">
        <f t="shared" si="3"/>
        <v>P53</v>
      </c>
      <c r="Q13" s="3" t="str">
        <f t="shared" si="3"/>
        <v>Q53</v>
      </c>
      <c r="U13" s="42">
        <v>-0.8</v>
      </c>
      <c r="V13" s="42">
        <f t="shared" ca="1" si="0"/>
        <v>0.2426571696993946</v>
      </c>
      <c r="AA13" s="42">
        <v>13</v>
      </c>
      <c r="AB13" s="42" t="s">
        <v>97</v>
      </c>
    </row>
    <row r="14" spans="1:28">
      <c r="U14" s="42">
        <v>-0.6</v>
      </c>
      <c r="V14" s="42">
        <f t="shared" ca="1" si="0"/>
        <v>0.15688490052651999</v>
      </c>
      <c r="AA14" s="42">
        <v>14</v>
      </c>
      <c r="AB14" s="42" t="s">
        <v>98</v>
      </c>
    </row>
    <row r="15" spans="1:28">
      <c r="A15" s="49" t="s">
        <v>102</v>
      </c>
      <c r="B15" s="49">
        <f>C9-C8+1</f>
        <v>33</v>
      </c>
      <c r="C15" s="3" t="str">
        <f t="shared" ref="C15:Q15" si="4">VLOOKUP(C16,$AA1:$AB24,2,FALSE)</f>
        <v>C</v>
      </c>
      <c r="D15" s="3" t="str">
        <f t="shared" si="4"/>
        <v>D</v>
      </c>
      <c r="E15" s="3" t="str">
        <f t="shared" si="4"/>
        <v>E</v>
      </c>
      <c r="F15" s="3" t="str">
        <f t="shared" si="4"/>
        <v>F</v>
      </c>
      <c r="G15" s="3" t="str">
        <f t="shared" si="4"/>
        <v>G</v>
      </c>
      <c r="H15" s="3" t="str">
        <f t="shared" si="4"/>
        <v>H</v>
      </c>
      <c r="I15" s="3" t="str">
        <f t="shared" si="4"/>
        <v>I</v>
      </c>
      <c r="J15" s="3" t="str">
        <f t="shared" si="4"/>
        <v>J</v>
      </c>
      <c r="K15" s="3" t="str">
        <f t="shared" si="4"/>
        <v>K</v>
      </c>
      <c r="L15" s="3" t="str">
        <f t="shared" si="4"/>
        <v>L</v>
      </c>
      <c r="M15" s="3" t="str">
        <f t="shared" si="4"/>
        <v>M</v>
      </c>
      <c r="N15" s="3" t="str">
        <f t="shared" si="4"/>
        <v>N</v>
      </c>
      <c r="O15" s="3" t="str">
        <f t="shared" si="4"/>
        <v>O</v>
      </c>
      <c r="P15" s="3" t="str">
        <f t="shared" si="4"/>
        <v>P</v>
      </c>
      <c r="Q15" s="3" t="str">
        <f t="shared" si="4"/>
        <v>Q</v>
      </c>
      <c r="U15" s="42">
        <v>-0.4</v>
      </c>
      <c r="V15" s="42">
        <f t="shared" ca="1" si="0"/>
        <v>8.7686821456045699E-2</v>
      </c>
      <c r="AA15" s="42">
        <v>15</v>
      </c>
      <c r="AB15" s="42" t="s">
        <v>99</v>
      </c>
    </row>
    <row r="16" spans="1:28">
      <c r="A16" s="3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U16" s="42">
        <v>-0.2</v>
      </c>
      <c r="V16" s="42">
        <f t="shared" ca="1" si="0"/>
        <v>3.5062932487971654E-2</v>
      </c>
      <c r="AA16" s="42">
        <v>16</v>
      </c>
      <c r="AB16" s="42" t="s">
        <v>100</v>
      </c>
    </row>
    <row r="17" spans="1:28">
      <c r="A17" s="49" t="s">
        <v>101</v>
      </c>
      <c r="U17" s="42">
        <v>0</v>
      </c>
      <c r="V17" s="42">
        <f t="shared" ca="1" si="0"/>
        <v>-9.8676637770209359E-4</v>
      </c>
      <c r="AA17" s="42">
        <v>17</v>
      </c>
      <c r="AB17" s="42" t="s">
        <v>103</v>
      </c>
    </row>
    <row r="18" spans="1:28">
      <c r="A18" s="74">
        <v>10000</v>
      </c>
      <c r="B18" s="74">
        <v>1</v>
      </c>
      <c r="C18" s="42">
        <f ca="1">SUM(INDIRECT(C12):INDIRECT(C13))</f>
        <v>24</v>
      </c>
      <c r="D18" s="86">
        <f ca="1">SUM(INDIRECT(D12):INDIRECT(D13))</f>
        <v>-15.56775</v>
      </c>
      <c r="E18" s="86">
        <f ca="1">SUM(INDIRECT(E12):INDIRECT(E13))</f>
        <v>15.641294375076541</v>
      </c>
      <c r="F18" s="49">
        <f ca="1">SUM(INDIRECT(F12):INDIRECT(F13))</f>
        <v>6.5070899999999998</v>
      </c>
      <c r="G18" s="49">
        <f ca="1">SUM(INDIRECT(G12):INDIRECT(G13))</f>
        <v>1.2827744750531564</v>
      </c>
      <c r="H18" s="49">
        <f ca="1">SUM(INDIRECT(H12):INDIRECT(H13))</f>
        <v>10.665863793</v>
      </c>
      <c r="I18" s="49">
        <f ca="1">SUM(INDIRECT(I12):INDIRECT(I13))</f>
        <v>-12.383854141535105</v>
      </c>
      <c r="J18" s="49">
        <f ca="1">SUM(INDIRECT(J12):INDIRECT(J13))</f>
        <v>39.495098467664249</v>
      </c>
      <c r="K18" s="49">
        <f ca="1">SUM(INDIRECT(K12):INDIRECT(K13))</f>
        <v>-4.0526361410271665</v>
      </c>
      <c r="L18" s="49">
        <f ca="1">SUM(INDIRECT(L12):INDIRECT(L13))</f>
        <v>9.8910063418093106</v>
      </c>
      <c r="N18" s="42">
        <f ca="1">SUM(INDIRECT(N12):INDIRECT(N13))</f>
        <v>9.8128520794268427E-4</v>
      </c>
      <c r="O18" s="42">
        <f ca="1">SQRT(SUM(INDIRECT(O12):INDIRECT(O13)))</f>
        <v>689.36890702210826</v>
      </c>
      <c r="P18" s="42">
        <f ca="1">SQRT(SUM(INDIRECT(P12):INDIRECT(P13)))</f>
        <v>1202.9467012288919</v>
      </c>
      <c r="Q18" s="42">
        <f ca="1">SQRT(SUM(INDIRECT(Q12):INDIRECT(Q13)))</f>
        <v>579.58654662799586</v>
      </c>
      <c r="U18" s="42">
        <v>0.2</v>
      </c>
      <c r="V18" s="42">
        <f t="shared" ca="1" si="0"/>
        <v>-2.046227514097557E-2</v>
      </c>
      <c r="AA18" s="42">
        <v>18</v>
      </c>
      <c r="AB18" s="42" t="s">
        <v>104</v>
      </c>
    </row>
    <row r="19" spans="1:28">
      <c r="A19" s="75" t="s">
        <v>105</v>
      </c>
      <c r="F19" s="76" t="s">
        <v>106</v>
      </c>
      <c r="G19" s="76" t="s">
        <v>107</v>
      </c>
      <c r="H19" s="76" t="s">
        <v>108</v>
      </c>
      <c r="I19" s="76" t="s">
        <v>109</v>
      </c>
      <c r="J19" s="76" t="s">
        <v>110</v>
      </c>
      <c r="K19" s="76" t="s">
        <v>111</v>
      </c>
      <c r="L19" s="76" t="s">
        <v>112</v>
      </c>
      <c r="M19" s="77"/>
      <c r="N19" s="77"/>
      <c r="O19" s="77"/>
      <c r="P19" s="77"/>
      <c r="Q19" s="77"/>
      <c r="U19" s="42">
        <v>0.4</v>
      </c>
      <c r="V19" s="42">
        <f t="shared" ca="1" si="0"/>
        <v>-2.3363593801848763E-2</v>
      </c>
      <c r="AA19" s="42">
        <v>19</v>
      </c>
      <c r="AB19" s="42" t="s">
        <v>113</v>
      </c>
    </row>
    <row r="20" spans="1:28" ht="15" thickBot="1">
      <c r="A20" s="6" t="s">
        <v>114</v>
      </c>
      <c r="B20" s="6" t="s">
        <v>115</v>
      </c>
      <c r="C20" s="6" t="s">
        <v>129</v>
      </c>
      <c r="D20" s="6" t="s">
        <v>114</v>
      </c>
      <c r="E20" s="6" t="s">
        <v>115</v>
      </c>
      <c r="F20" s="6" t="s">
        <v>130</v>
      </c>
      <c r="G20" s="6" t="s">
        <v>131</v>
      </c>
      <c r="H20" s="6" t="s">
        <v>139</v>
      </c>
      <c r="I20" s="6" t="s">
        <v>140</v>
      </c>
      <c r="J20" s="6" t="s">
        <v>141</v>
      </c>
      <c r="K20" s="6" t="s">
        <v>132</v>
      </c>
      <c r="L20" s="6" t="s">
        <v>142</v>
      </c>
      <c r="M20" s="17" t="s">
        <v>116</v>
      </c>
      <c r="N20" s="6" t="s">
        <v>117</v>
      </c>
      <c r="O20" s="6" t="s">
        <v>118</v>
      </c>
      <c r="P20" s="6" t="s">
        <v>119</v>
      </c>
      <c r="Q20" s="6" t="s">
        <v>120</v>
      </c>
      <c r="R20" s="51" t="s">
        <v>121</v>
      </c>
      <c r="U20" s="42">
        <v>0.6</v>
      </c>
      <c r="V20" s="42">
        <f t="shared" ca="1" si="0"/>
        <v>-9.690722360321688E-3</v>
      </c>
      <c r="AA20" s="42">
        <v>20</v>
      </c>
      <c r="AB20" s="42" t="s">
        <v>122</v>
      </c>
    </row>
    <row r="21" spans="1:28">
      <c r="A21" s="78">
        <v>-26631</v>
      </c>
      <c r="B21" s="78">
        <v>1.8408597500019823</v>
      </c>
      <c r="C21" s="78">
        <v>0.1</v>
      </c>
      <c r="D21" s="79">
        <f t="shared" ref="D21:D82" si="5">A21/A$18</f>
        <v>-2.6631</v>
      </c>
      <c r="E21" s="79">
        <f t="shared" ref="E21:E82" si="6">B21/B$18</f>
        <v>1.8408597500019823</v>
      </c>
      <c r="F21" s="73">
        <f t="shared" ref="F21:F82" si="7">$C21*D21</f>
        <v>-0.26630999999999999</v>
      </c>
      <c r="G21" s="73">
        <f t="shared" ref="G21:G82" si="8">$C21*E21</f>
        <v>0.18408597500019824</v>
      </c>
      <c r="H21" s="73">
        <f t="shared" ref="H21:H82" si="9">C21*D21*D21</f>
        <v>0.70921016100000001</v>
      </c>
      <c r="I21" s="73">
        <f t="shared" ref="I21:I82" si="10">C21*D21*D21*D21</f>
        <v>-1.8886975797591001</v>
      </c>
      <c r="J21" s="73">
        <f t="shared" ref="J21:J82" si="11">C21*D21*D21*D21*D21</f>
        <v>5.0297905246564598</v>
      </c>
      <c r="K21" s="73">
        <f t="shared" ref="K21:K82" si="12">C21*E21*D21</f>
        <v>-0.49023936002302793</v>
      </c>
      <c r="L21" s="73">
        <f t="shared" ref="L21:L82" si="13">C21*E21*D21*D21</f>
        <v>1.3055564396773256</v>
      </c>
      <c r="M21" s="73">
        <f t="shared" ref="M21:M82" ca="1" si="14">+E$4+E$5*D21+E$6*D21^2</f>
        <v>1.8380091885849095</v>
      </c>
      <c r="N21" s="73">
        <f t="shared" ref="N21:N82" ca="1" si="15">C21*(M21-E21)^2</f>
        <v>8.1257003925043748E-7</v>
      </c>
      <c r="O21" s="83">
        <f t="shared" ref="O21:O82" ca="1" si="16">(C21*O$1-O$2*F21+O$3*H21)^2</f>
        <v>55.128164243974375</v>
      </c>
      <c r="P21" s="73">
        <f t="shared" ref="P21:P82" ca="1" si="17">(-C21*O$2+O$4*F21-O$5*H21)^2</f>
        <v>1.071764179163335</v>
      </c>
      <c r="Q21" s="73">
        <f t="shared" ref="Q21:Q82" ca="1" si="18">+(C21*O$3-F21*O$5+H21*O$6)^2</f>
        <v>1186.5739473343247</v>
      </c>
      <c r="R21" s="42">
        <f t="shared" ref="R21:R82" ca="1" si="19">+E21-M21</f>
        <v>2.8505614170728499E-3</v>
      </c>
      <c r="U21" s="42">
        <v>0.8</v>
      </c>
      <c r="V21" s="42">
        <f t="shared" ca="1" si="0"/>
        <v>2.0556339183605679E-2</v>
      </c>
      <c r="AA21" s="42">
        <v>23</v>
      </c>
      <c r="AB21" s="42" t="s">
        <v>124</v>
      </c>
    </row>
    <row r="22" spans="1:28">
      <c r="A22" s="78">
        <v>-26631</v>
      </c>
      <c r="B22" s="78">
        <v>1.8768597500020405</v>
      </c>
      <c r="C22" s="78">
        <v>0.1</v>
      </c>
      <c r="D22" s="79">
        <f t="shared" si="5"/>
        <v>-2.6631</v>
      </c>
      <c r="E22" s="79">
        <f t="shared" si="6"/>
        <v>1.8768597500020405</v>
      </c>
      <c r="F22" s="73">
        <f t="shared" si="7"/>
        <v>-0.26630999999999999</v>
      </c>
      <c r="G22" s="73">
        <f t="shared" si="8"/>
        <v>0.18768597500020406</v>
      </c>
      <c r="H22" s="73">
        <f t="shared" si="9"/>
        <v>0.70921016100000001</v>
      </c>
      <c r="I22" s="73">
        <f t="shared" si="10"/>
        <v>-1.8886975797591001</v>
      </c>
      <c r="J22" s="73">
        <f t="shared" si="11"/>
        <v>5.0297905246564598</v>
      </c>
      <c r="K22" s="73">
        <f t="shared" si="12"/>
        <v>-0.49982652002304345</v>
      </c>
      <c r="L22" s="73">
        <f t="shared" si="13"/>
        <v>1.3310880054733669</v>
      </c>
      <c r="M22" s="73">
        <f t="shared" ca="1" si="14"/>
        <v>1.8380091885849095</v>
      </c>
      <c r="N22" s="73">
        <f t="shared" ca="1" si="15"/>
        <v>1.5093661224262723E-4</v>
      </c>
      <c r="O22" s="83">
        <f t="shared" ca="1" si="16"/>
        <v>55.128164243974375</v>
      </c>
      <c r="P22" s="73">
        <f t="shared" ca="1" si="17"/>
        <v>1.071764179163335</v>
      </c>
      <c r="Q22" s="73">
        <f t="shared" ca="1" si="18"/>
        <v>1186.5739473343247</v>
      </c>
      <c r="R22" s="42">
        <f t="shared" ca="1" si="19"/>
        <v>3.8850561417131058E-2</v>
      </c>
      <c r="U22" s="42">
        <v>1</v>
      </c>
      <c r="V22" s="42">
        <f t="shared" ca="1" si="0"/>
        <v>6.7377590829933276E-2</v>
      </c>
      <c r="AA22" s="42">
        <v>24</v>
      </c>
      <c r="AB22" s="42" t="s">
        <v>114</v>
      </c>
    </row>
    <row r="23" spans="1:28">
      <c r="A23" s="78">
        <v>-26540</v>
      </c>
      <c r="B23" s="78">
        <v>1.8000150000043504</v>
      </c>
      <c r="C23" s="78">
        <v>0.1</v>
      </c>
      <c r="D23" s="79">
        <f t="shared" si="5"/>
        <v>-2.6539999999999999</v>
      </c>
      <c r="E23" s="79">
        <f t="shared" si="6"/>
        <v>1.8000150000043504</v>
      </c>
      <c r="F23" s="73">
        <f t="shared" si="7"/>
        <v>-0.26540000000000002</v>
      </c>
      <c r="G23" s="73">
        <f t="shared" si="8"/>
        <v>0.18000150000043505</v>
      </c>
      <c r="H23" s="73">
        <f t="shared" si="9"/>
        <v>0.7043716000000001</v>
      </c>
      <c r="I23" s="73">
        <f t="shared" si="10"/>
        <v>-1.8694022264000001</v>
      </c>
      <c r="J23" s="73">
        <f t="shared" si="11"/>
        <v>4.9613935088656005</v>
      </c>
      <c r="K23" s="73">
        <f t="shared" si="12"/>
        <v>-0.4777239810011546</v>
      </c>
      <c r="L23" s="73">
        <f t="shared" si="13"/>
        <v>1.2678794455770643</v>
      </c>
      <c r="M23" s="73">
        <f t="shared" ca="1" si="14"/>
        <v>1.8267215863818436</v>
      </c>
      <c r="N23" s="73">
        <f t="shared" ca="1" si="15"/>
        <v>7.1324175593850139E-5</v>
      </c>
      <c r="O23" s="83">
        <f t="shared" ca="1" si="16"/>
        <v>46.76585656765824</v>
      </c>
      <c r="P23" s="73">
        <f t="shared" ca="1" si="17"/>
        <v>4.2029292743870359</v>
      </c>
      <c r="Q23" s="73">
        <f t="shared" ca="1" si="18"/>
        <v>1138.833044153477</v>
      </c>
      <c r="R23" s="42">
        <f t="shared" ca="1" si="19"/>
        <v>-2.6706586377493124E-2</v>
      </c>
      <c r="AA23" s="42">
        <v>25</v>
      </c>
      <c r="AB23" s="42" t="s">
        <v>115</v>
      </c>
    </row>
    <row r="24" spans="1:28">
      <c r="A24" s="78">
        <v>-25845</v>
      </c>
      <c r="B24" s="78">
        <v>1.6966512500002864</v>
      </c>
      <c r="C24" s="78">
        <v>0.1</v>
      </c>
      <c r="D24" s="79">
        <f t="shared" si="5"/>
        <v>-2.5844999999999998</v>
      </c>
      <c r="E24" s="79">
        <f t="shared" si="6"/>
        <v>1.6966512500002864</v>
      </c>
      <c r="F24" s="73">
        <f t="shared" si="7"/>
        <v>-0.25845000000000001</v>
      </c>
      <c r="G24" s="73">
        <f t="shared" si="8"/>
        <v>0.16966512500002864</v>
      </c>
      <c r="H24" s="73">
        <f t="shared" si="9"/>
        <v>0.66796402499999996</v>
      </c>
      <c r="I24" s="73">
        <f t="shared" si="10"/>
        <v>-1.7263530226124997</v>
      </c>
      <c r="J24" s="73">
        <f t="shared" si="11"/>
        <v>4.4617593869420054</v>
      </c>
      <c r="K24" s="73">
        <f t="shared" si="12"/>
        <v>-0.43849951556257399</v>
      </c>
      <c r="L24" s="73">
        <f t="shared" si="13"/>
        <v>1.1333019979714725</v>
      </c>
      <c r="M24" s="73">
        <f t="shared" ca="1" si="14"/>
        <v>1.7416458229041392</v>
      </c>
      <c r="N24" s="73">
        <f t="shared" ca="1" si="15"/>
        <v>2.024511590800123E-4</v>
      </c>
      <c r="O24" s="83">
        <f t="shared" ca="1" si="16"/>
        <v>6.0866091530788005</v>
      </c>
      <c r="P24" s="73">
        <f t="shared" ca="1" si="17"/>
        <v>92.170884178044787</v>
      </c>
      <c r="Q24" s="73">
        <f t="shared" ca="1" si="18"/>
        <v>813.19209614719512</v>
      </c>
      <c r="R24" s="42">
        <f t="shared" ca="1" si="19"/>
        <v>-4.4994572903852781E-2</v>
      </c>
      <c r="AA24" s="42">
        <v>26</v>
      </c>
      <c r="AB24" s="42" t="s">
        <v>125</v>
      </c>
    </row>
    <row r="25" spans="1:28">
      <c r="A25" s="78">
        <v>-25367</v>
      </c>
      <c r="B25" s="78">
        <v>1.6594557500029623</v>
      </c>
      <c r="C25" s="78">
        <v>0.1</v>
      </c>
      <c r="D25" s="79">
        <f t="shared" si="5"/>
        <v>-2.5367000000000002</v>
      </c>
      <c r="E25" s="79">
        <f t="shared" si="6"/>
        <v>1.6594557500029623</v>
      </c>
      <c r="F25" s="73">
        <f t="shared" si="7"/>
        <v>-0.25367000000000001</v>
      </c>
      <c r="G25" s="73">
        <f t="shared" si="8"/>
        <v>0.16594557500029625</v>
      </c>
      <c r="H25" s="73">
        <f t="shared" si="9"/>
        <v>0.64348468900000011</v>
      </c>
      <c r="I25" s="73">
        <f t="shared" si="10"/>
        <v>-1.6323276105863005</v>
      </c>
      <c r="J25" s="73">
        <f t="shared" si="11"/>
        <v>4.1407254497742692</v>
      </c>
      <c r="K25" s="73">
        <f t="shared" si="12"/>
        <v>-0.4209541401032515</v>
      </c>
      <c r="L25" s="73">
        <f t="shared" si="13"/>
        <v>1.0678343671999182</v>
      </c>
      <c r="M25" s="73">
        <f t="shared" ca="1" si="14"/>
        <v>1.6842949145369142</v>
      </c>
      <c r="N25" s="73">
        <f t="shared" ca="1" si="15"/>
        <v>6.1698409474473146E-5</v>
      </c>
      <c r="O25" s="83">
        <f t="shared" ca="1" si="16"/>
        <v>0.18531250348646347</v>
      </c>
      <c r="P25" s="73">
        <f t="shared" ca="1" si="17"/>
        <v>212.80936706750688</v>
      </c>
      <c r="Q25" s="73">
        <f t="shared" ca="1" si="18"/>
        <v>626.96253463838684</v>
      </c>
      <c r="R25" s="42">
        <f t="shared" ca="1" si="19"/>
        <v>-2.4839164533951852E-2</v>
      </c>
    </row>
    <row r="26" spans="1:28">
      <c r="A26" s="78">
        <v>-25192</v>
      </c>
      <c r="B26" s="78">
        <v>1.7060620000011113</v>
      </c>
      <c r="C26" s="78">
        <v>0.1</v>
      </c>
      <c r="D26" s="79">
        <f t="shared" si="5"/>
        <v>-2.5192000000000001</v>
      </c>
      <c r="E26" s="79">
        <f t="shared" si="6"/>
        <v>1.7060620000011113</v>
      </c>
      <c r="F26" s="73">
        <f t="shared" si="7"/>
        <v>-0.25192000000000003</v>
      </c>
      <c r="G26" s="73">
        <f t="shared" si="8"/>
        <v>0.17060620000011115</v>
      </c>
      <c r="H26" s="73">
        <f t="shared" si="9"/>
        <v>0.63463686400000008</v>
      </c>
      <c r="I26" s="73">
        <f t="shared" si="10"/>
        <v>-1.5987771877888002</v>
      </c>
      <c r="J26" s="73">
        <f t="shared" si="11"/>
        <v>4.0276394914775455</v>
      </c>
      <c r="K26" s="73">
        <f t="shared" si="12"/>
        <v>-0.42979113904028005</v>
      </c>
      <c r="L26" s="73">
        <f t="shared" si="13"/>
        <v>1.0827298374702736</v>
      </c>
      <c r="M26" s="73">
        <f t="shared" ca="1" si="14"/>
        <v>1.6635349950103013</v>
      </c>
      <c r="N26" s="73">
        <f t="shared" ca="1" si="15"/>
        <v>1.808546153488376E-4</v>
      </c>
      <c r="O26" s="83">
        <f t="shared" ca="1" si="16"/>
        <v>2.1582608104483811</v>
      </c>
      <c r="P26" s="73">
        <f t="shared" ca="1" si="17"/>
        <v>268.04337853579142</v>
      </c>
      <c r="Q26" s="73">
        <f t="shared" ca="1" si="18"/>
        <v>565.99084900730418</v>
      </c>
      <c r="R26" s="42">
        <f t="shared" ca="1" si="19"/>
        <v>4.2527004990809969E-2</v>
      </c>
    </row>
    <row r="27" spans="1:28">
      <c r="A27" s="78">
        <v>-24897</v>
      </c>
      <c r="B27" s="78">
        <v>1.6405982500036771</v>
      </c>
      <c r="C27" s="78">
        <v>0.1</v>
      </c>
      <c r="D27" s="79">
        <f t="shared" si="5"/>
        <v>-2.4897</v>
      </c>
      <c r="E27" s="79">
        <f t="shared" si="6"/>
        <v>1.6405982500036771</v>
      </c>
      <c r="F27" s="73">
        <f t="shared" si="7"/>
        <v>-0.24897000000000002</v>
      </c>
      <c r="G27" s="73">
        <f t="shared" si="8"/>
        <v>0.16405982500036773</v>
      </c>
      <c r="H27" s="73">
        <f t="shared" si="9"/>
        <v>0.61986060900000006</v>
      </c>
      <c r="I27" s="73">
        <f t="shared" si="10"/>
        <v>-1.5432669582273002</v>
      </c>
      <c r="J27" s="73">
        <f t="shared" si="11"/>
        <v>3.8422717458985094</v>
      </c>
      <c r="K27" s="73">
        <f t="shared" si="12"/>
        <v>-0.40845974630341553</v>
      </c>
      <c r="L27" s="73">
        <f t="shared" si="13"/>
        <v>1.0169422303716136</v>
      </c>
      <c r="M27" s="73">
        <f t="shared" ca="1" si="14"/>
        <v>1.6288269535262234</v>
      </c>
      <c r="N27" s="73">
        <f t="shared" ca="1" si="15"/>
        <v>1.3856342076011327E-5</v>
      </c>
      <c r="O27" s="83">
        <f t="shared" ca="1" si="16"/>
        <v>10.195104428473471</v>
      </c>
      <c r="P27" s="73">
        <f t="shared" ca="1" si="17"/>
        <v>373.59424821117659</v>
      </c>
      <c r="Q27" s="73">
        <f t="shared" ca="1" si="18"/>
        <v>471.55438281677851</v>
      </c>
      <c r="R27" s="42">
        <f t="shared" ca="1" si="19"/>
        <v>1.1771296477453674E-2</v>
      </c>
    </row>
    <row r="28" spans="1:28">
      <c r="A28" s="78">
        <v>-21424.5</v>
      </c>
      <c r="B28" s="78">
        <v>1.2858851250020962</v>
      </c>
      <c r="C28" s="78">
        <v>0.1</v>
      </c>
      <c r="D28" s="79">
        <f t="shared" si="5"/>
        <v>-2.1424500000000002</v>
      </c>
      <c r="E28" s="79">
        <f t="shared" si="6"/>
        <v>1.2858851250020962</v>
      </c>
      <c r="F28" s="73">
        <f t="shared" si="7"/>
        <v>-0.21424500000000002</v>
      </c>
      <c r="G28" s="73">
        <f t="shared" si="8"/>
        <v>0.12858851250020961</v>
      </c>
      <c r="H28" s="73">
        <f t="shared" si="9"/>
        <v>0.45900920025000008</v>
      </c>
      <c r="I28" s="73">
        <f t="shared" si="10"/>
        <v>-0.98340426107561274</v>
      </c>
      <c r="J28" s="73">
        <f t="shared" si="11"/>
        <v>2.1068944591414467</v>
      </c>
      <c r="K28" s="73">
        <f t="shared" si="12"/>
        <v>-0.27549445860607413</v>
      </c>
      <c r="L28" s="73">
        <f t="shared" si="13"/>
        <v>0.59023310284058361</v>
      </c>
      <c r="M28" s="73">
        <f t="shared" ca="1" si="14"/>
        <v>1.2473764042956699</v>
      </c>
      <c r="N28" s="73">
        <f t="shared" ca="1" si="15"/>
        <v>1.4829215704455462E-4</v>
      </c>
      <c r="O28" s="83">
        <f t="shared" ca="1" si="16"/>
        <v>438.58865446068205</v>
      </c>
      <c r="P28" s="73">
        <f t="shared" ca="1" si="17"/>
        <v>2433.887729339865</v>
      </c>
      <c r="Q28" s="73">
        <f t="shared" ca="1" si="18"/>
        <v>6.723394132806094E-3</v>
      </c>
      <c r="R28" s="42">
        <f t="shared" ca="1" si="19"/>
        <v>3.8508720706426303E-2</v>
      </c>
    </row>
    <row r="29" spans="1:28">
      <c r="A29" s="78">
        <v>-21384</v>
      </c>
      <c r="B29" s="78">
        <v>1.230174000003899</v>
      </c>
      <c r="C29" s="78">
        <v>0.1</v>
      </c>
      <c r="D29" s="79">
        <f t="shared" si="5"/>
        <v>-2.1383999999999999</v>
      </c>
      <c r="E29" s="79">
        <f t="shared" si="6"/>
        <v>1.230174000003899</v>
      </c>
      <c r="F29" s="73">
        <f t="shared" si="7"/>
        <v>-0.21384</v>
      </c>
      <c r="G29" s="73">
        <f t="shared" si="8"/>
        <v>0.12301740000038991</v>
      </c>
      <c r="H29" s="73">
        <f t="shared" si="9"/>
        <v>0.45727545599999997</v>
      </c>
      <c r="I29" s="73">
        <f t="shared" si="10"/>
        <v>-0.9778378351103999</v>
      </c>
      <c r="J29" s="73">
        <f t="shared" si="11"/>
        <v>2.0910084266000788</v>
      </c>
      <c r="K29" s="73">
        <f t="shared" si="12"/>
        <v>-0.26306040816083376</v>
      </c>
      <c r="L29" s="73">
        <f t="shared" si="13"/>
        <v>0.56252837681112688</v>
      </c>
      <c r="M29" s="73">
        <f t="shared" ca="1" si="14"/>
        <v>1.2432222857198711</v>
      </c>
      <c r="N29" s="73">
        <f t="shared" ca="1" si="15"/>
        <v>1.7025776012564321E-5</v>
      </c>
      <c r="O29" s="83">
        <f t="shared" ca="1" si="16"/>
        <v>446.13346697839376</v>
      </c>
      <c r="P29" s="73">
        <f t="shared" ca="1" si="17"/>
        <v>2463.3599611736176</v>
      </c>
      <c r="Q29" s="73">
        <f t="shared" ca="1" si="18"/>
        <v>1.9577231087524846E-2</v>
      </c>
      <c r="R29" s="42">
        <f t="shared" ca="1" si="19"/>
        <v>-1.3048285715972163E-2</v>
      </c>
    </row>
    <row r="30" spans="1:28">
      <c r="A30" s="78">
        <v>-21364.5</v>
      </c>
      <c r="B30" s="78">
        <v>1.217350125003577</v>
      </c>
      <c r="C30" s="78">
        <v>0.1</v>
      </c>
      <c r="D30" s="79">
        <f t="shared" si="5"/>
        <v>-2.13645</v>
      </c>
      <c r="E30" s="79">
        <f t="shared" si="6"/>
        <v>1.217350125003577</v>
      </c>
      <c r="F30" s="73">
        <f t="shared" si="7"/>
        <v>-0.213645</v>
      </c>
      <c r="G30" s="73">
        <f t="shared" si="8"/>
        <v>0.1217350125003577</v>
      </c>
      <c r="H30" s="73">
        <f t="shared" si="9"/>
        <v>0.45644186025</v>
      </c>
      <c r="I30" s="73">
        <f t="shared" si="10"/>
        <v>-0.97516521233111253</v>
      </c>
      <c r="J30" s="73">
        <f t="shared" si="11"/>
        <v>2.0833917178848051</v>
      </c>
      <c r="K30" s="73">
        <f t="shared" si="12"/>
        <v>-0.26008076745638919</v>
      </c>
      <c r="L30" s="73">
        <f t="shared" si="13"/>
        <v>0.55564955563220264</v>
      </c>
      <c r="M30" s="73">
        <f t="shared" ca="1" si="14"/>
        <v>1.2412245785290486</v>
      </c>
      <c r="N30" s="73">
        <f t="shared" ca="1" si="15"/>
        <v>5.699895311399021E-5</v>
      </c>
      <c r="O30" s="83">
        <f t="shared" ca="1" si="16"/>
        <v>449.779457743997</v>
      </c>
      <c r="P30" s="73">
        <f t="shared" ca="1" si="17"/>
        <v>2477.5708527903971</v>
      </c>
      <c r="Q30" s="73">
        <f t="shared" ca="1" si="18"/>
        <v>6.0770457546214435E-2</v>
      </c>
      <c r="R30" s="42">
        <f t="shared" ca="1" si="19"/>
        <v>-2.3874453525471573E-2</v>
      </c>
    </row>
    <row r="31" spans="1:28">
      <c r="A31" s="78">
        <v>0</v>
      </c>
      <c r="B31" s="78">
        <v>0</v>
      </c>
      <c r="C31" s="78">
        <v>1</v>
      </c>
      <c r="D31" s="79">
        <f t="shared" si="5"/>
        <v>0</v>
      </c>
      <c r="E31" s="79">
        <f t="shared" si="6"/>
        <v>0</v>
      </c>
      <c r="F31" s="73">
        <f t="shared" si="7"/>
        <v>0</v>
      </c>
      <c r="G31" s="73">
        <f t="shared" si="8"/>
        <v>0</v>
      </c>
      <c r="H31" s="73">
        <f t="shared" si="9"/>
        <v>0</v>
      </c>
      <c r="I31" s="73">
        <f t="shared" si="10"/>
        <v>0</v>
      </c>
      <c r="J31" s="73">
        <f t="shared" si="11"/>
        <v>0</v>
      </c>
      <c r="K31" s="73">
        <f t="shared" si="12"/>
        <v>0</v>
      </c>
      <c r="L31" s="73">
        <f t="shared" si="13"/>
        <v>0</v>
      </c>
      <c r="M31" s="73">
        <f t="shared" ca="1" si="14"/>
        <v>-9.8676637770209359E-4</v>
      </c>
      <c r="N31" s="73">
        <f t="shared" ca="1" si="15"/>
        <v>9.7370788416331081E-7</v>
      </c>
      <c r="O31" s="83">
        <f t="shared" ca="1" si="16"/>
        <v>71764.782789585763</v>
      </c>
      <c r="P31" s="73">
        <f t="shared" ca="1" si="17"/>
        <v>151385.31770866193</v>
      </c>
      <c r="Q31" s="73">
        <f t="shared" ca="1" si="18"/>
        <v>37769.39750683499</v>
      </c>
      <c r="R31" s="42">
        <f t="shared" ca="1" si="19"/>
        <v>9.8676637770209359E-4</v>
      </c>
    </row>
    <row r="32" spans="1:28">
      <c r="A32" s="78">
        <v>38</v>
      </c>
      <c r="B32" s="78">
        <v>1.0945000030915253E-3</v>
      </c>
      <c r="C32" s="78">
        <v>1</v>
      </c>
      <c r="D32" s="79">
        <f t="shared" si="5"/>
        <v>3.8E-3</v>
      </c>
      <c r="E32" s="79">
        <f t="shared" si="6"/>
        <v>1.0945000030915253E-3</v>
      </c>
      <c r="F32" s="73">
        <f t="shared" si="7"/>
        <v>3.8E-3</v>
      </c>
      <c r="G32" s="73">
        <f t="shared" si="8"/>
        <v>1.0945000030915253E-3</v>
      </c>
      <c r="H32" s="73">
        <f t="shared" si="9"/>
        <v>1.4440000000000001E-5</v>
      </c>
      <c r="I32" s="73">
        <f t="shared" si="10"/>
        <v>5.4872000000000003E-8</v>
      </c>
      <c r="J32" s="73">
        <f t="shared" si="11"/>
        <v>2.0851360000000002E-10</v>
      </c>
      <c r="K32" s="73">
        <f t="shared" si="12"/>
        <v>4.1591000117477961E-6</v>
      </c>
      <c r="L32" s="73">
        <f t="shared" si="13"/>
        <v>1.5804580044641624E-8</v>
      </c>
      <c r="M32" s="73">
        <f t="shared" ca="1" si="14"/>
        <v>-1.5112642088636091E-3</v>
      </c>
      <c r="N32" s="73">
        <f t="shared" ca="1" si="15"/>
        <v>6.7900071283061624E-6</v>
      </c>
      <c r="O32" s="83">
        <f t="shared" ca="1" si="16"/>
        <v>70973.31672632166</v>
      </c>
      <c r="P32" s="73">
        <f t="shared" ca="1" si="17"/>
        <v>148924.75704616695</v>
      </c>
      <c r="Q32" s="73">
        <f t="shared" ca="1" si="18"/>
        <v>37228.651803389133</v>
      </c>
      <c r="R32" s="42">
        <f t="shared" ca="1" si="19"/>
        <v>2.6057642119551344E-3</v>
      </c>
    </row>
    <row r="33" spans="1:18">
      <c r="A33" s="78">
        <v>2005</v>
      </c>
      <c r="B33" s="78">
        <v>-2.5611249999201391E-2</v>
      </c>
      <c r="C33" s="78">
        <v>1</v>
      </c>
      <c r="D33" s="79">
        <f t="shared" si="5"/>
        <v>0.20050000000000001</v>
      </c>
      <c r="E33" s="79">
        <f t="shared" si="6"/>
        <v>-2.5611249999201391E-2</v>
      </c>
      <c r="F33" s="73">
        <f t="shared" si="7"/>
        <v>0.20050000000000001</v>
      </c>
      <c r="G33" s="73">
        <f t="shared" si="8"/>
        <v>-2.5611249999201391E-2</v>
      </c>
      <c r="H33" s="73">
        <f t="shared" si="9"/>
        <v>4.0200250000000007E-2</v>
      </c>
      <c r="I33" s="73">
        <f t="shared" si="10"/>
        <v>8.060150125000002E-3</v>
      </c>
      <c r="J33" s="73">
        <f t="shared" si="11"/>
        <v>1.6160601000625005E-3</v>
      </c>
      <c r="K33" s="73">
        <f t="shared" si="12"/>
        <v>-5.135055624839879E-3</v>
      </c>
      <c r="L33" s="73">
        <f t="shared" si="13"/>
        <v>-1.0295786527803959E-3</v>
      </c>
      <c r="M33" s="73">
        <f t="shared" ca="1" si="14"/>
        <v>-2.0490194380911687E-2</v>
      </c>
      <c r="N33" s="73">
        <f t="shared" ca="1" si="15"/>
        <v>2.6225210645616537E-5</v>
      </c>
      <c r="O33" s="83">
        <f t="shared" ca="1" si="16"/>
        <v>33147.943227894008</v>
      </c>
      <c r="P33" s="73">
        <f t="shared" ca="1" si="17"/>
        <v>42891.732998489038</v>
      </c>
      <c r="Q33" s="73">
        <f t="shared" ca="1" si="18"/>
        <v>12599.754315399736</v>
      </c>
      <c r="R33" s="42">
        <f t="shared" ca="1" si="19"/>
        <v>-5.1210556182897035E-3</v>
      </c>
    </row>
    <row r="34" spans="1:18">
      <c r="A34" s="78">
        <v>2031.5</v>
      </c>
      <c r="B34" s="78">
        <v>-2.2930874998564832E-2</v>
      </c>
      <c r="C34" s="78">
        <v>1</v>
      </c>
      <c r="D34" s="79">
        <f t="shared" si="5"/>
        <v>0.20315</v>
      </c>
      <c r="E34" s="79">
        <f t="shared" si="6"/>
        <v>-2.2930874998564832E-2</v>
      </c>
      <c r="F34" s="73">
        <f t="shared" si="7"/>
        <v>0.20315</v>
      </c>
      <c r="G34" s="73">
        <f t="shared" si="8"/>
        <v>-2.2930874998564832E-2</v>
      </c>
      <c r="H34" s="73">
        <f t="shared" si="9"/>
        <v>4.12699225E-2</v>
      </c>
      <c r="I34" s="73">
        <f t="shared" si="10"/>
        <v>8.3839847558750003E-3</v>
      </c>
      <c r="J34" s="73">
        <f t="shared" si="11"/>
        <v>1.7032065031560063E-3</v>
      </c>
      <c r="K34" s="73">
        <f t="shared" si="12"/>
        <v>-4.6584072559584452E-3</v>
      </c>
      <c r="L34" s="73">
        <f t="shared" si="13"/>
        <v>-9.4635543404795813E-4</v>
      </c>
      <c r="M34" s="73">
        <f t="shared" ca="1" si="14"/>
        <v>-2.0636436939424581E-2</v>
      </c>
      <c r="N34" s="73">
        <f t="shared" ca="1" si="15"/>
        <v>5.264446007231282E-6</v>
      </c>
      <c r="O34" s="83">
        <f t="shared" ca="1" si="16"/>
        <v>32698.336394048867</v>
      </c>
      <c r="P34" s="73">
        <f t="shared" ca="1" si="17"/>
        <v>41820.500405446051</v>
      </c>
      <c r="Q34" s="73">
        <f t="shared" ca="1" si="18"/>
        <v>12331.785114250524</v>
      </c>
      <c r="R34" s="42">
        <f t="shared" ca="1" si="19"/>
        <v>-2.2944380591402511E-3</v>
      </c>
    </row>
    <row r="35" spans="1:18">
      <c r="A35" s="78">
        <v>2061</v>
      </c>
      <c r="B35" s="78">
        <v>-1.9677249998494517E-2</v>
      </c>
      <c r="C35" s="78">
        <v>1</v>
      </c>
      <c r="D35" s="79">
        <f t="shared" si="5"/>
        <v>0.20610000000000001</v>
      </c>
      <c r="E35" s="79">
        <f t="shared" si="6"/>
        <v>-1.9677249998494517E-2</v>
      </c>
      <c r="F35" s="73">
        <f t="shared" si="7"/>
        <v>0.20610000000000001</v>
      </c>
      <c r="G35" s="73">
        <f t="shared" si="8"/>
        <v>-1.9677249998494517E-2</v>
      </c>
      <c r="H35" s="73">
        <f t="shared" si="9"/>
        <v>4.2477210000000001E-2</v>
      </c>
      <c r="I35" s="73">
        <f t="shared" si="10"/>
        <v>8.7545529810000005E-3</v>
      </c>
      <c r="J35" s="73">
        <f t="shared" si="11"/>
        <v>1.8043133693841002E-3</v>
      </c>
      <c r="K35" s="73">
        <f t="shared" si="12"/>
        <v>-4.0554812246897205E-3</v>
      </c>
      <c r="L35" s="73">
        <f t="shared" si="13"/>
        <v>-8.3583468040855137E-4</v>
      </c>
      <c r="M35" s="73">
        <f t="shared" ca="1" si="14"/>
        <v>-2.0795812689022426E-2</v>
      </c>
      <c r="N35" s="73">
        <f t="shared" ca="1" si="15"/>
        <v>1.2511824926410352E-6</v>
      </c>
      <c r="O35" s="83">
        <f t="shared" ca="1" si="16"/>
        <v>32200.289434633301</v>
      </c>
      <c r="P35" s="73">
        <f t="shared" ca="1" si="17"/>
        <v>40641.488296148338</v>
      </c>
      <c r="Q35" s="73">
        <f t="shared" ca="1" si="18"/>
        <v>12036.093199231009</v>
      </c>
      <c r="R35" s="42">
        <f t="shared" ca="1" si="19"/>
        <v>1.1185626905279092E-3</v>
      </c>
    </row>
    <row r="36" spans="1:18">
      <c r="A36" s="78">
        <v>2133.5</v>
      </c>
      <c r="B36" s="78">
        <v>-2.274037499591941E-2</v>
      </c>
      <c r="C36" s="78">
        <v>1</v>
      </c>
      <c r="D36" s="79">
        <f t="shared" si="5"/>
        <v>0.21335000000000001</v>
      </c>
      <c r="E36" s="79">
        <f t="shared" si="6"/>
        <v>-2.274037499591941E-2</v>
      </c>
      <c r="F36" s="73">
        <f t="shared" si="7"/>
        <v>0.21335000000000001</v>
      </c>
      <c r="G36" s="73">
        <f t="shared" si="8"/>
        <v>-2.274037499591941E-2</v>
      </c>
      <c r="H36" s="73">
        <f t="shared" si="9"/>
        <v>4.5518222500000004E-2</v>
      </c>
      <c r="I36" s="73">
        <f t="shared" si="10"/>
        <v>9.7113127703750014E-3</v>
      </c>
      <c r="J36" s="73">
        <f t="shared" si="11"/>
        <v>2.0719085795595066E-3</v>
      </c>
      <c r="K36" s="73">
        <f t="shared" si="12"/>
        <v>-4.8516590053794065E-3</v>
      </c>
      <c r="L36" s="73">
        <f t="shared" si="13"/>
        <v>-1.0351014487976963E-3</v>
      </c>
      <c r="M36" s="73">
        <f t="shared" ca="1" si="14"/>
        <v>-2.1172178086312402E-2</v>
      </c>
      <c r="N36" s="73">
        <f t="shared" ca="1" si="15"/>
        <v>2.4592415473009726E-6</v>
      </c>
      <c r="O36" s="83">
        <f t="shared" ca="1" si="16"/>
        <v>30987.455351103596</v>
      </c>
      <c r="P36" s="73">
        <f t="shared" ca="1" si="17"/>
        <v>37804.998396396972</v>
      </c>
      <c r="Q36" s="73">
        <f t="shared" ca="1" si="18"/>
        <v>11321.275986037397</v>
      </c>
      <c r="R36" s="42">
        <f t="shared" ca="1" si="19"/>
        <v>-1.5681969096070086E-3</v>
      </c>
    </row>
    <row r="37" spans="1:18">
      <c r="A37" s="78">
        <v>2137</v>
      </c>
      <c r="B37" s="78">
        <v>-2.1288249998178799E-2</v>
      </c>
      <c r="C37" s="78">
        <v>1</v>
      </c>
      <c r="D37" s="79">
        <f t="shared" si="5"/>
        <v>0.2137</v>
      </c>
      <c r="E37" s="79">
        <f t="shared" si="6"/>
        <v>-2.1288249998178799E-2</v>
      </c>
      <c r="F37" s="73">
        <f t="shared" si="7"/>
        <v>0.2137</v>
      </c>
      <c r="G37" s="73">
        <f t="shared" si="8"/>
        <v>-2.1288249998178799E-2</v>
      </c>
      <c r="H37" s="73">
        <f t="shared" si="9"/>
        <v>4.5667690000000004E-2</v>
      </c>
      <c r="I37" s="73">
        <f t="shared" si="10"/>
        <v>9.7591853530000008E-3</v>
      </c>
      <c r="J37" s="73">
        <f t="shared" si="11"/>
        <v>2.0855379099361001E-3</v>
      </c>
      <c r="K37" s="73">
        <f t="shared" si="12"/>
        <v>-4.5492990246108096E-3</v>
      </c>
      <c r="L37" s="73">
        <f t="shared" si="13"/>
        <v>-9.7218520155933008E-4</v>
      </c>
      <c r="M37" s="73">
        <f t="shared" ca="1" si="14"/>
        <v>-2.1189796358498599E-2</v>
      </c>
      <c r="N37" s="73">
        <f t="shared" ca="1" si="15"/>
        <v>9.6931191662785574E-9</v>
      </c>
      <c r="O37" s="83">
        <f t="shared" ca="1" si="16"/>
        <v>30929.312004692216</v>
      </c>
      <c r="P37" s="73">
        <f t="shared" ca="1" si="17"/>
        <v>37670.281862343145</v>
      </c>
      <c r="Q37" s="73">
        <f t="shared" ca="1" si="18"/>
        <v>11287.200479675519</v>
      </c>
      <c r="R37" s="42">
        <f t="shared" ca="1" si="19"/>
        <v>-9.8453639680199517E-5</v>
      </c>
    </row>
    <row r="38" spans="1:18">
      <c r="A38" s="78">
        <v>2466.5</v>
      </c>
      <c r="B38" s="78">
        <v>-2.1109624998643994E-2</v>
      </c>
      <c r="C38" s="78">
        <v>1</v>
      </c>
      <c r="D38" s="79">
        <f t="shared" si="5"/>
        <v>0.24665000000000001</v>
      </c>
      <c r="E38" s="79">
        <f t="shared" si="6"/>
        <v>-2.1109624998643994E-2</v>
      </c>
      <c r="F38" s="73">
        <f t="shared" si="7"/>
        <v>0.24665000000000001</v>
      </c>
      <c r="G38" s="73">
        <f t="shared" si="8"/>
        <v>-2.1109624998643994E-2</v>
      </c>
      <c r="H38" s="73">
        <f t="shared" si="9"/>
        <v>6.0836222500000002E-2</v>
      </c>
      <c r="I38" s="73">
        <f t="shared" si="10"/>
        <v>1.5005254279625001E-2</v>
      </c>
      <c r="J38" s="73">
        <f t="shared" si="11"/>
        <v>3.7010459680695065E-3</v>
      </c>
      <c r="K38" s="73">
        <f t="shared" si="12"/>
        <v>-5.2066890059155411E-3</v>
      </c>
      <c r="L38" s="73">
        <f t="shared" si="13"/>
        <v>-1.2842298433090682E-3</v>
      </c>
      <c r="M38" s="73">
        <f t="shared" ca="1" si="14"/>
        <v>-2.2621108571565164E-2</v>
      </c>
      <c r="N38" s="73">
        <f t="shared" ca="1" si="15"/>
        <v>2.284582591210545E-6</v>
      </c>
      <c r="O38" s="83">
        <f t="shared" ca="1" si="16"/>
        <v>25631.732762768017</v>
      </c>
      <c r="P38" s="73">
        <f t="shared" ca="1" si="17"/>
        <v>25934.846075055157</v>
      </c>
      <c r="Q38" s="73">
        <f t="shared" ca="1" si="18"/>
        <v>8266.5645149932207</v>
      </c>
      <c r="R38" s="42">
        <f t="shared" ca="1" si="19"/>
        <v>1.5114835729211698E-3</v>
      </c>
    </row>
    <row r="39" spans="1:18">
      <c r="A39" s="78">
        <v>2501</v>
      </c>
      <c r="B39" s="78">
        <v>-2.3567249998450279E-2</v>
      </c>
      <c r="C39" s="78">
        <v>1</v>
      </c>
      <c r="D39" s="79">
        <f t="shared" si="5"/>
        <v>0.25009999999999999</v>
      </c>
      <c r="E39" s="79">
        <f t="shared" si="6"/>
        <v>-2.3567249998450279E-2</v>
      </c>
      <c r="F39" s="73">
        <f t="shared" si="7"/>
        <v>0.25009999999999999</v>
      </c>
      <c r="G39" s="73">
        <f t="shared" si="8"/>
        <v>-2.3567249998450279E-2</v>
      </c>
      <c r="H39" s="73">
        <f t="shared" si="9"/>
        <v>6.2550009999999989E-2</v>
      </c>
      <c r="I39" s="73">
        <f t="shared" si="10"/>
        <v>1.5643757500999996E-2</v>
      </c>
      <c r="J39" s="73">
        <f t="shared" si="11"/>
        <v>3.9125037510000992E-3</v>
      </c>
      <c r="K39" s="73">
        <f t="shared" si="12"/>
        <v>-5.8941692246124149E-3</v>
      </c>
      <c r="L39" s="73">
        <f t="shared" si="13"/>
        <v>-1.474131723075565E-3</v>
      </c>
      <c r="M39" s="73">
        <f t="shared" ca="1" si="14"/>
        <v>-2.2744955489613368E-2</v>
      </c>
      <c r="N39" s="73">
        <f t="shared" ca="1" si="15"/>
        <v>6.7616825926333718E-7</v>
      </c>
      <c r="O39" s="83">
        <f t="shared" ca="1" si="16"/>
        <v>25098.079976610312</v>
      </c>
      <c r="P39" s="73">
        <f t="shared" ca="1" si="17"/>
        <v>24817.89762959606</v>
      </c>
      <c r="Q39" s="73">
        <f t="shared" ca="1" si="18"/>
        <v>7972.6491924754682</v>
      </c>
      <c r="R39" s="42">
        <f t="shared" ca="1" si="19"/>
        <v>-8.222945088369113E-4</v>
      </c>
    </row>
    <row r="40" spans="1:18">
      <c r="A40" s="78">
        <v>2978</v>
      </c>
      <c r="B40" s="78">
        <v>-2.4720499997783918E-2</v>
      </c>
      <c r="C40" s="78">
        <v>1</v>
      </c>
      <c r="D40" s="79">
        <f t="shared" si="5"/>
        <v>0.29780000000000001</v>
      </c>
      <c r="E40" s="79">
        <f t="shared" si="6"/>
        <v>-2.4720499997783918E-2</v>
      </c>
      <c r="F40" s="73">
        <f t="shared" si="7"/>
        <v>0.29780000000000001</v>
      </c>
      <c r="G40" s="73">
        <f t="shared" si="8"/>
        <v>-2.4720499997783918E-2</v>
      </c>
      <c r="H40" s="73">
        <f t="shared" si="9"/>
        <v>8.8684840000000001E-2</v>
      </c>
      <c r="I40" s="73">
        <f t="shared" si="10"/>
        <v>2.6410345352E-2</v>
      </c>
      <c r="J40" s="73">
        <f t="shared" si="11"/>
        <v>7.865000845825601E-3</v>
      </c>
      <c r="K40" s="73">
        <f t="shared" si="12"/>
        <v>-7.361764899340051E-3</v>
      </c>
      <c r="L40" s="73">
        <f t="shared" si="13"/>
        <v>-2.1923335870234675E-3</v>
      </c>
      <c r="M40" s="73">
        <f t="shared" ca="1" si="14"/>
        <v>-2.3951790990441403E-2</v>
      </c>
      <c r="N40" s="73">
        <f t="shared" ca="1" si="15"/>
        <v>5.9091353796951455E-7</v>
      </c>
      <c r="O40" s="83">
        <f t="shared" ca="1" si="16"/>
        <v>18167.092763013989</v>
      </c>
      <c r="P40" s="73">
        <f t="shared" ca="1" si="17"/>
        <v>11700.297529431902</v>
      </c>
      <c r="Q40" s="73">
        <f t="shared" ca="1" si="18"/>
        <v>4384.9151650392068</v>
      </c>
      <c r="R40" s="42">
        <f t="shared" ca="1" si="19"/>
        <v>-7.6870900734251485E-4</v>
      </c>
    </row>
    <row r="41" spans="1:18">
      <c r="A41" s="78">
        <v>3493</v>
      </c>
      <c r="B41" s="78">
        <v>-2.3879249994934071E-2</v>
      </c>
      <c r="C41" s="78">
        <v>1</v>
      </c>
      <c r="D41" s="79">
        <f t="shared" si="5"/>
        <v>0.3493</v>
      </c>
      <c r="E41" s="79">
        <f t="shared" si="6"/>
        <v>-2.3879249994934071E-2</v>
      </c>
      <c r="F41" s="73">
        <f t="shared" si="7"/>
        <v>0.3493</v>
      </c>
      <c r="G41" s="73">
        <f t="shared" si="8"/>
        <v>-2.3879249994934071E-2</v>
      </c>
      <c r="H41" s="73">
        <f t="shared" si="9"/>
        <v>0.12201049</v>
      </c>
      <c r="I41" s="73">
        <f t="shared" si="10"/>
        <v>4.2618264156999999E-2</v>
      </c>
      <c r="J41" s="73">
        <f t="shared" si="11"/>
        <v>1.48865596700401E-2</v>
      </c>
      <c r="K41" s="73">
        <f t="shared" si="12"/>
        <v>-8.3410220232304714E-3</v>
      </c>
      <c r="L41" s="73">
        <f t="shared" si="13"/>
        <v>-2.9135189927144037E-3</v>
      </c>
      <c r="M41" s="73">
        <f t="shared" ca="1" si="14"/>
        <v>-2.4196340742842663E-2</v>
      </c>
      <c r="N41" s="73">
        <f t="shared" ca="1" si="15"/>
        <v>1.0054654240923007E-7</v>
      </c>
      <c r="O41" s="83">
        <f t="shared" ca="1" si="16"/>
        <v>11722.604556904118</v>
      </c>
      <c r="P41" s="73">
        <f t="shared" ca="1" si="17"/>
        <v>2808.2496808672167</v>
      </c>
      <c r="Q41" s="73">
        <f t="shared" ca="1" si="18"/>
        <v>1617.5127505204948</v>
      </c>
      <c r="R41" s="42">
        <f t="shared" ca="1" si="19"/>
        <v>3.1709074790859174E-4</v>
      </c>
    </row>
    <row r="42" spans="1:18">
      <c r="A42" s="78">
        <v>3830.5</v>
      </c>
      <c r="B42" s="78">
        <v>-2.3138625001593027E-2</v>
      </c>
      <c r="C42" s="78">
        <v>1</v>
      </c>
      <c r="D42" s="79">
        <f t="shared" si="5"/>
        <v>0.38305</v>
      </c>
      <c r="E42" s="79">
        <f t="shared" si="6"/>
        <v>-2.3138625001593027E-2</v>
      </c>
      <c r="F42" s="73">
        <f t="shared" si="7"/>
        <v>0.38305</v>
      </c>
      <c r="G42" s="73">
        <f t="shared" si="8"/>
        <v>-2.3138625001593027E-2</v>
      </c>
      <c r="H42" s="73">
        <f t="shared" si="9"/>
        <v>0.14672730249999999</v>
      </c>
      <c r="I42" s="73">
        <f t="shared" si="10"/>
        <v>5.6203893222625E-2</v>
      </c>
      <c r="J42" s="73">
        <f t="shared" si="11"/>
        <v>2.1528901298926505E-2</v>
      </c>
      <c r="K42" s="73">
        <f t="shared" si="12"/>
        <v>-8.8632503068602087E-3</v>
      </c>
      <c r="L42" s="73">
        <f t="shared" si="13"/>
        <v>-3.3950680300428031E-3</v>
      </c>
      <c r="M42" s="73">
        <f t="shared" ca="1" si="14"/>
        <v>-2.3760515772780294E-2</v>
      </c>
      <c r="N42" s="73">
        <f t="shared" ca="1" si="15"/>
        <v>3.8674813128789341E-7</v>
      </c>
      <c r="O42" s="83">
        <f t="shared" ca="1" si="16"/>
        <v>8160.5722385341833</v>
      </c>
      <c r="P42" s="73">
        <f t="shared" ca="1" si="17"/>
        <v>248.99983147649959</v>
      </c>
      <c r="Q42" s="73">
        <f t="shared" ca="1" si="18"/>
        <v>509.15903744976026</v>
      </c>
      <c r="R42" s="42">
        <f t="shared" ca="1" si="19"/>
        <v>6.2189077118726677E-4</v>
      </c>
    </row>
    <row r="43" spans="1:18">
      <c r="A43" s="78">
        <v>4171.5</v>
      </c>
      <c r="B43" s="78">
        <v>-2.3645875000511296E-2</v>
      </c>
      <c r="C43" s="78">
        <v>1</v>
      </c>
      <c r="D43" s="79">
        <f t="shared" si="5"/>
        <v>0.41715000000000002</v>
      </c>
      <c r="E43" s="79">
        <f t="shared" si="6"/>
        <v>-2.3645875000511296E-2</v>
      </c>
      <c r="F43" s="73">
        <f t="shared" si="7"/>
        <v>0.41715000000000002</v>
      </c>
      <c r="G43" s="73">
        <f t="shared" si="8"/>
        <v>-2.3645875000511296E-2</v>
      </c>
      <c r="H43" s="73">
        <f t="shared" si="9"/>
        <v>0.17401412250000001</v>
      </c>
      <c r="I43" s="73">
        <f t="shared" si="10"/>
        <v>7.2589991200875004E-2</v>
      </c>
      <c r="J43" s="73">
        <f t="shared" si="11"/>
        <v>3.0280914829445008E-2</v>
      </c>
      <c r="K43" s="73">
        <f t="shared" si="12"/>
        <v>-9.8638767564632884E-3</v>
      </c>
      <c r="L43" s="73">
        <f t="shared" si="13"/>
        <v>-4.1147161889586613E-3</v>
      </c>
      <c r="M43" s="73">
        <f t="shared" ca="1" si="14"/>
        <v>-2.2840827948523323E-2</v>
      </c>
      <c r="N43" s="73">
        <f t="shared" ca="1" si="15"/>
        <v>6.4810075591452556E-7</v>
      </c>
      <c r="O43" s="83">
        <f t="shared" ca="1" si="16"/>
        <v>5150.2368531156008</v>
      </c>
      <c r="P43" s="73">
        <f t="shared" ca="1" si="17"/>
        <v>513.82068463045323</v>
      </c>
      <c r="Q43" s="73">
        <f t="shared" ca="1" si="18"/>
        <v>17.921874301235551</v>
      </c>
      <c r="R43" s="42">
        <f t="shared" ca="1" si="19"/>
        <v>-8.0504705198797266E-4</v>
      </c>
    </row>
    <row r="44" spans="1:18">
      <c r="A44" s="78">
        <v>4171.5</v>
      </c>
      <c r="B44" s="78">
        <v>-2.3645875000511296E-2</v>
      </c>
      <c r="C44" s="78">
        <v>1</v>
      </c>
      <c r="D44" s="79">
        <f t="shared" si="5"/>
        <v>0.41715000000000002</v>
      </c>
      <c r="E44" s="79">
        <f t="shared" si="6"/>
        <v>-2.3645875000511296E-2</v>
      </c>
      <c r="F44" s="73">
        <f t="shared" si="7"/>
        <v>0.41715000000000002</v>
      </c>
      <c r="G44" s="73">
        <f t="shared" si="8"/>
        <v>-2.3645875000511296E-2</v>
      </c>
      <c r="H44" s="73">
        <f t="shared" si="9"/>
        <v>0.17401412250000001</v>
      </c>
      <c r="I44" s="73">
        <f t="shared" si="10"/>
        <v>7.2589991200875004E-2</v>
      </c>
      <c r="J44" s="73">
        <f t="shared" si="11"/>
        <v>3.0280914829445008E-2</v>
      </c>
      <c r="K44" s="73">
        <f t="shared" si="12"/>
        <v>-9.8638767564632884E-3</v>
      </c>
      <c r="L44" s="73">
        <f t="shared" si="13"/>
        <v>-4.1147161889586613E-3</v>
      </c>
      <c r="M44" s="73">
        <f t="shared" ca="1" si="14"/>
        <v>-2.2840827948523323E-2</v>
      </c>
      <c r="N44" s="73">
        <f t="shared" ca="1" si="15"/>
        <v>6.4810075591452556E-7</v>
      </c>
      <c r="O44" s="83">
        <f t="shared" ca="1" si="16"/>
        <v>5150.2368531156008</v>
      </c>
      <c r="P44" s="73">
        <f t="shared" ca="1" si="17"/>
        <v>513.82068463045323</v>
      </c>
      <c r="Q44" s="73">
        <f t="shared" ca="1" si="18"/>
        <v>17.921874301235551</v>
      </c>
      <c r="R44" s="42">
        <f t="shared" ca="1" si="19"/>
        <v>-8.0504705198797266E-4</v>
      </c>
    </row>
    <row r="45" spans="1:18">
      <c r="A45" s="78">
        <v>4192.5</v>
      </c>
      <c r="B45" s="78">
        <v>-2.2433124999224674E-2</v>
      </c>
      <c r="C45" s="78">
        <v>1</v>
      </c>
      <c r="D45" s="79">
        <f t="shared" si="5"/>
        <v>0.41925000000000001</v>
      </c>
      <c r="E45" s="79">
        <f t="shared" si="6"/>
        <v>-2.2433124999224674E-2</v>
      </c>
      <c r="F45" s="73">
        <f t="shared" si="7"/>
        <v>0.41925000000000001</v>
      </c>
      <c r="G45" s="73">
        <f t="shared" si="8"/>
        <v>-2.2433124999224674E-2</v>
      </c>
      <c r="H45" s="73">
        <f t="shared" si="9"/>
        <v>0.1757705625</v>
      </c>
      <c r="I45" s="73">
        <f t="shared" si="10"/>
        <v>7.3691808328125011E-2</v>
      </c>
      <c r="J45" s="73">
        <f t="shared" si="11"/>
        <v>3.089529064156641E-2</v>
      </c>
      <c r="K45" s="73">
        <f t="shared" si="12"/>
        <v>-9.405087655924944E-3</v>
      </c>
      <c r="L45" s="73">
        <f t="shared" si="13"/>
        <v>-3.9430829997465326E-3</v>
      </c>
      <c r="M45" s="73">
        <f t="shared" ca="1" si="14"/>
        <v>-2.2768440657782045E-2</v>
      </c>
      <c r="N45" s="73">
        <f t="shared" ca="1" si="15"/>
        <v>1.1243659087376345E-7</v>
      </c>
      <c r="O45" s="83">
        <f t="shared" ca="1" si="16"/>
        <v>4985.3095295321282</v>
      </c>
      <c r="P45" s="73">
        <f t="shared" ca="1" si="17"/>
        <v>628.16440218225353</v>
      </c>
      <c r="Q45" s="73">
        <f t="shared" ca="1" si="18"/>
        <v>9.5375113661442352</v>
      </c>
      <c r="R45" s="42">
        <f t="shared" ca="1" si="19"/>
        <v>3.3531565855737105E-4</v>
      </c>
    </row>
    <row r="46" spans="1:18">
      <c r="A46" s="78">
        <v>5066.5</v>
      </c>
      <c r="B46" s="78">
        <v>-1.6359624991309829E-2</v>
      </c>
      <c r="C46" s="78">
        <v>1</v>
      </c>
      <c r="D46" s="79">
        <f t="shared" si="5"/>
        <v>0.50665000000000004</v>
      </c>
      <c r="E46" s="79">
        <f t="shared" si="6"/>
        <v>-1.6359624991309829E-2</v>
      </c>
      <c r="F46" s="73">
        <f t="shared" si="7"/>
        <v>0.50665000000000004</v>
      </c>
      <c r="G46" s="73">
        <f t="shared" si="8"/>
        <v>-1.6359624991309829E-2</v>
      </c>
      <c r="H46" s="73">
        <f t="shared" si="9"/>
        <v>0.25669422250000007</v>
      </c>
      <c r="I46" s="73">
        <f t="shared" si="10"/>
        <v>0.13005412782962505</v>
      </c>
      <c r="J46" s="73">
        <f t="shared" si="11"/>
        <v>6.5891923864879534E-2</v>
      </c>
      <c r="K46" s="73">
        <f t="shared" si="12"/>
        <v>-8.2886040018471264E-3</v>
      </c>
      <c r="L46" s="73">
        <f t="shared" si="13"/>
        <v>-4.199421217535847E-3</v>
      </c>
      <c r="M46" s="73">
        <f t="shared" ca="1" si="14"/>
        <v>-1.8135146966931942E-2</v>
      </c>
      <c r="N46" s="73">
        <f t="shared" ca="1" si="15"/>
        <v>3.1524782859170514E-6</v>
      </c>
      <c r="O46" s="83">
        <f t="shared" ca="1" si="16"/>
        <v>435.72020718637253</v>
      </c>
      <c r="P46" s="73">
        <f t="shared" ca="1" si="17"/>
        <v>16290.278002486128</v>
      </c>
      <c r="Q46" s="73">
        <f t="shared" ca="1" si="18"/>
        <v>2138.3579851177797</v>
      </c>
      <c r="R46" s="42">
        <f t="shared" ca="1" si="19"/>
        <v>1.775521975622113E-3</v>
      </c>
    </row>
    <row r="47" spans="1:18">
      <c r="A47" s="78">
        <v>5066.5</v>
      </c>
      <c r="B47" s="78">
        <v>-1.6359624991309829E-2</v>
      </c>
      <c r="C47" s="78">
        <v>1</v>
      </c>
      <c r="D47" s="79">
        <f t="shared" si="5"/>
        <v>0.50665000000000004</v>
      </c>
      <c r="E47" s="79">
        <f t="shared" si="6"/>
        <v>-1.6359624991309829E-2</v>
      </c>
      <c r="F47" s="73">
        <f t="shared" si="7"/>
        <v>0.50665000000000004</v>
      </c>
      <c r="G47" s="73">
        <f t="shared" si="8"/>
        <v>-1.6359624991309829E-2</v>
      </c>
      <c r="H47" s="73">
        <f t="shared" si="9"/>
        <v>0.25669422250000007</v>
      </c>
      <c r="I47" s="73">
        <f t="shared" si="10"/>
        <v>0.13005412782962505</v>
      </c>
      <c r="J47" s="73">
        <f t="shared" si="11"/>
        <v>6.5891923864879534E-2</v>
      </c>
      <c r="K47" s="73">
        <f t="shared" si="12"/>
        <v>-8.2886040018471264E-3</v>
      </c>
      <c r="L47" s="73">
        <f t="shared" si="13"/>
        <v>-4.199421217535847E-3</v>
      </c>
      <c r="M47" s="73">
        <f t="shared" ca="1" si="14"/>
        <v>-1.8135146966931942E-2</v>
      </c>
      <c r="N47" s="73">
        <f t="shared" ca="1" si="15"/>
        <v>3.1524782859170514E-6</v>
      </c>
      <c r="O47" s="83">
        <f t="shared" ca="1" si="16"/>
        <v>435.72020718637253</v>
      </c>
      <c r="P47" s="73">
        <f t="shared" ca="1" si="17"/>
        <v>16290.278002486128</v>
      </c>
      <c r="Q47" s="73">
        <f t="shared" ca="1" si="18"/>
        <v>2138.3579851177797</v>
      </c>
      <c r="R47" s="42">
        <f t="shared" ca="1" si="19"/>
        <v>1.775521975622113E-3</v>
      </c>
    </row>
    <row r="48" spans="1:18">
      <c r="A48" s="78">
        <v>5820</v>
      </c>
      <c r="B48" s="78">
        <v>-9.1949999987264164E-3</v>
      </c>
      <c r="C48" s="78">
        <v>1</v>
      </c>
      <c r="D48" s="79">
        <f t="shared" si="5"/>
        <v>0.58199999999999996</v>
      </c>
      <c r="E48" s="79">
        <f t="shared" si="6"/>
        <v>-9.1949999987264164E-3</v>
      </c>
      <c r="F48" s="73">
        <f t="shared" si="7"/>
        <v>0.58199999999999996</v>
      </c>
      <c r="G48" s="73">
        <f t="shared" si="8"/>
        <v>-9.1949999987264164E-3</v>
      </c>
      <c r="H48" s="73">
        <f t="shared" si="9"/>
        <v>0.33872399999999997</v>
      </c>
      <c r="I48" s="73">
        <f t="shared" si="10"/>
        <v>0.19713736799999998</v>
      </c>
      <c r="J48" s="73">
        <f t="shared" si="11"/>
        <v>0.11473394817599998</v>
      </c>
      <c r="K48" s="73">
        <f t="shared" si="12"/>
        <v>-5.3514899992587739E-3</v>
      </c>
      <c r="L48" s="73">
        <f t="shared" si="13"/>
        <v>-3.114567179568606E-3</v>
      </c>
      <c r="M48" s="73">
        <f t="shared" ca="1" si="14"/>
        <v>-1.1599993874752426E-2</v>
      </c>
      <c r="N48" s="73">
        <f t="shared" ca="1" si="15"/>
        <v>5.7839955437226102E-6</v>
      </c>
      <c r="O48" s="83">
        <f t="shared" ca="1" si="16"/>
        <v>594.64874903465511</v>
      </c>
      <c r="P48" s="73">
        <f t="shared" ca="1" si="17"/>
        <v>48645.784002634755</v>
      </c>
      <c r="Q48" s="73">
        <f t="shared" ca="1" si="18"/>
        <v>8352.431095706108</v>
      </c>
      <c r="R48" s="42">
        <f t="shared" ca="1" si="19"/>
        <v>2.4049938760260098E-3</v>
      </c>
    </row>
    <row r="49" spans="1:18">
      <c r="A49" s="78">
        <v>5858</v>
      </c>
      <c r="B49" s="78">
        <v>-8.6004999975557439E-3</v>
      </c>
      <c r="C49" s="78">
        <v>1</v>
      </c>
      <c r="D49" s="79">
        <f t="shared" si="5"/>
        <v>0.58579999999999999</v>
      </c>
      <c r="E49" s="79">
        <f t="shared" si="6"/>
        <v>-8.6004999975557439E-3</v>
      </c>
      <c r="F49" s="73">
        <f t="shared" si="7"/>
        <v>0.58579999999999999</v>
      </c>
      <c r="G49" s="73">
        <f t="shared" si="8"/>
        <v>-8.6004999975557439E-3</v>
      </c>
      <c r="H49" s="73">
        <f t="shared" si="9"/>
        <v>0.34316163999999999</v>
      </c>
      <c r="I49" s="73">
        <f t="shared" si="10"/>
        <v>0.20102408871199998</v>
      </c>
      <c r="J49" s="73">
        <f t="shared" si="11"/>
        <v>0.11775991116748959</v>
      </c>
      <c r="K49" s="73">
        <f t="shared" si="12"/>
        <v>-5.0381728985681544E-3</v>
      </c>
      <c r="L49" s="73">
        <f t="shared" si="13"/>
        <v>-2.951361683981225E-3</v>
      </c>
      <c r="M49" s="73">
        <f t="shared" ca="1" si="14"/>
        <v>-1.1208104735152227E-2</v>
      </c>
      <c r="N49" s="73">
        <f t="shared" ca="1" si="15"/>
        <v>6.7996024675356245E-6</v>
      </c>
      <c r="O49" s="83">
        <f t="shared" ca="1" si="16"/>
        <v>714.29839640989087</v>
      </c>
      <c r="P49" s="73">
        <f t="shared" ca="1" si="17"/>
        <v>50784.635350907578</v>
      </c>
      <c r="Q49" s="73">
        <f t="shared" ca="1" si="18"/>
        <v>8785.8431015380393</v>
      </c>
      <c r="R49" s="42">
        <f t="shared" ca="1" si="19"/>
        <v>2.6076047375964834E-3</v>
      </c>
    </row>
    <row r="50" spans="1:18">
      <c r="A50" s="78">
        <v>7150.5</v>
      </c>
      <c r="B50" s="78">
        <v>4.9813750010798685E-3</v>
      </c>
      <c r="C50" s="78">
        <v>1</v>
      </c>
      <c r="D50" s="79">
        <f t="shared" si="5"/>
        <v>0.71504999999999996</v>
      </c>
      <c r="E50" s="79">
        <f t="shared" si="6"/>
        <v>4.9813750010798685E-3</v>
      </c>
      <c r="F50" s="73">
        <f t="shared" si="7"/>
        <v>0.71504999999999996</v>
      </c>
      <c r="G50" s="73">
        <f t="shared" si="8"/>
        <v>4.9813750010798685E-3</v>
      </c>
      <c r="H50" s="73">
        <f t="shared" si="9"/>
        <v>0.51129650249999992</v>
      </c>
      <c r="I50" s="73">
        <f t="shared" si="10"/>
        <v>0.36560256411262493</v>
      </c>
      <c r="J50" s="73">
        <f t="shared" si="11"/>
        <v>0.26142411346873246</v>
      </c>
      <c r="K50" s="73">
        <f t="shared" si="12"/>
        <v>3.56193219452216E-3</v>
      </c>
      <c r="L50" s="73">
        <f t="shared" si="13"/>
        <v>2.5469596156930704E-3</v>
      </c>
      <c r="M50" s="73">
        <f t="shared" ca="1" si="14"/>
        <v>5.6840522236933366E-3</v>
      </c>
      <c r="N50" s="73">
        <f t="shared" ca="1" si="15"/>
        <v>4.9375527917977737E-7</v>
      </c>
      <c r="O50" s="83">
        <f t="shared" ca="1" si="16"/>
        <v>12032.162383449555</v>
      </c>
      <c r="P50" s="73">
        <f t="shared" ca="1" si="17"/>
        <v>155871.51521076862</v>
      </c>
      <c r="Q50" s="73">
        <f t="shared" ca="1" si="18"/>
        <v>31342.474090635562</v>
      </c>
      <c r="R50" s="42">
        <f t="shared" ca="1" si="19"/>
        <v>-7.026772226134681E-4</v>
      </c>
    </row>
    <row r="51" spans="1:18">
      <c r="A51" s="78">
        <v>7151</v>
      </c>
      <c r="B51" s="78">
        <v>2.6702500035753474E-3</v>
      </c>
      <c r="C51" s="78">
        <v>1</v>
      </c>
      <c r="D51" s="79">
        <f t="shared" si="5"/>
        <v>0.71509999999999996</v>
      </c>
      <c r="E51" s="79">
        <f t="shared" si="6"/>
        <v>2.6702500035753474E-3</v>
      </c>
      <c r="F51" s="73">
        <f t="shared" si="7"/>
        <v>0.71509999999999996</v>
      </c>
      <c r="G51" s="73">
        <f t="shared" si="8"/>
        <v>2.6702500035753474E-3</v>
      </c>
      <c r="H51" s="73">
        <f t="shared" si="9"/>
        <v>0.51136800999999998</v>
      </c>
      <c r="I51" s="73">
        <f t="shared" si="10"/>
        <v>0.36567926395099998</v>
      </c>
      <c r="J51" s="73">
        <f t="shared" si="11"/>
        <v>0.26149724165136007</v>
      </c>
      <c r="K51" s="73">
        <f t="shared" si="12"/>
        <v>1.9094957775567308E-3</v>
      </c>
      <c r="L51" s="73">
        <f t="shared" si="13"/>
        <v>1.3654804305308181E-3</v>
      </c>
      <c r="M51" s="73">
        <f t="shared" ca="1" si="14"/>
        <v>5.6919263089740685E-3</v>
      </c>
      <c r="N51" s="73">
        <f t="shared" ca="1" si="15"/>
        <v>9.1305276946080646E-6</v>
      </c>
      <c r="O51" s="83">
        <f t="shared" ca="1" si="16"/>
        <v>12039.480152260721</v>
      </c>
      <c r="P51" s="73">
        <f t="shared" ca="1" si="17"/>
        <v>155925.15172320078</v>
      </c>
      <c r="Q51" s="73">
        <f t="shared" ca="1" si="18"/>
        <v>31354.374857114839</v>
      </c>
      <c r="R51" s="42">
        <f t="shared" ca="1" si="19"/>
        <v>-3.0216763053987211E-3</v>
      </c>
    </row>
    <row r="52" spans="1:18">
      <c r="A52" s="78">
        <v>7632</v>
      </c>
      <c r="B52" s="78">
        <v>1.3458000001264736E-2</v>
      </c>
      <c r="C52" s="78">
        <v>1</v>
      </c>
      <c r="D52" s="79">
        <f t="shared" si="5"/>
        <v>0.76319999999999999</v>
      </c>
      <c r="E52" s="79">
        <f t="shared" si="6"/>
        <v>1.3458000001264736E-2</v>
      </c>
      <c r="F52" s="73">
        <f t="shared" si="7"/>
        <v>0.76319999999999999</v>
      </c>
      <c r="G52" s="73">
        <f t="shared" si="8"/>
        <v>1.3458000001264736E-2</v>
      </c>
      <c r="H52" s="73">
        <f t="shared" si="9"/>
        <v>0.58247424000000003</v>
      </c>
      <c r="I52" s="73">
        <f t="shared" si="10"/>
        <v>0.44454433996800002</v>
      </c>
      <c r="J52" s="73">
        <f t="shared" si="11"/>
        <v>0.33927624026357761</v>
      </c>
      <c r="K52" s="73">
        <f t="shared" si="12"/>
        <v>1.0271145600965247E-2</v>
      </c>
      <c r="L52" s="73">
        <f t="shared" si="13"/>
        <v>7.8389383226566758E-3</v>
      </c>
      <c r="M52" s="73">
        <f t="shared" ca="1" si="14"/>
        <v>1.3746622260155633E-2</v>
      </c>
      <c r="N52" s="73">
        <f t="shared" ca="1" si="15"/>
        <v>8.3302808327284035E-8</v>
      </c>
      <c r="O52" s="83">
        <f t="shared" ca="1" si="16"/>
        <v>20237.4736705959</v>
      </c>
      <c r="P52" s="73">
        <f t="shared" ca="1" si="17"/>
        <v>212579.59000384022</v>
      </c>
      <c r="Q52" s="73">
        <f t="shared" ca="1" si="18"/>
        <v>44056.723686283716</v>
      </c>
      <c r="R52" s="42">
        <f t="shared" ca="1" si="19"/>
        <v>-2.886222588908971E-4</v>
      </c>
    </row>
    <row r="53" spans="1:18">
      <c r="A53" s="78">
        <v>7643.5</v>
      </c>
      <c r="B53" s="78">
        <v>1.4082125002460089E-2</v>
      </c>
      <c r="C53" s="78">
        <v>1</v>
      </c>
      <c r="D53" s="79">
        <f t="shared" si="5"/>
        <v>0.76434999999999997</v>
      </c>
      <c r="E53" s="79">
        <f t="shared" si="6"/>
        <v>1.4082125002460089E-2</v>
      </c>
      <c r="F53" s="73">
        <f t="shared" si="7"/>
        <v>0.76434999999999997</v>
      </c>
      <c r="G53" s="73">
        <f t="shared" si="8"/>
        <v>1.4082125002460089E-2</v>
      </c>
      <c r="H53" s="73">
        <f t="shared" si="9"/>
        <v>0.58423092249999997</v>
      </c>
      <c r="I53" s="73">
        <f t="shared" si="10"/>
        <v>0.44655690561287498</v>
      </c>
      <c r="J53" s="73">
        <f t="shared" si="11"/>
        <v>0.34132577080520099</v>
      </c>
      <c r="K53" s="73">
        <f t="shared" si="12"/>
        <v>1.0763672245630369E-2</v>
      </c>
      <c r="L53" s="73">
        <f t="shared" si="13"/>
        <v>8.2272128809475712E-3</v>
      </c>
      <c r="M53" s="73">
        <f t="shared" ca="1" si="14"/>
        <v>1.3950932159529389E-2</v>
      </c>
      <c r="N53" s="73">
        <f t="shared" ca="1" si="15"/>
        <v>1.7211562036239231E-8</v>
      </c>
      <c r="O53" s="83">
        <f t="shared" ca="1" si="16"/>
        <v>20462.53568972506</v>
      </c>
      <c r="P53" s="73">
        <f t="shared" ca="1" si="17"/>
        <v>214060.57759069744</v>
      </c>
      <c r="Q53" s="73">
        <f t="shared" ca="1" si="18"/>
        <v>44391.89403287258</v>
      </c>
      <c r="R53" s="42">
        <f t="shared" ca="1" si="19"/>
        <v>1.3119284293069966E-4</v>
      </c>
    </row>
    <row r="54" spans="1:18">
      <c r="A54" s="78"/>
      <c r="B54" s="78"/>
      <c r="C54" s="78"/>
      <c r="D54" s="79">
        <f t="shared" si="5"/>
        <v>0</v>
      </c>
      <c r="E54" s="79">
        <f t="shared" si="6"/>
        <v>0</v>
      </c>
      <c r="F54" s="73">
        <f t="shared" si="7"/>
        <v>0</v>
      </c>
      <c r="G54" s="73">
        <f t="shared" si="8"/>
        <v>0</v>
      </c>
      <c r="H54" s="73">
        <f t="shared" si="9"/>
        <v>0</v>
      </c>
      <c r="I54" s="73">
        <f t="shared" si="10"/>
        <v>0</v>
      </c>
      <c r="J54" s="73">
        <f t="shared" si="11"/>
        <v>0</v>
      </c>
      <c r="K54" s="73">
        <f t="shared" si="12"/>
        <v>0</v>
      </c>
      <c r="L54" s="73">
        <f t="shared" si="13"/>
        <v>0</v>
      </c>
      <c r="M54" s="73">
        <f t="shared" ca="1" si="14"/>
        <v>-9.8676637770209359E-4</v>
      </c>
      <c r="N54" s="73">
        <f t="shared" ca="1" si="15"/>
        <v>0</v>
      </c>
      <c r="O54" s="83">
        <f t="shared" ca="1" si="16"/>
        <v>0</v>
      </c>
      <c r="P54" s="73">
        <f t="shared" ca="1" si="17"/>
        <v>0</v>
      </c>
      <c r="Q54" s="73">
        <f t="shared" ca="1" si="18"/>
        <v>0</v>
      </c>
      <c r="R54" s="42">
        <f t="shared" ca="1" si="19"/>
        <v>9.8676637770209359E-4</v>
      </c>
    </row>
    <row r="55" spans="1:18">
      <c r="A55" s="78"/>
      <c r="B55" s="78"/>
      <c r="C55" s="78"/>
      <c r="D55" s="79">
        <f t="shared" si="5"/>
        <v>0</v>
      </c>
      <c r="E55" s="79">
        <f t="shared" si="6"/>
        <v>0</v>
      </c>
      <c r="F55" s="73">
        <f t="shared" si="7"/>
        <v>0</v>
      </c>
      <c r="G55" s="73">
        <f t="shared" si="8"/>
        <v>0</v>
      </c>
      <c r="H55" s="73">
        <f t="shared" si="9"/>
        <v>0</v>
      </c>
      <c r="I55" s="73">
        <f t="shared" si="10"/>
        <v>0</v>
      </c>
      <c r="J55" s="73">
        <f t="shared" si="11"/>
        <v>0</v>
      </c>
      <c r="K55" s="73">
        <f t="shared" si="12"/>
        <v>0</v>
      </c>
      <c r="L55" s="73">
        <f t="shared" si="13"/>
        <v>0</v>
      </c>
      <c r="M55" s="73">
        <f t="shared" ca="1" si="14"/>
        <v>-9.8676637770209359E-4</v>
      </c>
      <c r="N55" s="73">
        <f t="shared" ca="1" si="15"/>
        <v>0</v>
      </c>
      <c r="O55" s="83">
        <f t="shared" ca="1" si="16"/>
        <v>0</v>
      </c>
      <c r="P55" s="73">
        <f t="shared" ca="1" si="17"/>
        <v>0</v>
      </c>
      <c r="Q55" s="73">
        <f t="shared" ca="1" si="18"/>
        <v>0</v>
      </c>
      <c r="R55" s="42">
        <f t="shared" ca="1" si="19"/>
        <v>9.8676637770209359E-4</v>
      </c>
    </row>
    <row r="56" spans="1:18">
      <c r="A56" s="78"/>
      <c r="B56" s="78"/>
      <c r="C56" s="78"/>
      <c r="D56" s="79">
        <f t="shared" si="5"/>
        <v>0</v>
      </c>
      <c r="E56" s="79">
        <f t="shared" si="6"/>
        <v>0</v>
      </c>
      <c r="F56" s="73">
        <f t="shared" si="7"/>
        <v>0</v>
      </c>
      <c r="G56" s="73">
        <f t="shared" si="8"/>
        <v>0</v>
      </c>
      <c r="H56" s="73">
        <f t="shared" si="9"/>
        <v>0</v>
      </c>
      <c r="I56" s="73">
        <f t="shared" si="10"/>
        <v>0</v>
      </c>
      <c r="J56" s="73">
        <f t="shared" si="11"/>
        <v>0</v>
      </c>
      <c r="K56" s="73">
        <f t="shared" si="12"/>
        <v>0</v>
      </c>
      <c r="L56" s="73">
        <f t="shared" si="13"/>
        <v>0</v>
      </c>
      <c r="M56" s="73">
        <f t="shared" ca="1" si="14"/>
        <v>-9.8676637770209359E-4</v>
      </c>
      <c r="N56" s="73">
        <f t="shared" ca="1" si="15"/>
        <v>0</v>
      </c>
      <c r="O56" s="83">
        <f t="shared" ca="1" si="16"/>
        <v>0</v>
      </c>
      <c r="P56" s="73">
        <f t="shared" ca="1" si="17"/>
        <v>0</v>
      </c>
      <c r="Q56" s="73">
        <f t="shared" ca="1" si="18"/>
        <v>0</v>
      </c>
      <c r="R56" s="42">
        <f t="shared" ca="1" si="19"/>
        <v>9.8676637770209359E-4</v>
      </c>
    </row>
    <row r="57" spans="1:18">
      <c r="A57" s="78"/>
      <c r="B57" s="78"/>
      <c r="C57" s="78"/>
      <c r="D57" s="79">
        <f t="shared" si="5"/>
        <v>0</v>
      </c>
      <c r="E57" s="79">
        <f t="shared" si="6"/>
        <v>0</v>
      </c>
      <c r="F57" s="73">
        <f t="shared" si="7"/>
        <v>0</v>
      </c>
      <c r="G57" s="73">
        <f t="shared" si="8"/>
        <v>0</v>
      </c>
      <c r="H57" s="73">
        <f t="shared" si="9"/>
        <v>0</v>
      </c>
      <c r="I57" s="73">
        <f t="shared" si="10"/>
        <v>0</v>
      </c>
      <c r="J57" s="73">
        <f t="shared" si="11"/>
        <v>0</v>
      </c>
      <c r="K57" s="73">
        <f t="shared" si="12"/>
        <v>0</v>
      </c>
      <c r="L57" s="73">
        <f t="shared" si="13"/>
        <v>0</v>
      </c>
      <c r="M57" s="73">
        <f t="shared" ca="1" si="14"/>
        <v>-9.8676637770209359E-4</v>
      </c>
      <c r="N57" s="73">
        <f t="shared" ca="1" si="15"/>
        <v>0</v>
      </c>
      <c r="O57" s="83">
        <f t="shared" ca="1" si="16"/>
        <v>0</v>
      </c>
      <c r="P57" s="73">
        <f t="shared" ca="1" si="17"/>
        <v>0</v>
      </c>
      <c r="Q57" s="73">
        <f t="shared" ca="1" si="18"/>
        <v>0</v>
      </c>
      <c r="R57" s="42">
        <f t="shared" ca="1" si="19"/>
        <v>9.8676637770209359E-4</v>
      </c>
    </row>
    <row r="58" spans="1:18">
      <c r="A58" s="78"/>
      <c r="B58" s="78"/>
      <c r="C58" s="78"/>
      <c r="D58" s="79">
        <f t="shared" si="5"/>
        <v>0</v>
      </c>
      <c r="E58" s="79">
        <f t="shared" si="6"/>
        <v>0</v>
      </c>
      <c r="F58" s="73">
        <f t="shared" si="7"/>
        <v>0</v>
      </c>
      <c r="G58" s="73">
        <f t="shared" si="8"/>
        <v>0</v>
      </c>
      <c r="H58" s="73">
        <f t="shared" si="9"/>
        <v>0</v>
      </c>
      <c r="I58" s="73">
        <f t="shared" si="10"/>
        <v>0</v>
      </c>
      <c r="J58" s="73">
        <f t="shared" si="11"/>
        <v>0</v>
      </c>
      <c r="K58" s="73">
        <f t="shared" si="12"/>
        <v>0</v>
      </c>
      <c r="L58" s="73">
        <f t="shared" si="13"/>
        <v>0</v>
      </c>
      <c r="M58" s="73">
        <f t="shared" ca="1" si="14"/>
        <v>-9.8676637770209359E-4</v>
      </c>
      <c r="N58" s="73">
        <f t="shared" ca="1" si="15"/>
        <v>0</v>
      </c>
      <c r="O58" s="83">
        <f t="shared" ca="1" si="16"/>
        <v>0</v>
      </c>
      <c r="P58" s="73">
        <f t="shared" ca="1" si="17"/>
        <v>0</v>
      </c>
      <c r="Q58" s="73">
        <f t="shared" ca="1" si="18"/>
        <v>0</v>
      </c>
      <c r="R58" s="42">
        <f t="shared" ca="1" si="19"/>
        <v>9.8676637770209359E-4</v>
      </c>
    </row>
    <row r="59" spans="1:18">
      <c r="A59" s="78"/>
      <c r="B59" s="78"/>
      <c r="C59" s="78"/>
      <c r="D59" s="79">
        <f t="shared" si="5"/>
        <v>0</v>
      </c>
      <c r="E59" s="79">
        <f t="shared" si="6"/>
        <v>0</v>
      </c>
      <c r="F59" s="73">
        <f t="shared" si="7"/>
        <v>0</v>
      </c>
      <c r="G59" s="73">
        <f t="shared" si="8"/>
        <v>0</v>
      </c>
      <c r="H59" s="73">
        <f t="shared" si="9"/>
        <v>0</v>
      </c>
      <c r="I59" s="73">
        <f t="shared" si="10"/>
        <v>0</v>
      </c>
      <c r="J59" s="73">
        <f t="shared" si="11"/>
        <v>0</v>
      </c>
      <c r="K59" s="73">
        <f t="shared" si="12"/>
        <v>0</v>
      </c>
      <c r="L59" s="73">
        <f t="shared" si="13"/>
        <v>0</v>
      </c>
      <c r="M59" s="73">
        <f t="shared" ca="1" si="14"/>
        <v>-9.8676637770209359E-4</v>
      </c>
      <c r="N59" s="73">
        <f t="shared" ca="1" si="15"/>
        <v>0</v>
      </c>
      <c r="O59" s="83">
        <f t="shared" ca="1" si="16"/>
        <v>0</v>
      </c>
      <c r="P59" s="73">
        <f t="shared" ca="1" si="17"/>
        <v>0</v>
      </c>
      <c r="Q59" s="73">
        <f t="shared" ca="1" si="18"/>
        <v>0</v>
      </c>
      <c r="R59" s="42">
        <f t="shared" ca="1" si="19"/>
        <v>9.8676637770209359E-4</v>
      </c>
    </row>
    <row r="60" spans="1:18">
      <c r="A60" s="78"/>
      <c r="B60" s="78"/>
      <c r="C60" s="78"/>
      <c r="D60" s="79">
        <f t="shared" si="5"/>
        <v>0</v>
      </c>
      <c r="E60" s="79">
        <f t="shared" si="6"/>
        <v>0</v>
      </c>
      <c r="F60" s="73">
        <f t="shared" si="7"/>
        <v>0</v>
      </c>
      <c r="G60" s="73">
        <f t="shared" si="8"/>
        <v>0</v>
      </c>
      <c r="H60" s="73">
        <f t="shared" si="9"/>
        <v>0</v>
      </c>
      <c r="I60" s="73">
        <f t="shared" si="10"/>
        <v>0</v>
      </c>
      <c r="J60" s="73">
        <f t="shared" si="11"/>
        <v>0</v>
      </c>
      <c r="K60" s="73">
        <f t="shared" si="12"/>
        <v>0</v>
      </c>
      <c r="L60" s="73">
        <f t="shared" si="13"/>
        <v>0</v>
      </c>
      <c r="M60" s="73">
        <f t="shared" ca="1" si="14"/>
        <v>-9.8676637770209359E-4</v>
      </c>
      <c r="N60" s="73">
        <f t="shared" ca="1" si="15"/>
        <v>0</v>
      </c>
      <c r="O60" s="83">
        <f t="shared" ca="1" si="16"/>
        <v>0</v>
      </c>
      <c r="P60" s="73">
        <f t="shared" ca="1" si="17"/>
        <v>0</v>
      </c>
      <c r="Q60" s="73">
        <f t="shared" ca="1" si="18"/>
        <v>0</v>
      </c>
      <c r="R60" s="42">
        <f t="shared" ca="1" si="19"/>
        <v>9.8676637770209359E-4</v>
      </c>
    </row>
    <row r="61" spans="1:18">
      <c r="A61" s="78"/>
      <c r="B61" s="78"/>
      <c r="C61" s="78"/>
      <c r="D61" s="79">
        <f t="shared" si="5"/>
        <v>0</v>
      </c>
      <c r="E61" s="79">
        <f t="shared" si="6"/>
        <v>0</v>
      </c>
      <c r="F61" s="73">
        <f t="shared" si="7"/>
        <v>0</v>
      </c>
      <c r="G61" s="73">
        <f t="shared" si="8"/>
        <v>0</v>
      </c>
      <c r="H61" s="73">
        <f t="shared" si="9"/>
        <v>0</v>
      </c>
      <c r="I61" s="73">
        <f t="shared" si="10"/>
        <v>0</v>
      </c>
      <c r="J61" s="73">
        <f t="shared" si="11"/>
        <v>0</v>
      </c>
      <c r="K61" s="73">
        <f t="shared" si="12"/>
        <v>0</v>
      </c>
      <c r="L61" s="73">
        <f t="shared" si="13"/>
        <v>0</v>
      </c>
      <c r="M61" s="73">
        <f t="shared" ca="1" si="14"/>
        <v>-9.8676637770209359E-4</v>
      </c>
      <c r="N61" s="73">
        <f t="shared" ca="1" si="15"/>
        <v>0</v>
      </c>
      <c r="O61" s="83">
        <f t="shared" ca="1" si="16"/>
        <v>0</v>
      </c>
      <c r="P61" s="73">
        <f t="shared" ca="1" si="17"/>
        <v>0</v>
      </c>
      <c r="Q61" s="73">
        <f t="shared" ca="1" si="18"/>
        <v>0</v>
      </c>
      <c r="R61" s="42">
        <f t="shared" ca="1" si="19"/>
        <v>9.8676637770209359E-4</v>
      </c>
    </row>
    <row r="62" spans="1:18">
      <c r="A62" s="78"/>
      <c r="B62" s="78"/>
      <c r="C62" s="78"/>
      <c r="D62" s="79">
        <f t="shared" si="5"/>
        <v>0</v>
      </c>
      <c r="E62" s="79">
        <f t="shared" si="6"/>
        <v>0</v>
      </c>
      <c r="F62" s="73">
        <f t="shared" si="7"/>
        <v>0</v>
      </c>
      <c r="G62" s="73">
        <f t="shared" si="8"/>
        <v>0</v>
      </c>
      <c r="H62" s="73">
        <f t="shared" si="9"/>
        <v>0</v>
      </c>
      <c r="I62" s="73">
        <f t="shared" si="10"/>
        <v>0</v>
      </c>
      <c r="J62" s="73">
        <f t="shared" si="11"/>
        <v>0</v>
      </c>
      <c r="K62" s="73">
        <f t="shared" si="12"/>
        <v>0</v>
      </c>
      <c r="L62" s="73">
        <f t="shared" si="13"/>
        <v>0</v>
      </c>
      <c r="M62" s="73">
        <f t="shared" ca="1" si="14"/>
        <v>-9.8676637770209359E-4</v>
      </c>
      <c r="N62" s="73">
        <f t="shared" ca="1" si="15"/>
        <v>0</v>
      </c>
      <c r="O62" s="83">
        <f t="shared" ca="1" si="16"/>
        <v>0</v>
      </c>
      <c r="P62" s="73">
        <f t="shared" ca="1" si="17"/>
        <v>0</v>
      </c>
      <c r="Q62" s="73">
        <f t="shared" ca="1" si="18"/>
        <v>0</v>
      </c>
      <c r="R62" s="42">
        <f t="shared" ca="1" si="19"/>
        <v>9.8676637770209359E-4</v>
      </c>
    </row>
    <row r="63" spans="1:18">
      <c r="A63" s="78"/>
      <c r="B63" s="78"/>
      <c r="C63" s="78"/>
      <c r="D63" s="79">
        <f t="shared" si="5"/>
        <v>0</v>
      </c>
      <c r="E63" s="79">
        <f t="shared" si="6"/>
        <v>0</v>
      </c>
      <c r="F63" s="73">
        <f t="shared" si="7"/>
        <v>0</v>
      </c>
      <c r="G63" s="73">
        <f t="shared" si="8"/>
        <v>0</v>
      </c>
      <c r="H63" s="73">
        <f t="shared" si="9"/>
        <v>0</v>
      </c>
      <c r="I63" s="73">
        <f t="shared" si="10"/>
        <v>0</v>
      </c>
      <c r="J63" s="73">
        <f t="shared" si="11"/>
        <v>0</v>
      </c>
      <c r="K63" s="73">
        <f t="shared" si="12"/>
        <v>0</v>
      </c>
      <c r="L63" s="73">
        <f t="shared" si="13"/>
        <v>0</v>
      </c>
      <c r="M63" s="73">
        <f t="shared" ca="1" si="14"/>
        <v>-9.8676637770209359E-4</v>
      </c>
      <c r="N63" s="73">
        <f t="shared" ca="1" si="15"/>
        <v>0</v>
      </c>
      <c r="O63" s="83">
        <f t="shared" ca="1" si="16"/>
        <v>0</v>
      </c>
      <c r="P63" s="73">
        <f t="shared" ca="1" si="17"/>
        <v>0</v>
      </c>
      <c r="Q63" s="73">
        <f t="shared" ca="1" si="18"/>
        <v>0</v>
      </c>
      <c r="R63" s="42">
        <f t="shared" ca="1" si="19"/>
        <v>9.8676637770209359E-4</v>
      </c>
    </row>
    <row r="64" spans="1:18">
      <c r="A64" s="78"/>
      <c r="B64" s="78"/>
      <c r="C64" s="78"/>
      <c r="D64" s="79">
        <f t="shared" si="5"/>
        <v>0</v>
      </c>
      <c r="E64" s="79">
        <f t="shared" si="6"/>
        <v>0</v>
      </c>
      <c r="F64" s="73">
        <f t="shared" si="7"/>
        <v>0</v>
      </c>
      <c r="G64" s="73">
        <f t="shared" si="8"/>
        <v>0</v>
      </c>
      <c r="H64" s="73">
        <f t="shared" si="9"/>
        <v>0</v>
      </c>
      <c r="I64" s="73">
        <f t="shared" si="10"/>
        <v>0</v>
      </c>
      <c r="J64" s="73">
        <f t="shared" si="11"/>
        <v>0</v>
      </c>
      <c r="K64" s="73">
        <f t="shared" si="12"/>
        <v>0</v>
      </c>
      <c r="L64" s="73">
        <f t="shared" si="13"/>
        <v>0</v>
      </c>
      <c r="M64" s="73">
        <f t="shared" ca="1" si="14"/>
        <v>-9.8676637770209359E-4</v>
      </c>
      <c r="N64" s="73">
        <f t="shared" ca="1" si="15"/>
        <v>0</v>
      </c>
      <c r="O64" s="83">
        <f t="shared" ca="1" si="16"/>
        <v>0</v>
      </c>
      <c r="P64" s="73">
        <f t="shared" ca="1" si="17"/>
        <v>0</v>
      </c>
      <c r="Q64" s="73">
        <f t="shared" ca="1" si="18"/>
        <v>0</v>
      </c>
      <c r="R64" s="42">
        <f t="shared" ca="1" si="19"/>
        <v>9.8676637770209359E-4</v>
      </c>
    </row>
    <row r="65" spans="1:18">
      <c r="A65" s="78"/>
      <c r="B65" s="78"/>
      <c r="C65" s="78"/>
      <c r="D65" s="79">
        <f t="shared" si="5"/>
        <v>0</v>
      </c>
      <c r="E65" s="79">
        <f t="shared" si="6"/>
        <v>0</v>
      </c>
      <c r="F65" s="73">
        <f t="shared" si="7"/>
        <v>0</v>
      </c>
      <c r="G65" s="73">
        <f t="shared" si="8"/>
        <v>0</v>
      </c>
      <c r="H65" s="73">
        <f t="shared" si="9"/>
        <v>0</v>
      </c>
      <c r="I65" s="73">
        <f t="shared" si="10"/>
        <v>0</v>
      </c>
      <c r="J65" s="73">
        <f t="shared" si="11"/>
        <v>0</v>
      </c>
      <c r="K65" s="73">
        <f t="shared" si="12"/>
        <v>0</v>
      </c>
      <c r="L65" s="73">
        <f t="shared" si="13"/>
        <v>0</v>
      </c>
      <c r="M65" s="73">
        <f t="shared" ca="1" si="14"/>
        <v>-9.8676637770209359E-4</v>
      </c>
      <c r="N65" s="73">
        <f t="shared" ca="1" si="15"/>
        <v>0</v>
      </c>
      <c r="O65" s="83">
        <f t="shared" ca="1" si="16"/>
        <v>0</v>
      </c>
      <c r="P65" s="73">
        <f t="shared" ca="1" si="17"/>
        <v>0</v>
      </c>
      <c r="Q65" s="73">
        <f t="shared" ca="1" si="18"/>
        <v>0</v>
      </c>
      <c r="R65" s="42">
        <f t="shared" ca="1" si="19"/>
        <v>9.8676637770209359E-4</v>
      </c>
    </row>
    <row r="66" spans="1:18">
      <c r="A66" s="78"/>
      <c r="B66" s="78"/>
      <c r="C66" s="78"/>
      <c r="D66" s="79">
        <f t="shared" si="5"/>
        <v>0</v>
      </c>
      <c r="E66" s="79">
        <f t="shared" si="6"/>
        <v>0</v>
      </c>
      <c r="F66" s="73">
        <f t="shared" si="7"/>
        <v>0</v>
      </c>
      <c r="G66" s="73">
        <f t="shared" si="8"/>
        <v>0</v>
      </c>
      <c r="H66" s="73">
        <f t="shared" si="9"/>
        <v>0</v>
      </c>
      <c r="I66" s="73">
        <f t="shared" si="10"/>
        <v>0</v>
      </c>
      <c r="J66" s="73">
        <f t="shared" si="11"/>
        <v>0</v>
      </c>
      <c r="K66" s="73">
        <f t="shared" si="12"/>
        <v>0</v>
      </c>
      <c r="L66" s="73">
        <f t="shared" si="13"/>
        <v>0</v>
      </c>
      <c r="M66" s="73">
        <f t="shared" ca="1" si="14"/>
        <v>-9.8676637770209359E-4</v>
      </c>
      <c r="N66" s="73">
        <f t="shared" ca="1" si="15"/>
        <v>0</v>
      </c>
      <c r="O66" s="83">
        <f t="shared" ca="1" si="16"/>
        <v>0</v>
      </c>
      <c r="P66" s="73">
        <f t="shared" ca="1" si="17"/>
        <v>0</v>
      </c>
      <c r="Q66" s="73">
        <f t="shared" ca="1" si="18"/>
        <v>0</v>
      </c>
      <c r="R66" s="42">
        <f t="shared" ca="1" si="19"/>
        <v>9.8676637770209359E-4</v>
      </c>
    </row>
    <row r="67" spans="1:18">
      <c r="A67" s="78"/>
      <c r="B67" s="78"/>
      <c r="C67" s="78"/>
      <c r="D67" s="79">
        <f t="shared" si="5"/>
        <v>0</v>
      </c>
      <c r="E67" s="79">
        <f t="shared" si="6"/>
        <v>0</v>
      </c>
      <c r="F67" s="73">
        <f t="shared" si="7"/>
        <v>0</v>
      </c>
      <c r="G67" s="73">
        <f t="shared" si="8"/>
        <v>0</v>
      </c>
      <c r="H67" s="73">
        <f t="shared" si="9"/>
        <v>0</v>
      </c>
      <c r="I67" s="73">
        <f t="shared" si="10"/>
        <v>0</v>
      </c>
      <c r="J67" s="73">
        <f t="shared" si="11"/>
        <v>0</v>
      </c>
      <c r="K67" s="73">
        <f t="shared" si="12"/>
        <v>0</v>
      </c>
      <c r="L67" s="73">
        <f t="shared" si="13"/>
        <v>0</v>
      </c>
      <c r="M67" s="73">
        <f t="shared" ca="1" si="14"/>
        <v>-9.8676637770209359E-4</v>
      </c>
      <c r="N67" s="73">
        <f t="shared" ca="1" si="15"/>
        <v>0</v>
      </c>
      <c r="O67" s="83">
        <f t="shared" ca="1" si="16"/>
        <v>0</v>
      </c>
      <c r="P67" s="73">
        <f t="shared" ca="1" si="17"/>
        <v>0</v>
      </c>
      <c r="Q67" s="73">
        <f t="shared" ca="1" si="18"/>
        <v>0</v>
      </c>
      <c r="R67" s="42">
        <f t="shared" ca="1" si="19"/>
        <v>9.8676637770209359E-4</v>
      </c>
    </row>
    <row r="68" spans="1:18">
      <c r="A68" s="78"/>
      <c r="B68" s="78"/>
      <c r="C68" s="78"/>
      <c r="D68" s="79">
        <f t="shared" si="5"/>
        <v>0</v>
      </c>
      <c r="E68" s="79">
        <f t="shared" si="6"/>
        <v>0</v>
      </c>
      <c r="F68" s="73">
        <f t="shared" si="7"/>
        <v>0</v>
      </c>
      <c r="G68" s="73">
        <f t="shared" si="8"/>
        <v>0</v>
      </c>
      <c r="H68" s="73">
        <f t="shared" si="9"/>
        <v>0</v>
      </c>
      <c r="I68" s="73">
        <f t="shared" si="10"/>
        <v>0</v>
      </c>
      <c r="J68" s="73">
        <f t="shared" si="11"/>
        <v>0</v>
      </c>
      <c r="K68" s="73">
        <f t="shared" si="12"/>
        <v>0</v>
      </c>
      <c r="L68" s="73">
        <f t="shared" si="13"/>
        <v>0</v>
      </c>
      <c r="M68" s="73">
        <f t="shared" ca="1" si="14"/>
        <v>-9.8676637770209359E-4</v>
      </c>
      <c r="N68" s="73">
        <f t="shared" ca="1" si="15"/>
        <v>0</v>
      </c>
      <c r="O68" s="83">
        <f t="shared" ca="1" si="16"/>
        <v>0</v>
      </c>
      <c r="P68" s="73">
        <f t="shared" ca="1" si="17"/>
        <v>0</v>
      </c>
      <c r="Q68" s="73">
        <f t="shared" ca="1" si="18"/>
        <v>0</v>
      </c>
      <c r="R68" s="42">
        <f t="shared" ca="1" si="19"/>
        <v>9.8676637770209359E-4</v>
      </c>
    </row>
    <row r="69" spans="1:18">
      <c r="A69" s="78"/>
      <c r="B69" s="78"/>
      <c r="C69" s="78"/>
      <c r="D69" s="79">
        <f t="shared" si="5"/>
        <v>0</v>
      </c>
      <c r="E69" s="79">
        <f t="shared" si="6"/>
        <v>0</v>
      </c>
      <c r="F69" s="73">
        <f t="shared" si="7"/>
        <v>0</v>
      </c>
      <c r="G69" s="73">
        <f t="shared" si="8"/>
        <v>0</v>
      </c>
      <c r="H69" s="73">
        <f t="shared" si="9"/>
        <v>0</v>
      </c>
      <c r="I69" s="73">
        <f t="shared" si="10"/>
        <v>0</v>
      </c>
      <c r="J69" s="73">
        <f t="shared" si="11"/>
        <v>0</v>
      </c>
      <c r="K69" s="73">
        <f t="shared" si="12"/>
        <v>0</v>
      </c>
      <c r="L69" s="73">
        <f t="shared" si="13"/>
        <v>0</v>
      </c>
      <c r="M69" s="73">
        <f t="shared" ca="1" si="14"/>
        <v>-9.8676637770209359E-4</v>
      </c>
      <c r="N69" s="73">
        <f t="shared" ca="1" si="15"/>
        <v>0</v>
      </c>
      <c r="O69" s="83">
        <f t="shared" ca="1" si="16"/>
        <v>0</v>
      </c>
      <c r="P69" s="73">
        <f t="shared" ca="1" si="17"/>
        <v>0</v>
      </c>
      <c r="Q69" s="73">
        <f t="shared" ca="1" si="18"/>
        <v>0</v>
      </c>
      <c r="R69" s="42">
        <f t="shared" ca="1" si="19"/>
        <v>9.8676637770209359E-4</v>
      </c>
    </row>
    <row r="70" spans="1:18">
      <c r="A70" s="78"/>
      <c r="B70" s="78"/>
      <c r="C70" s="78"/>
      <c r="D70" s="79">
        <f t="shared" si="5"/>
        <v>0</v>
      </c>
      <c r="E70" s="79">
        <f t="shared" si="6"/>
        <v>0</v>
      </c>
      <c r="F70" s="73">
        <f t="shared" si="7"/>
        <v>0</v>
      </c>
      <c r="G70" s="73">
        <f t="shared" si="8"/>
        <v>0</v>
      </c>
      <c r="H70" s="73">
        <f t="shared" si="9"/>
        <v>0</v>
      </c>
      <c r="I70" s="73">
        <f t="shared" si="10"/>
        <v>0</v>
      </c>
      <c r="J70" s="73">
        <f t="shared" si="11"/>
        <v>0</v>
      </c>
      <c r="K70" s="73">
        <f t="shared" si="12"/>
        <v>0</v>
      </c>
      <c r="L70" s="73">
        <f t="shared" si="13"/>
        <v>0</v>
      </c>
      <c r="M70" s="73">
        <f t="shared" ca="1" si="14"/>
        <v>-9.8676637770209359E-4</v>
      </c>
      <c r="N70" s="73">
        <f t="shared" ca="1" si="15"/>
        <v>0</v>
      </c>
      <c r="O70" s="83">
        <f t="shared" ca="1" si="16"/>
        <v>0</v>
      </c>
      <c r="P70" s="73">
        <f t="shared" ca="1" si="17"/>
        <v>0</v>
      </c>
      <c r="Q70" s="73">
        <f t="shared" ca="1" si="18"/>
        <v>0</v>
      </c>
      <c r="R70" s="42">
        <f t="shared" ca="1" si="19"/>
        <v>9.8676637770209359E-4</v>
      </c>
    </row>
    <row r="71" spans="1:18">
      <c r="A71" s="78"/>
      <c r="B71" s="78"/>
      <c r="C71" s="78"/>
      <c r="D71" s="79">
        <f t="shared" si="5"/>
        <v>0</v>
      </c>
      <c r="E71" s="79">
        <f t="shared" si="6"/>
        <v>0</v>
      </c>
      <c r="F71" s="73">
        <f t="shared" si="7"/>
        <v>0</v>
      </c>
      <c r="G71" s="73">
        <f t="shared" si="8"/>
        <v>0</v>
      </c>
      <c r="H71" s="73">
        <f t="shared" si="9"/>
        <v>0</v>
      </c>
      <c r="I71" s="73">
        <f t="shared" si="10"/>
        <v>0</v>
      </c>
      <c r="J71" s="73">
        <f t="shared" si="11"/>
        <v>0</v>
      </c>
      <c r="K71" s="73">
        <f t="shared" si="12"/>
        <v>0</v>
      </c>
      <c r="L71" s="73">
        <f t="shared" si="13"/>
        <v>0</v>
      </c>
      <c r="M71" s="73">
        <f t="shared" ca="1" si="14"/>
        <v>-9.8676637770209359E-4</v>
      </c>
      <c r="N71" s="73">
        <f t="shared" ca="1" si="15"/>
        <v>0</v>
      </c>
      <c r="O71" s="83">
        <f t="shared" ca="1" si="16"/>
        <v>0</v>
      </c>
      <c r="P71" s="73">
        <f t="shared" ca="1" si="17"/>
        <v>0</v>
      </c>
      <c r="Q71" s="73">
        <f t="shared" ca="1" si="18"/>
        <v>0</v>
      </c>
      <c r="R71" s="42">
        <f t="shared" ca="1" si="19"/>
        <v>9.8676637770209359E-4</v>
      </c>
    </row>
    <row r="72" spans="1:18">
      <c r="A72" s="78"/>
      <c r="B72" s="78"/>
      <c r="C72" s="78"/>
      <c r="D72" s="79">
        <f t="shared" si="5"/>
        <v>0</v>
      </c>
      <c r="E72" s="79">
        <f t="shared" si="6"/>
        <v>0</v>
      </c>
      <c r="F72" s="73">
        <f t="shared" si="7"/>
        <v>0</v>
      </c>
      <c r="G72" s="73">
        <f t="shared" si="8"/>
        <v>0</v>
      </c>
      <c r="H72" s="73">
        <f t="shared" si="9"/>
        <v>0</v>
      </c>
      <c r="I72" s="73">
        <f t="shared" si="10"/>
        <v>0</v>
      </c>
      <c r="J72" s="73">
        <f t="shared" si="11"/>
        <v>0</v>
      </c>
      <c r="K72" s="73">
        <f t="shared" si="12"/>
        <v>0</v>
      </c>
      <c r="L72" s="73">
        <f t="shared" si="13"/>
        <v>0</v>
      </c>
      <c r="M72" s="73">
        <f t="shared" ca="1" si="14"/>
        <v>-9.8676637770209359E-4</v>
      </c>
      <c r="N72" s="73">
        <f t="shared" ca="1" si="15"/>
        <v>0</v>
      </c>
      <c r="O72" s="83">
        <f t="shared" ca="1" si="16"/>
        <v>0</v>
      </c>
      <c r="P72" s="73">
        <f t="shared" ca="1" si="17"/>
        <v>0</v>
      </c>
      <c r="Q72" s="73">
        <f t="shared" ca="1" si="18"/>
        <v>0</v>
      </c>
      <c r="R72" s="42">
        <f t="shared" ca="1" si="19"/>
        <v>9.8676637770209359E-4</v>
      </c>
    </row>
    <row r="73" spans="1:18">
      <c r="A73" s="78"/>
      <c r="B73" s="78"/>
      <c r="C73" s="78"/>
      <c r="D73" s="79">
        <f t="shared" si="5"/>
        <v>0</v>
      </c>
      <c r="E73" s="79">
        <f t="shared" si="6"/>
        <v>0</v>
      </c>
      <c r="F73" s="73">
        <f t="shared" si="7"/>
        <v>0</v>
      </c>
      <c r="G73" s="73">
        <f t="shared" si="8"/>
        <v>0</v>
      </c>
      <c r="H73" s="73">
        <f t="shared" si="9"/>
        <v>0</v>
      </c>
      <c r="I73" s="73">
        <f t="shared" si="10"/>
        <v>0</v>
      </c>
      <c r="J73" s="73">
        <f t="shared" si="11"/>
        <v>0</v>
      </c>
      <c r="K73" s="73">
        <f t="shared" si="12"/>
        <v>0</v>
      </c>
      <c r="L73" s="73">
        <f t="shared" si="13"/>
        <v>0</v>
      </c>
      <c r="M73" s="73">
        <f t="shared" ca="1" si="14"/>
        <v>-9.8676637770209359E-4</v>
      </c>
      <c r="N73" s="73">
        <f t="shared" ca="1" si="15"/>
        <v>0</v>
      </c>
      <c r="O73" s="83">
        <f t="shared" ca="1" si="16"/>
        <v>0</v>
      </c>
      <c r="P73" s="73">
        <f t="shared" ca="1" si="17"/>
        <v>0</v>
      </c>
      <c r="Q73" s="73">
        <f t="shared" ca="1" si="18"/>
        <v>0</v>
      </c>
      <c r="R73" s="42">
        <f t="shared" ca="1" si="19"/>
        <v>9.8676637770209359E-4</v>
      </c>
    </row>
    <row r="74" spans="1:18">
      <c r="A74" s="78"/>
      <c r="B74" s="78"/>
      <c r="C74" s="78"/>
      <c r="D74" s="79">
        <f t="shared" si="5"/>
        <v>0</v>
      </c>
      <c r="E74" s="79">
        <f t="shared" si="6"/>
        <v>0</v>
      </c>
      <c r="F74" s="73">
        <f t="shared" si="7"/>
        <v>0</v>
      </c>
      <c r="G74" s="73">
        <f t="shared" si="8"/>
        <v>0</v>
      </c>
      <c r="H74" s="73">
        <f t="shared" si="9"/>
        <v>0</v>
      </c>
      <c r="I74" s="73">
        <f t="shared" si="10"/>
        <v>0</v>
      </c>
      <c r="J74" s="73">
        <f t="shared" si="11"/>
        <v>0</v>
      </c>
      <c r="K74" s="73">
        <f t="shared" si="12"/>
        <v>0</v>
      </c>
      <c r="L74" s="73">
        <f t="shared" si="13"/>
        <v>0</v>
      </c>
      <c r="M74" s="73">
        <f t="shared" ca="1" si="14"/>
        <v>-9.8676637770209359E-4</v>
      </c>
      <c r="N74" s="73">
        <f t="shared" ca="1" si="15"/>
        <v>0</v>
      </c>
      <c r="O74" s="83">
        <f t="shared" ca="1" si="16"/>
        <v>0</v>
      </c>
      <c r="P74" s="73">
        <f t="shared" ca="1" si="17"/>
        <v>0</v>
      </c>
      <c r="Q74" s="73">
        <f t="shared" ca="1" si="18"/>
        <v>0</v>
      </c>
      <c r="R74" s="42">
        <f t="shared" ca="1" si="19"/>
        <v>9.8676637770209359E-4</v>
      </c>
    </row>
    <row r="75" spans="1:18">
      <c r="A75" s="78"/>
      <c r="B75" s="78"/>
      <c r="C75" s="78"/>
      <c r="D75" s="79">
        <f t="shared" si="5"/>
        <v>0</v>
      </c>
      <c r="E75" s="79">
        <f t="shared" si="6"/>
        <v>0</v>
      </c>
      <c r="F75" s="73">
        <f t="shared" si="7"/>
        <v>0</v>
      </c>
      <c r="G75" s="73">
        <f t="shared" si="8"/>
        <v>0</v>
      </c>
      <c r="H75" s="73">
        <f t="shared" si="9"/>
        <v>0</v>
      </c>
      <c r="I75" s="73">
        <f t="shared" si="10"/>
        <v>0</v>
      </c>
      <c r="J75" s="73">
        <f t="shared" si="11"/>
        <v>0</v>
      </c>
      <c r="K75" s="73">
        <f t="shared" si="12"/>
        <v>0</v>
      </c>
      <c r="L75" s="73">
        <f t="shared" si="13"/>
        <v>0</v>
      </c>
      <c r="M75" s="73">
        <f t="shared" ca="1" si="14"/>
        <v>-9.8676637770209359E-4</v>
      </c>
      <c r="N75" s="73">
        <f t="shared" ca="1" si="15"/>
        <v>0</v>
      </c>
      <c r="O75" s="83">
        <f t="shared" ca="1" si="16"/>
        <v>0</v>
      </c>
      <c r="P75" s="73">
        <f t="shared" ca="1" si="17"/>
        <v>0</v>
      </c>
      <c r="Q75" s="73">
        <f t="shared" ca="1" si="18"/>
        <v>0</v>
      </c>
      <c r="R75" s="42">
        <f t="shared" ca="1" si="19"/>
        <v>9.8676637770209359E-4</v>
      </c>
    </row>
    <row r="76" spans="1:18">
      <c r="A76" s="78"/>
      <c r="B76" s="78"/>
      <c r="C76" s="78"/>
      <c r="D76" s="79">
        <f t="shared" si="5"/>
        <v>0</v>
      </c>
      <c r="E76" s="79">
        <f t="shared" si="6"/>
        <v>0</v>
      </c>
      <c r="F76" s="73">
        <f t="shared" si="7"/>
        <v>0</v>
      </c>
      <c r="G76" s="73">
        <f t="shared" si="8"/>
        <v>0</v>
      </c>
      <c r="H76" s="73">
        <f t="shared" si="9"/>
        <v>0</v>
      </c>
      <c r="I76" s="73">
        <f t="shared" si="10"/>
        <v>0</v>
      </c>
      <c r="J76" s="73">
        <f t="shared" si="11"/>
        <v>0</v>
      </c>
      <c r="K76" s="73">
        <f t="shared" si="12"/>
        <v>0</v>
      </c>
      <c r="L76" s="73">
        <f t="shared" si="13"/>
        <v>0</v>
      </c>
      <c r="M76" s="73">
        <f t="shared" ca="1" si="14"/>
        <v>-9.8676637770209359E-4</v>
      </c>
      <c r="N76" s="73">
        <f t="shared" ca="1" si="15"/>
        <v>0</v>
      </c>
      <c r="O76" s="83">
        <f t="shared" ca="1" si="16"/>
        <v>0</v>
      </c>
      <c r="P76" s="73">
        <f t="shared" ca="1" si="17"/>
        <v>0</v>
      </c>
      <c r="Q76" s="73">
        <f t="shared" ca="1" si="18"/>
        <v>0</v>
      </c>
      <c r="R76" s="42">
        <f t="shared" ca="1" si="19"/>
        <v>9.8676637770209359E-4</v>
      </c>
    </row>
    <row r="77" spans="1:18">
      <c r="A77" s="78"/>
      <c r="B77" s="78"/>
      <c r="C77" s="78"/>
      <c r="D77" s="79">
        <f t="shared" si="5"/>
        <v>0</v>
      </c>
      <c r="E77" s="79">
        <f t="shared" si="6"/>
        <v>0</v>
      </c>
      <c r="F77" s="73">
        <f t="shared" si="7"/>
        <v>0</v>
      </c>
      <c r="G77" s="73">
        <f t="shared" si="8"/>
        <v>0</v>
      </c>
      <c r="H77" s="73">
        <f t="shared" si="9"/>
        <v>0</v>
      </c>
      <c r="I77" s="73">
        <f t="shared" si="10"/>
        <v>0</v>
      </c>
      <c r="J77" s="73">
        <f t="shared" si="11"/>
        <v>0</v>
      </c>
      <c r="K77" s="73">
        <f t="shared" si="12"/>
        <v>0</v>
      </c>
      <c r="L77" s="73">
        <f t="shared" si="13"/>
        <v>0</v>
      </c>
      <c r="M77" s="73">
        <f t="shared" ca="1" si="14"/>
        <v>-9.8676637770209359E-4</v>
      </c>
      <c r="N77" s="73">
        <f t="shared" ca="1" si="15"/>
        <v>0</v>
      </c>
      <c r="O77" s="83">
        <f t="shared" ca="1" si="16"/>
        <v>0</v>
      </c>
      <c r="P77" s="73">
        <f t="shared" ca="1" si="17"/>
        <v>0</v>
      </c>
      <c r="Q77" s="73">
        <f t="shared" ca="1" si="18"/>
        <v>0</v>
      </c>
      <c r="R77" s="42">
        <f t="shared" ca="1" si="19"/>
        <v>9.8676637770209359E-4</v>
      </c>
    </row>
    <row r="78" spans="1:18">
      <c r="A78" s="78"/>
      <c r="B78" s="78"/>
      <c r="C78" s="78"/>
      <c r="D78" s="79">
        <f t="shared" si="5"/>
        <v>0</v>
      </c>
      <c r="E78" s="79">
        <f t="shared" si="6"/>
        <v>0</v>
      </c>
      <c r="F78" s="73">
        <f t="shared" si="7"/>
        <v>0</v>
      </c>
      <c r="G78" s="73">
        <f t="shared" si="8"/>
        <v>0</v>
      </c>
      <c r="H78" s="73">
        <f t="shared" si="9"/>
        <v>0</v>
      </c>
      <c r="I78" s="73">
        <f t="shared" si="10"/>
        <v>0</v>
      </c>
      <c r="J78" s="73">
        <f t="shared" si="11"/>
        <v>0</v>
      </c>
      <c r="K78" s="73">
        <f t="shared" si="12"/>
        <v>0</v>
      </c>
      <c r="L78" s="73">
        <f t="shared" si="13"/>
        <v>0</v>
      </c>
      <c r="M78" s="73">
        <f t="shared" ca="1" si="14"/>
        <v>-9.8676637770209359E-4</v>
      </c>
      <c r="N78" s="73">
        <f t="shared" ca="1" si="15"/>
        <v>0</v>
      </c>
      <c r="O78" s="83">
        <f t="shared" ca="1" si="16"/>
        <v>0</v>
      </c>
      <c r="P78" s="73">
        <f t="shared" ca="1" si="17"/>
        <v>0</v>
      </c>
      <c r="Q78" s="73">
        <f t="shared" ca="1" si="18"/>
        <v>0</v>
      </c>
      <c r="R78" s="42">
        <f t="shared" ca="1" si="19"/>
        <v>9.8676637770209359E-4</v>
      </c>
    </row>
    <row r="79" spans="1:18">
      <c r="A79" s="78"/>
      <c r="B79" s="78"/>
      <c r="C79" s="78"/>
      <c r="D79" s="79">
        <f t="shared" si="5"/>
        <v>0</v>
      </c>
      <c r="E79" s="79">
        <f t="shared" si="6"/>
        <v>0</v>
      </c>
      <c r="F79" s="73">
        <f t="shared" si="7"/>
        <v>0</v>
      </c>
      <c r="G79" s="73">
        <f t="shared" si="8"/>
        <v>0</v>
      </c>
      <c r="H79" s="73">
        <f t="shared" si="9"/>
        <v>0</v>
      </c>
      <c r="I79" s="73">
        <f t="shared" si="10"/>
        <v>0</v>
      </c>
      <c r="J79" s="73">
        <f t="shared" si="11"/>
        <v>0</v>
      </c>
      <c r="K79" s="73">
        <f t="shared" si="12"/>
        <v>0</v>
      </c>
      <c r="L79" s="73">
        <f t="shared" si="13"/>
        <v>0</v>
      </c>
      <c r="M79" s="73">
        <f t="shared" ca="1" si="14"/>
        <v>-9.8676637770209359E-4</v>
      </c>
      <c r="N79" s="73">
        <f t="shared" ca="1" si="15"/>
        <v>0</v>
      </c>
      <c r="O79" s="83">
        <f t="shared" ca="1" si="16"/>
        <v>0</v>
      </c>
      <c r="P79" s="73">
        <f t="shared" ca="1" si="17"/>
        <v>0</v>
      </c>
      <c r="Q79" s="73">
        <f t="shared" ca="1" si="18"/>
        <v>0</v>
      </c>
      <c r="R79" s="42">
        <f t="shared" ca="1" si="19"/>
        <v>9.8676637770209359E-4</v>
      </c>
    </row>
    <row r="80" spans="1:18">
      <c r="A80" s="78"/>
      <c r="B80" s="78"/>
      <c r="C80" s="78"/>
      <c r="D80" s="79">
        <f t="shared" si="5"/>
        <v>0</v>
      </c>
      <c r="E80" s="79">
        <f t="shared" si="6"/>
        <v>0</v>
      </c>
      <c r="F80" s="73">
        <f t="shared" si="7"/>
        <v>0</v>
      </c>
      <c r="G80" s="73">
        <f t="shared" si="8"/>
        <v>0</v>
      </c>
      <c r="H80" s="73">
        <f t="shared" si="9"/>
        <v>0</v>
      </c>
      <c r="I80" s="73">
        <f t="shared" si="10"/>
        <v>0</v>
      </c>
      <c r="J80" s="73">
        <f t="shared" si="11"/>
        <v>0</v>
      </c>
      <c r="K80" s="73">
        <f t="shared" si="12"/>
        <v>0</v>
      </c>
      <c r="L80" s="73">
        <f t="shared" si="13"/>
        <v>0</v>
      </c>
      <c r="M80" s="73">
        <f t="shared" ca="1" si="14"/>
        <v>-9.8676637770209359E-4</v>
      </c>
      <c r="N80" s="73">
        <f t="shared" ca="1" si="15"/>
        <v>0</v>
      </c>
      <c r="O80" s="83">
        <f t="shared" ca="1" si="16"/>
        <v>0</v>
      </c>
      <c r="P80" s="73">
        <f t="shared" ca="1" si="17"/>
        <v>0</v>
      </c>
      <c r="Q80" s="73">
        <f t="shared" ca="1" si="18"/>
        <v>0</v>
      </c>
      <c r="R80" s="42">
        <f t="shared" ca="1" si="19"/>
        <v>9.8676637770209359E-4</v>
      </c>
    </row>
    <row r="81" spans="1:18">
      <c r="A81" s="78"/>
      <c r="B81" s="78"/>
      <c r="C81" s="78"/>
      <c r="D81" s="79">
        <f t="shared" si="5"/>
        <v>0</v>
      </c>
      <c r="E81" s="79">
        <f t="shared" si="6"/>
        <v>0</v>
      </c>
      <c r="F81" s="73">
        <f t="shared" si="7"/>
        <v>0</v>
      </c>
      <c r="G81" s="73">
        <f t="shared" si="8"/>
        <v>0</v>
      </c>
      <c r="H81" s="73">
        <f t="shared" si="9"/>
        <v>0</v>
      </c>
      <c r="I81" s="73">
        <f t="shared" si="10"/>
        <v>0</v>
      </c>
      <c r="J81" s="73">
        <f t="shared" si="11"/>
        <v>0</v>
      </c>
      <c r="K81" s="73">
        <f t="shared" si="12"/>
        <v>0</v>
      </c>
      <c r="L81" s="73">
        <f t="shared" si="13"/>
        <v>0</v>
      </c>
      <c r="M81" s="73">
        <f t="shared" ca="1" si="14"/>
        <v>-9.8676637770209359E-4</v>
      </c>
      <c r="N81" s="73">
        <f t="shared" ca="1" si="15"/>
        <v>0</v>
      </c>
      <c r="O81" s="83">
        <f t="shared" ca="1" si="16"/>
        <v>0</v>
      </c>
      <c r="P81" s="73">
        <f t="shared" ca="1" si="17"/>
        <v>0</v>
      </c>
      <c r="Q81" s="73">
        <f t="shared" ca="1" si="18"/>
        <v>0</v>
      </c>
      <c r="R81" s="42">
        <f t="shared" ca="1" si="19"/>
        <v>9.8676637770209359E-4</v>
      </c>
    </row>
    <row r="82" spans="1:18">
      <c r="A82" s="78"/>
      <c r="B82" s="78"/>
      <c r="C82" s="78"/>
      <c r="D82" s="79">
        <f t="shared" si="5"/>
        <v>0</v>
      </c>
      <c r="E82" s="79">
        <f t="shared" si="6"/>
        <v>0</v>
      </c>
      <c r="F82" s="73">
        <f t="shared" si="7"/>
        <v>0</v>
      </c>
      <c r="G82" s="73">
        <f t="shared" si="8"/>
        <v>0</v>
      </c>
      <c r="H82" s="73">
        <f t="shared" si="9"/>
        <v>0</v>
      </c>
      <c r="I82" s="73">
        <f t="shared" si="10"/>
        <v>0</v>
      </c>
      <c r="J82" s="73">
        <f t="shared" si="11"/>
        <v>0</v>
      </c>
      <c r="K82" s="73">
        <f t="shared" si="12"/>
        <v>0</v>
      </c>
      <c r="L82" s="73">
        <f t="shared" si="13"/>
        <v>0</v>
      </c>
      <c r="M82" s="73">
        <f t="shared" ca="1" si="14"/>
        <v>-9.8676637770209359E-4</v>
      </c>
      <c r="N82" s="73">
        <f t="shared" ca="1" si="15"/>
        <v>0</v>
      </c>
      <c r="O82" s="83">
        <f t="shared" ca="1" si="16"/>
        <v>0</v>
      </c>
      <c r="P82" s="73">
        <f t="shared" ca="1" si="17"/>
        <v>0</v>
      </c>
      <c r="Q82" s="73">
        <f t="shared" ca="1" si="18"/>
        <v>0</v>
      </c>
      <c r="R82" s="42">
        <f t="shared" ca="1" si="19"/>
        <v>9.8676637770209359E-4</v>
      </c>
    </row>
    <row r="83" spans="1:18">
      <c r="A83" s="78"/>
      <c r="B83" s="78"/>
      <c r="C83" s="78"/>
      <c r="D83" s="79">
        <f t="shared" ref="D83:D146" si="20">A83/A$18</f>
        <v>0</v>
      </c>
      <c r="E83" s="79">
        <f t="shared" ref="E83:E146" si="21">B83/B$18</f>
        <v>0</v>
      </c>
      <c r="F83" s="73">
        <f t="shared" ref="F83:F146" si="22">$C83*D83</f>
        <v>0</v>
      </c>
      <c r="G83" s="73">
        <f t="shared" ref="G83:G146" si="23">$C83*E83</f>
        <v>0</v>
      </c>
      <c r="H83" s="73">
        <f t="shared" ref="H83:H146" si="24">C83*D83*D83</f>
        <v>0</v>
      </c>
      <c r="I83" s="73">
        <f t="shared" ref="I83:I146" si="25">C83*D83*D83*D83</f>
        <v>0</v>
      </c>
      <c r="J83" s="73">
        <f t="shared" ref="J83:J146" si="26">C83*D83*D83*D83*D83</f>
        <v>0</v>
      </c>
      <c r="K83" s="73">
        <f t="shared" ref="K83:K146" si="27">C83*E83*D83</f>
        <v>0</v>
      </c>
      <c r="L83" s="73">
        <f t="shared" ref="L83:L146" si="28">C83*E83*D83*D83</f>
        <v>0</v>
      </c>
      <c r="M83" s="73">
        <f t="shared" ref="M83:M146" ca="1" si="29">+E$4+E$5*D83+E$6*D83^2</f>
        <v>-9.8676637770209359E-4</v>
      </c>
      <c r="N83" s="73">
        <f t="shared" ref="N83:N146" ca="1" si="30">C83*(M83-E83)^2</f>
        <v>0</v>
      </c>
      <c r="O83" s="83">
        <f t="shared" ref="O83:O146" ca="1" si="31">(C83*O$1-O$2*F83+O$3*H83)^2</f>
        <v>0</v>
      </c>
      <c r="P83" s="73">
        <f t="shared" ref="P83:P146" ca="1" si="32">(-C83*O$2+O$4*F83-O$5*H83)^2</f>
        <v>0</v>
      </c>
      <c r="Q83" s="73">
        <f t="shared" ref="Q83:Q146" ca="1" si="33">+(C83*O$3-F83*O$5+H83*O$6)^2</f>
        <v>0</v>
      </c>
      <c r="R83" s="42">
        <f t="shared" ref="R83:R146" ca="1" si="34">+E83-M83</f>
        <v>9.8676637770209359E-4</v>
      </c>
    </row>
    <row r="84" spans="1:18">
      <c r="A84" s="78"/>
      <c r="B84" s="78"/>
      <c r="C84" s="78"/>
      <c r="D84" s="79">
        <f t="shared" si="20"/>
        <v>0</v>
      </c>
      <c r="E84" s="79">
        <f t="shared" si="21"/>
        <v>0</v>
      </c>
      <c r="F84" s="73">
        <f t="shared" si="22"/>
        <v>0</v>
      </c>
      <c r="G84" s="73">
        <f t="shared" si="23"/>
        <v>0</v>
      </c>
      <c r="H84" s="73">
        <f t="shared" si="24"/>
        <v>0</v>
      </c>
      <c r="I84" s="73">
        <f t="shared" si="25"/>
        <v>0</v>
      </c>
      <c r="J84" s="73">
        <f t="shared" si="26"/>
        <v>0</v>
      </c>
      <c r="K84" s="73">
        <f t="shared" si="27"/>
        <v>0</v>
      </c>
      <c r="L84" s="73">
        <f t="shared" si="28"/>
        <v>0</v>
      </c>
      <c r="M84" s="73">
        <f t="shared" ca="1" si="29"/>
        <v>-9.8676637770209359E-4</v>
      </c>
      <c r="N84" s="73">
        <f t="shared" ca="1" si="30"/>
        <v>0</v>
      </c>
      <c r="O84" s="83">
        <f t="shared" ca="1" si="31"/>
        <v>0</v>
      </c>
      <c r="P84" s="73">
        <f t="shared" ca="1" si="32"/>
        <v>0</v>
      </c>
      <c r="Q84" s="73">
        <f t="shared" ca="1" si="33"/>
        <v>0</v>
      </c>
      <c r="R84" s="42">
        <f t="shared" ca="1" si="34"/>
        <v>9.8676637770209359E-4</v>
      </c>
    </row>
    <row r="85" spans="1:18">
      <c r="A85" s="78"/>
      <c r="B85" s="78"/>
      <c r="C85" s="78"/>
      <c r="D85" s="79">
        <f t="shared" si="20"/>
        <v>0</v>
      </c>
      <c r="E85" s="79">
        <f t="shared" si="21"/>
        <v>0</v>
      </c>
      <c r="F85" s="73">
        <f t="shared" si="22"/>
        <v>0</v>
      </c>
      <c r="G85" s="73">
        <f t="shared" si="23"/>
        <v>0</v>
      </c>
      <c r="H85" s="73">
        <f t="shared" si="24"/>
        <v>0</v>
      </c>
      <c r="I85" s="73">
        <f t="shared" si="25"/>
        <v>0</v>
      </c>
      <c r="J85" s="73">
        <f t="shared" si="26"/>
        <v>0</v>
      </c>
      <c r="K85" s="73">
        <f t="shared" si="27"/>
        <v>0</v>
      </c>
      <c r="L85" s="73">
        <f t="shared" si="28"/>
        <v>0</v>
      </c>
      <c r="M85" s="73">
        <f t="shared" ca="1" si="29"/>
        <v>-9.8676637770209359E-4</v>
      </c>
      <c r="N85" s="73">
        <f t="shared" ca="1" si="30"/>
        <v>0</v>
      </c>
      <c r="O85" s="83">
        <f t="shared" ca="1" si="31"/>
        <v>0</v>
      </c>
      <c r="P85" s="73">
        <f t="shared" ca="1" si="32"/>
        <v>0</v>
      </c>
      <c r="Q85" s="73">
        <f t="shared" ca="1" si="33"/>
        <v>0</v>
      </c>
      <c r="R85" s="42">
        <f t="shared" ca="1" si="34"/>
        <v>9.8676637770209359E-4</v>
      </c>
    </row>
    <row r="86" spans="1:18">
      <c r="A86" s="78"/>
      <c r="B86" s="78"/>
      <c r="C86" s="78"/>
      <c r="D86" s="79">
        <f t="shared" si="20"/>
        <v>0</v>
      </c>
      <c r="E86" s="79">
        <f t="shared" si="21"/>
        <v>0</v>
      </c>
      <c r="F86" s="73">
        <f t="shared" si="22"/>
        <v>0</v>
      </c>
      <c r="G86" s="73">
        <f t="shared" si="23"/>
        <v>0</v>
      </c>
      <c r="H86" s="73">
        <f t="shared" si="24"/>
        <v>0</v>
      </c>
      <c r="I86" s="73">
        <f t="shared" si="25"/>
        <v>0</v>
      </c>
      <c r="J86" s="73">
        <f t="shared" si="26"/>
        <v>0</v>
      </c>
      <c r="K86" s="73">
        <f t="shared" si="27"/>
        <v>0</v>
      </c>
      <c r="L86" s="73">
        <f t="shared" si="28"/>
        <v>0</v>
      </c>
      <c r="M86" s="73">
        <f t="shared" ca="1" si="29"/>
        <v>-9.8676637770209359E-4</v>
      </c>
      <c r="N86" s="73">
        <f t="shared" ca="1" si="30"/>
        <v>0</v>
      </c>
      <c r="O86" s="83">
        <f t="shared" ca="1" si="31"/>
        <v>0</v>
      </c>
      <c r="P86" s="73">
        <f t="shared" ca="1" si="32"/>
        <v>0</v>
      </c>
      <c r="Q86" s="73">
        <f t="shared" ca="1" si="33"/>
        <v>0</v>
      </c>
      <c r="R86" s="42">
        <f t="shared" ca="1" si="34"/>
        <v>9.8676637770209359E-4</v>
      </c>
    </row>
    <row r="87" spans="1:18">
      <c r="A87" s="78"/>
      <c r="B87" s="78"/>
      <c r="C87" s="78"/>
      <c r="D87" s="79">
        <f t="shared" si="20"/>
        <v>0</v>
      </c>
      <c r="E87" s="79">
        <f t="shared" si="21"/>
        <v>0</v>
      </c>
      <c r="F87" s="73">
        <f t="shared" si="22"/>
        <v>0</v>
      </c>
      <c r="G87" s="73">
        <f t="shared" si="23"/>
        <v>0</v>
      </c>
      <c r="H87" s="73">
        <f t="shared" si="24"/>
        <v>0</v>
      </c>
      <c r="I87" s="73">
        <f t="shared" si="25"/>
        <v>0</v>
      </c>
      <c r="J87" s="73">
        <f t="shared" si="26"/>
        <v>0</v>
      </c>
      <c r="K87" s="73">
        <f t="shared" si="27"/>
        <v>0</v>
      </c>
      <c r="L87" s="73">
        <f t="shared" si="28"/>
        <v>0</v>
      </c>
      <c r="M87" s="73">
        <f t="shared" ca="1" si="29"/>
        <v>-9.8676637770209359E-4</v>
      </c>
      <c r="N87" s="73">
        <f t="shared" ca="1" si="30"/>
        <v>0</v>
      </c>
      <c r="O87" s="83">
        <f t="shared" ca="1" si="31"/>
        <v>0</v>
      </c>
      <c r="P87" s="73">
        <f t="shared" ca="1" si="32"/>
        <v>0</v>
      </c>
      <c r="Q87" s="73">
        <f t="shared" ca="1" si="33"/>
        <v>0</v>
      </c>
      <c r="R87" s="42">
        <f t="shared" ca="1" si="34"/>
        <v>9.8676637770209359E-4</v>
      </c>
    </row>
    <row r="88" spans="1:18">
      <c r="A88" s="78"/>
      <c r="B88" s="78"/>
      <c r="C88" s="78"/>
      <c r="D88" s="79">
        <f t="shared" si="20"/>
        <v>0</v>
      </c>
      <c r="E88" s="79">
        <f t="shared" si="21"/>
        <v>0</v>
      </c>
      <c r="F88" s="73">
        <f t="shared" si="22"/>
        <v>0</v>
      </c>
      <c r="G88" s="73">
        <f t="shared" si="23"/>
        <v>0</v>
      </c>
      <c r="H88" s="73">
        <f t="shared" si="24"/>
        <v>0</v>
      </c>
      <c r="I88" s="73">
        <f t="shared" si="25"/>
        <v>0</v>
      </c>
      <c r="J88" s="73">
        <f t="shared" si="26"/>
        <v>0</v>
      </c>
      <c r="K88" s="73">
        <f t="shared" si="27"/>
        <v>0</v>
      </c>
      <c r="L88" s="73">
        <f t="shared" si="28"/>
        <v>0</v>
      </c>
      <c r="M88" s="73">
        <f t="shared" ca="1" si="29"/>
        <v>-9.8676637770209359E-4</v>
      </c>
      <c r="N88" s="73">
        <f t="shared" ca="1" si="30"/>
        <v>0</v>
      </c>
      <c r="O88" s="83">
        <f t="shared" ca="1" si="31"/>
        <v>0</v>
      </c>
      <c r="P88" s="73">
        <f t="shared" ca="1" si="32"/>
        <v>0</v>
      </c>
      <c r="Q88" s="73">
        <f t="shared" ca="1" si="33"/>
        <v>0</v>
      </c>
      <c r="R88" s="42">
        <f t="shared" ca="1" si="34"/>
        <v>9.8676637770209359E-4</v>
      </c>
    </row>
    <row r="89" spans="1:18">
      <c r="A89" s="78"/>
      <c r="B89" s="78"/>
      <c r="C89" s="78"/>
      <c r="D89" s="79">
        <f t="shared" si="20"/>
        <v>0</v>
      </c>
      <c r="E89" s="79">
        <f t="shared" si="21"/>
        <v>0</v>
      </c>
      <c r="F89" s="73">
        <f t="shared" si="22"/>
        <v>0</v>
      </c>
      <c r="G89" s="73">
        <f t="shared" si="23"/>
        <v>0</v>
      </c>
      <c r="H89" s="73">
        <f t="shared" si="24"/>
        <v>0</v>
      </c>
      <c r="I89" s="73">
        <f t="shared" si="25"/>
        <v>0</v>
      </c>
      <c r="J89" s="73">
        <f t="shared" si="26"/>
        <v>0</v>
      </c>
      <c r="K89" s="73">
        <f t="shared" si="27"/>
        <v>0</v>
      </c>
      <c r="L89" s="73">
        <f t="shared" si="28"/>
        <v>0</v>
      </c>
      <c r="M89" s="73">
        <f t="shared" ca="1" si="29"/>
        <v>-9.8676637770209359E-4</v>
      </c>
      <c r="N89" s="73">
        <f t="shared" ca="1" si="30"/>
        <v>0</v>
      </c>
      <c r="O89" s="83">
        <f t="shared" ca="1" si="31"/>
        <v>0</v>
      </c>
      <c r="P89" s="73">
        <f t="shared" ca="1" si="32"/>
        <v>0</v>
      </c>
      <c r="Q89" s="73">
        <f t="shared" ca="1" si="33"/>
        <v>0</v>
      </c>
      <c r="R89" s="42">
        <f t="shared" ca="1" si="34"/>
        <v>9.8676637770209359E-4</v>
      </c>
    </row>
    <row r="90" spans="1:18">
      <c r="A90" s="78"/>
      <c r="B90" s="78"/>
      <c r="C90" s="78"/>
      <c r="D90" s="79">
        <f t="shared" si="20"/>
        <v>0</v>
      </c>
      <c r="E90" s="79">
        <f t="shared" si="21"/>
        <v>0</v>
      </c>
      <c r="F90" s="73">
        <f t="shared" si="22"/>
        <v>0</v>
      </c>
      <c r="G90" s="73">
        <f t="shared" si="23"/>
        <v>0</v>
      </c>
      <c r="H90" s="73">
        <f t="shared" si="24"/>
        <v>0</v>
      </c>
      <c r="I90" s="73">
        <f t="shared" si="25"/>
        <v>0</v>
      </c>
      <c r="J90" s="73">
        <f t="shared" si="26"/>
        <v>0</v>
      </c>
      <c r="K90" s="73">
        <f t="shared" si="27"/>
        <v>0</v>
      </c>
      <c r="L90" s="73">
        <f t="shared" si="28"/>
        <v>0</v>
      </c>
      <c r="M90" s="73">
        <f t="shared" ca="1" si="29"/>
        <v>-9.8676637770209359E-4</v>
      </c>
      <c r="N90" s="73">
        <f t="shared" ca="1" si="30"/>
        <v>0</v>
      </c>
      <c r="O90" s="83">
        <f t="shared" ca="1" si="31"/>
        <v>0</v>
      </c>
      <c r="P90" s="73">
        <f t="shared" ca="1" si="32"/>
        <v>0</v>
      </c>
      <c r="Q90" s="73">
        <f t="shared" ca="1" si="33"/>
        <v>0</v>
      </c>
      <c r="R90" s="42">
        <f t="shared" ca="1" si="34"/>
        <v>9.8676637770209359E-4</v>
      </c>
    </row>
    <row r="91" spans="1:18">
      <c r="A91" s="78"/>
      <c r="B91" s="78"/>
      <c r="C91" s="78"/>
      <c r="D91" s="79">
        <f t="shared" si="20"/>
        <v>0</v>
      </c>
      <c r="E91" s="79">
        <f t="shared" si="21"/>
        <v>0</v>
      </c>
      <c r="F91" s="73">
        <f t="shared" si="22"/>
        <v>0</v>
      </c>
      <c r="G91" s="73">
        <f t="shared" si="23"/>
        <v>0</v>
      </c>
      <c r="H91" s="73">
        <f t="shared" si="24"/>
        <v>0</v>
      </c>
      <c r="I91" s="73">
        <f t="shared" si="25"/>
        <v>0</v>
      </c>
      <c r="J91" s="73">
        <f t="shared" si="26"/>
        <v>0</v>
      </c>
      <c r="K91" s="73">
        <f t="shared" si="27"/>
        <v>0</v>
      </c>
      <c r="L91" s="73">
        <f t="shared" si="28"/>
        <v>0</v>
      </c>
      <c r="M91" s="73">
        <f t="shared" ca="1" si="29"/>
        <v>-9.8676637770209359E-4</v>
      </c>
      <c r="N91" s="73">
        <f t="shared" ca="1" si="30"/>
        <v>0</v>
      </c>
      <c r="O91" s="83">
        <f t="shared" ca="1" si="31"/>
        <v>0</v>
      </c>
      <c r="P91" s="73">
        <f t="shared" ca="1" si="32"/>
        <v>0</v>
      </c>
      <c r="Q91" s="73">
        <f t="shared" ca="1" si="33"/>
        <v>0</v>
      </c>
      <c r="R91" s="42">
        <f t="shared" ca="1" si="34"/>
        <v>9.8676637770209359E-4</v>
      </c>
    </row>
    <row r="92" spans="1:18">
      <c r="A92" s="78"/>
      <c r="B92" s="78"/>
      <c r="C92" s="78"/>
      <c r="D92" s="79">
        <f t="shared" si="20"/>
        <v>0</v>
      </c>
      <c r="E92" s="79">
        <f t="shared" si="21"/>
        <v>0</v>
      </c>
      <c r="F92" s="73">
        <f t="shared" si="22"/>
        <v>0</v>
      </c>
      <c r="G92" s="73">
        <f t="shared" si="23"/>
        <v>0</v>
      </c>
      <c r="H92" s="73">
        <f t="shared" si="24"/>
        <v>0</v>
      </c>
      <c r="I92" s="73">
        <f t="shared" si="25"/>
        <v>0</v>
      </c>
      <c r="J92" s="73">
        <f t="shared" si="26"/>
        <v>0</v>
      </c>
      <c r="K92" s="73">
        <f t="shared" si="27"/>
        <v>0</v>
      </c>
      <c r="L92" s="73">
        <f t="shared" si="28"/>
        <v>0</v>
      </c>
      <c r="M92" s="73">
        <f t="shared" ca="1" si="29"/>
        <v>-9.8676637770209359E-4</v>
      </c>
      <c r="N92" s="73">
        <f t="shared" ca="1" si="30"/>
        <v>0</v>
      </c>
      <c r="O92" s="83">
        <f t="shared" ca="1" si="31"/>
        <v>0</v>
      </c>
      <c r="P92" s="73">
        <f t="shared" ca="1" si="32"/>
        <v>0</v>
      </c>
      <c r="Q92" s="73">
        <f t="shared" ca="1" si="33"/>
        <v>0</v>
      </c>
      <c r="R92" s="42">
        <f t="shared" ca="1" si="34"/>
        <v>9.8676637770209359E-4</v>
      </c>
    </row>
    <row r="93" spans="1:18">
      <c r="A93" s="78"/>
      <c r="B93" s="78"/>
      <c r="C93" s="78"/>
      <c r="D93" s="79">
        <f t="shared" si="20"/>
        <v>0</v>
      </c>
      <c r="E93" s="79">
        <f t="shared" si="21"/>
        <v>0</v>
      </c>
      <c r="F93" s="73">
        <f t="shared" si="22"/>
        <v>0</v>
      </c>
      <c r="G93" s="73">
        <f t="shared" si="23"/>
        <v>0</v>
      </c>
      <c r="H93" s="73">
        <f t="shared" si="24"/>
        <v>0</v>
      </c>
      <c r="I93" s="73">
        <f t="shared" si="25"/>
        <v>0</v>
      </c>
      <c r="J93" s="73">
        <f t="shared" si="26"/>
        <v>0</v>
      </c>
      <c r="K93" s="73">
        <f t="shared" si="27"/>
        <v>0</v>
      </c>
      <c r="L93" s="73">
        <f t="shared" si="28"/>
        <v>0</v>
      </c>
      <c r="M93" s="73">
        <f t="shared" ca="1" si="29"/>
        <v>-9.8676637770209359E-4</v>
      </c>
      <c r="N93" s="73">
        <f t="shared" ca="1" si="30"/>
        <v>0</v>
      </c>
      <c r="O93" s="83">
        <f t="shared" ca="1" si="31"/>
        <v>0</v>
      </c>
      <c r="P93" s="73">
        <f t="shared" ca="1" si="32"/>
        <v>0</v>
      </c>
      <c r="Q93" s="73">
        <f t="shared" ca="1" si="33"/>
        <v>0</v>
      </c>
      <c r="R93" s="42">
        <f t="shared" ca="1" si="34"/>
        <v>9.8676637770209359E-4</v>
      </c>
    </row>
    <row r="94" spans="1:18">
      <c r="A94" s="78"/>
      <c r="B94" s="78"/>
      <c r="C94" s="78"/>
      <c r="D94" s="79">
        <f t="shared" si="20"/>
        <v>0</v>
      </c>
      <c r="E94" s="79">
        <f t="shared" si="21"/>
        <v>0</v>
      </c>
      <c r="F94" s="73">
        <f t="shared" si="22"/>
        <v>0</v>
      </c>
      <c r="G94" s="73">
        <f t="shared" si="23"/>
        <v>0</v>
      </c>
      <c r="H94" s="73">
        <f t="shared" si="24"/>
        <v>0</v>
      </c>
      <c r="I94" s="73">
        <f t="shared" si="25"/>
        <v>0</v>
      </c>
      <c r="J94" s="73">
        <f t="shared" si="26"/>
        <v>0</v>
      </c>
      <c r="K94" s="73">
        <f t="shared" si="27"/>
        <v>0</v>
      </c>
      <c r="L94" s="73">
        <f t="shared" si="28"/>
        <v>0</v>
      </c>
      <c r="M94" s="73">
        <f t="shared" ca="1" si="29"/>
        <v>-9.8676637770209359E-4</v>
      </c>
      <c r="N94" s="73">
        <f t="shared" ca="1" si="30"/>
        <v>0</v>
      </c>
      <c r="O94" s="83">
        <f t="shared" ca="1" si="31"/>
        <v>0</v>
      </c>
      <c r="P94" s="73">
        <f t="shared" ca="1" si="32"/>
        <v>0</v>
      </c>
      <c r="Q94" s="73">
        <f t="shared" ca="1" si="33"/>
        <v>0</v>
      </c>
      <c r="R94" s="42">
        <f t="shared" ca="1" si="34"/>
        <v>9.8676637770209359E-4</v>
      </c>
    </row>
    <row r="95" spans="1:18">
      <c r="A95" s="78"/>
      <c r="B95" s="78"/>
      <c r="C95" s="78"/>
      <c r="D95" s="79">
        <f t="shared" si="20"/>
        <v>0</v>
      </c>
      <c r="E95" s="79">
        <f t="shared" si="21"/>
        <v>0</v>
      </c>
      <c r="F95" s="73">
        <f t="shared" si="22"/>
        <v>0</v>
      </c>
      <c r="G95" s="73">
        <f t="shared" si="23"/>
        <v>0</v>
      </c>
      <c r="H95" s="73">
        <f t="shared" si="24"/>
        <v>0</v>
      </c>
      <c r="I95" s="73">
        <f t="shared" si="25"/>
        <v>0</v>
      </c>
      <c r="J95" s="73">
        <f t="shared" si="26"/>
        <v>0</v>
      </c>
      <c r="K95" s="73">
        <f t="shared" si="27"/>
        <v>0</v>
      </c>
      <c r="L95" s="73">
        <f t="shared" si="28"/>
        <v>0</v>
      </c>
      <c r="M95" s="73">
        <f t="shared" ca="1" si="29"/>
        <v>-9.8676637770209359E-4</v>
      </c>
      <c r="N95" s="73">
        <f t="shared" ca="1" si="30"/>
        <v>0</v>
      </c>
      <c r="O95" s="83">
        <f t="shared" ca="1" si="31"/>
        <v>0</v>
      </c>
      <c r="P95" s="73">
        <f t="shared" ca="1" si="32"/>
        <v>0</v>
      </c>
      <c r="Q95" s="73">
        <f t="shared" ca="1" si="33"/>
        <v>0</v>
      </c>
      <c r="R95" s="42">
        <f t="shared" ca="1" si="34"/>
        <v>9.8676637770209359E-4</v>
      </c>
    </row>
    <row r="96" spans="1:18">
      <c r="A96" s="78"/>
      <c r="B96" s="78"/>
      <c r="C96" s="78"/>
      <c r="D96" s="79">
        <f t="shared" si="20"/>
        <v>0</v>
      </c>
      <c r="E96" s="79">
        <f t="shared" si="21"/>
        <v>0</v>
      </c>
      <c r="F96" s="73">
        <f t="shared" si="22"/>
        <v>0</v>
      </c>
      <c r="G96" s="73">
        <f t="shared" si="23"/>
        <v>0</v>
      </c>
      <c r="H96" s="73">
        <f t="shared" si="24"/>
        <v>0</v>
      </c>
      <c r="I96" s="73">
        <f t="shared" si="25"/>
        <v>0</v>
      </c>
      <c r="J96" s="73">
        <f t="shared" si="26"/>
        <v>0</v>
      </c>
      <c r="K96" s="73">
        <f t="shared" si="27"/>
        <v>0</v>
      </c>
      <c r="L96" s="73">
        <f t="shared" si="28"/>
        <v>0</v>
      </c>
      <c r="M96" s="73">
        <f t="shared" ca="1" si="29"/>
        <v>-9.8676637770209359E-4</v>
      </c>
      <c r="N96" s="73">
        <f t="shared" ca="1" si="30"/>
        <v>0</v>
      </c>
      <c r="O96" s="83">
        <f t="shared" ca="1" si="31"/>
        <v>0</v>
      </c>
      <c r="P96" s="73">
        <f t="shared" ca="1" si="32"/>
        <v>0</v>
      </c>
      <c r="Q96" s="73">
        <f t="shared" ca="1" si="33"/>
        <v>0</v>
      </c>
      <c r="R96" s="42">
        <f t="shared" ca="1" si="34"/>
        <v>9.8676637770209359E-4</v>
      </c>
    </row>
    <row r="97" spans="1:18">
      <c r="A97" s="78"/>
      <c r="B97" s="78"/>
      <c r="C97" s="78"/>
      <c r="D97" s="79">
        <f t="shared" si="20"/>
        <v>0</v>
      </c>
      <c r="E97" s="79">
        <f t="shared" si="21"/>
        <v>0</v>
      </c>
      <c r="F97" s="73">
        <f t="shared" si="22"/>
        <v>0</v>
      </c>
      <c r="G97" s="73">
        <f t="shared" si="23"/>
        <v>0</v>
      </c>
      <c r="H97" s="73">
        <f t="shared" si="24"/>
        <v>0</v>
      </c>
      <c r="I97" s="73">
        <f t="shared" si="25"/>
        <v>0</v>
      </c>
      <c r="J97" s="73">
        <f t="shared" si="26"/>
        <v>0</v>
      </c>
      <c r="K97" s="73">
        <f t="shared" si="27"/>
        <v>0</v>
      </c>
      <c r="L97" s="73">
        <f t="shared" si="28"/>
        <v>0</v>
      </c>
      <c r="M97" s="73">
        <f t="shared" ca="1" si="29"/>
        <v>-9.8676637770209359E-4</v>
      </c>
      <c r="N97" s="73">
        <f t="shared" ca="1" si="30"/>
        <v>0</v>
      </c>
      <c r="O97" s="83">
        <f t="shared" ca="1" si="31"/>
        <v>0</v>
      </c>
      <c r="P97" s="73">
        <f t="shared" ca="1" si="32"/>
        <v>0</v>
      </c>
      <c r="Q97" s="73">
        <f t="shared" ca="1" si="33"/>
        <v>0</v>
      </c>
      <c r="R97" s="42">
        <f t="shared" ca="1" si="34"/>
        <v>9.8676637770209359E-4</v>
      </c>
    </row>
    <row r="98" spans="1:18">
      <c r="A98" s="78"/>
      <c r="B98" s="78"/>
      <c r="C98" s="78"/>
      <c r="D98" s="79">
        <f t="shared" si="20"/>
        <v>0</v>
      </c>
      <c r="E98" s="79">
        <f t="shared" si="21"/>
        <v>0</v>
      </c>
      <c r="F98" s="73">
        <f t="shared" si="22"/>
        <v>0</v>
      </c>
      <c r="G98" s="73">
        <f t="shared" si="23"/>
        <v>0</v>
      </c>
      <c r="H98" s="73">
        <f t="shared" si="24"/>
        <v>0</v>
      </c>
      <c r="I98" s="73">
        <f t="shared" si="25"/>
        <v>0</v>
      </c>
      <c r="J98" s="73">
        <f t="shared" si="26"/>
        <v>0</v>
      </c>
      <c r="K98" s="73">
        <f t="shared" si="27"/>
        <v>0</v>
      </c>
      <c r="L98" s="73">
        <f t="shared" si="28"/>
        <v>0</v>
      </c>
      <c r="M98" s="73">
        <f t="shared" ca="1" si="29"/>
        <v>-9.8676637770209359E-4</v>
      </c>
      <c r="N98" s="73">
        <f t="shared" ca="1" si="30"/>
        <v>0</v>
      </c>
      <c r="O98" s="83">
        <f t="shared" ca="1" si="31"/>
        <v>0</v>
      </c>
      <c r="P98" s="73">
        <f t="shared" ca="1" si="32"/>
        <v>0</v>
      </c>
      <c r="Q98" s="73">
        <f t="shared" ca="1" si="33"/>
        <v>0</v>
      </c>
      <c r="R98" s="42">
        <f t="shared" ca="1" si="34"/>
        <v>9.8676637770209359E-4</v>
      </c>
    </row>
    <row r="99" spans="1:18">
      <c r="A99" s="78"/>
      <c r="B99" s="78"/>
      <c r="C99" s="78"/>
      <c r="D99" s="79">
        <f t="shared" si="20"/>
        <v>0</v>
      </c>
      <c r="E99" s="79">
        <f t="shared" si="21"/>
        <v>0</v>
      </c>
      <c r="F99" s="73">
        <f t="shared" si="22"/>
        <v>0</v>
      </c>
      <c r="G99" s="73">
        <f t="shared" si="23"/>
        <v>0</v>
      </c>
      <c r="H99" s="73">
        <f t="shared" si="24"/>
        <v>0</v>
      </c>
      <c r="I99" s="73">
        <f t="shared" si="25"/>
        <v>0</v>
      </c>
      <c r="J99" s="73">
        <f t="shared" si="26"/>
        <v>0</v>
      </c>
      <c r="K99" s="73">
        <f t="shared" si="27"/>
        <v>0</v>
      </c>
      <c r="L99" s="73">
        <f t="shared" si="28"/>
        <v>0</v>
      </c>
      <c r="M99" s="73">
        <f t="shared" ca="1" si="29"/>
        <v>-9.8676637770209359E-4</v>
      </c>
      <c r="N99" s="73">
        <f t="shared" ca="1" si="30"/>
        <v>0</v>
      </c>
      <c r="O99" s="83">
        <f t="shared" ca="1" si="31"/>
        <v>0</v>
      </c>
      <c r="P99" s="73">
        <f t="shared" ca="1" si="32"/>
        <v>0</v>
      </c>
      <c r="Q99" s="73">
        <f t="shared" ca="1" si="33"/>
        <v>0</v>
      </c>
      <c r="R99" s="42">
        <f t="shared" ca="1" si="34"/>
        <v>9.8676637770209359E-4</v>
      </c>
    </row>
    <row r="100" spans="1:18">
      <c r="A100" s="78"/>
      <c r="B100" s="78"/>
      <c r="C100" s="78"/>
      <c r="D100" s="79">
        <f t="shared" si="20"/>
        <v>0</v>
      </c>
      <c r="E100" s="79">
        <f t="shared" si="21"/>
        <v>0</v>
      </c>
      <c r="F100" s="73">
        <f t="shared" si="22"/>
        <v>0</v>
      </c>
      <c r="G100" s="73">
        <f t="shared" si="23"/>
        <v>0</v>
      </c>
      <c r="H100" s="73">
        <f t="shared" si="24"/>
        <v>0</v>
      </c>
      <c r="I100" s="73">
        <f t="shared" si="25"/>
        <v>0</v>
      </c>
      <c r="J100" s="73">
        <f t="shared" si="26"/>
        <v>0</v>
      </c>
      <c r="K100" s="73">
        <f t="shared" si="27"/>
        <v>0</v>
      </c>
      <c r="L100" s="73">
        <f t="shared" si="28"/>
        <v>0</v>
      </c>
      <c r="M100" s="73">
        <f t="shared" ca="1" si="29"/>
        <v>-9.8676637770209359E-4</v>
      </c>
      <c r="N100" s="73">
        <f t="shared" ca="1" si="30"/>
        <v>0</v>
      </c>
      <c r="O100" s="83">
        <f t="shared" ca="1" si="31"/>
        <v>0</v>
      </c>
      <c r="P100" s="73">
        <f t="shared" ca="1" si="32"/>
        <v>0</v>
      </c>
      <c r="Q100" s="73">
        <f t="shared" ca="1" si="33"/>
        <v>0</v>
      </c>
      <c r="R100" s="42">
        <f t="shared" ca="1" si="34"/>
        <v>9.8676637770209359E-4</v>
      </c>
    </row>
    <row r="101" spans="1:18">
      <c r="A101" s="78"/>
      <c r="B101" s="78"/>
      <c r="C101" s="78"/>
      <c r="D101" s="79">
        <f t="shared" si="20"/>
        <v>0</v>
      </c>
      <c r="E101" s="79">
        <f t="shared" si="21"/>
        <v>0</v>
      </c>
      <c r="F101" s="73">
        <f t="shared" si="22"/>
        <v>0</v>
      </c>
      <c r="G101" s="73">
        <f t="shared" si="23"/>
        <v>0</v>
      </c>
      <c r="H101" s="73">
        <f t="shared" si="24"/>
        <v>0</v>
      </c>
      <c r="I101" s="73">
        <f t="shared" si="25"/>
        <v>0</v>
      </c>
      <c r="J101" s="73">
        <f t="shared" si="26"/>
        <v>0</v>
      </c>
      <c r="K101" s="73">
        <f t="shared" si="27"/>
        <v>0</v>
      </c>
      <c r="L101" s="73">
        <f t="shared" si="28"/>
        <v>0</v>
      </c>
      <c r="M101" s="73">
        <f t="shared" ca="1" si="29"/>
        <v>-9.8676637770209359E-4</v>
      </c>
      <c r="N101" s="73">
        <f t="shared" ca="1" si="30"/>
        <v>0</v>
      </c>
      <c r="O101" s="83">
        <f t="shared" ca="1" si="31"/>
        <v>0</v>
      </c>
      <c r="P101" s="73">
        <f t="shared" ca="1" si="32"/>
        <v>0</v>
      </c>
      <c r="Q101" s="73">
        <f t="shared" ca="1" si="33"/>
        <v>0</v>
      </c>
      <c r="R101" s="42">
        <f t="shared" ca="1" si="34"/>
        <v>9.8676637770209359E-4</v>
      </c>
    </row>
    <row r="102" spans="1:18">
      <c r="A102" s="78"/>
      <c r="B102" s="78"/>
      <c r="C102" s="78"/>
      <c r="D102" s="79">
        <f t="shared" si="20"/>
        <v>0</v>
      </c>
      <c r="E102" s="79">
        <f t="shared" si="21"/>
        <v>0</v>
      </c>
      <c r="F102" s="73">
        <f t="shared" si="22"/>
        <v>0</v>
      </c>
      <c r="G102" s="73">
        <f t="shared" si="23"/>
        <v>0</v>
      </c>
      <c r="H102" s="73">
        <f t="shared" si="24"/>
        <v>0</v>
      </c>
      <c r="I102" s="73">
        <f t="shared" si="25"/>
        <v>0</v>
      </c>
      <c r="J102" s="73">
        <f t="shared" si="26"/>
        <v>0</v>
      </c>
      <c r="K102" s="73">
        <f t="shared" si="27"/>
        <v>0</v>
      </c>
      <c r="L102" s="73">
        <f t="shared" si="28"/>
        <v>0</v>
      </c>
      <c r="M102" s="73">
        <f t="shared" ca="1" si="29"/>
        <v>-9.8676637770209359E-4</v>
      </c>
      <c r="N102" s="73">
        <f t="shared" ca="1" si="30"/>
        <v>0</v>
      </c>
      <c r="O102" s="83">
        <f t="shared" ca="1" si="31"/>
        <v>0</v>
      </c>
      <c r="P102" s="73">
        <f t="shared" ca="1" si="32"/>
        <v>0</v>
      </c>
      <c r="Q102" s="73">
        <f t="shared" ca="1" si="33"/>
        <v>0</v>
      </c>
      <c r="R102" s="42">
        <f t="shared" ca="1" si="34"/>
        <v>9.8676637770209359E-4</v>
      </c>
    </row>
    <row r="103" spans="1:18">
      <c r="A103" s="78"/>
      <c r="B103" s="78"/>
      <c r="C103" s="78"/>
      <c r="D103" s="79">
        <f t="shared" si="20"/>
        <v>0</v>
      </c>
      <c r="E103" s="79">
        <f t="shared" si="21"/>
        <v>0</v>
      </c>
      <c r="F103" s="73">
        <f t="shared" si="22"/>
        <v>0</v>
      </c>
      <c r="G103" s="73">
        <f t="shared" si="23"/>
        <v>0</v>
      </c>
      <c r="H103" s="73">
        <f t="shared" si="24"/>
        <v>0</v>
      </c>
      <c r="I103" s="73">
        <f t="shared" si="25"/>
        <v>0</v>
      </c>
      <c r="J103" s="73">
        <f t="shared" si="26"/>
        <v>0</v>
      </c>
      <c r="K103" s="73">
        <f t="shared" si="27"/>
        <v>0</v>
      </c>
      <c r="L103" s="73">
        <f t="shared" si="28"/>
        <v>0</v>
      </c>
      <c r="M103" s="73">
        <f t="shared" ca="1" si="29"/>
        <v>-9.8676637770209359E-4</v>
      </c>
      <c r="N103" s="73">
        <f t="shared" ca="1" si="30"/>
        <v>0</v>
      </c>
      <c r="O103" s="83">
        <f t="shared" ca="1" si="31"/>
        <v>0</v>
      </c>
      <c r="P103" s="73">
        <f t="shared" ca="1" si="32"/>
        <v>0</v>
      </c>
      <c r="Q103" s="73">
        <f t="shared" ca="1" si="33"/>
        <v>0</v>
      </c>
      <c r="R103" s="42">
        <f t="shared" ca="1" si="34"/>
        <v>9.8676637770209359E-4</v>
      </c>
    </row>
    <row r="104" spans="1:18">
      <c r="A104" s="78"/>
      <c r="B104" s="78"/>
      <c r="C104" s="78"/>
      <c r="D104" s="79">
        <f t="shared" si="20"/>
        <v>0</v>
      </c>
      <c r="E104" s="79">
        <f t="shared" si="21"/>
        <v>0</v>
      </c>
      <c r="F104" s="73">
        <f t="shared" si="22"/>
        <v>0</v>
      </c>
      <c r="G104" s="73">
        <f t="shared" si="23"/>
        <v>0</v>
      </c>
      <c r="H104" s="73">
        <f t="shared" si="24"/>
        <v>0</v>
      </c>
      <c r="I104" s="73">
        <f t="shared" si="25"/>
        <v>0</v>
      </c>
      <c r="J104" s="73">
        <f t="shared" si="26"/>
        <v>0</v>
      </c>
      <c r="K104" s="73">
        <f t="shared" si="27"/>
        <v>0</v>
      </c>
      <c r="L104" s="73">
        <f t="shared" si="28"/>
        <v>0</v>
      </c>
      <c r="M104" s="73">
        <f t="shared" ca="1" si="29"/>
        <v>-9.8676637770209359E-4</v>
      </c>
      <c r="N104" s="73">
        <f t="shared" ca="1" si="30"/>
        <v>0</v>
      </c>
      <c r="O104" s="83">
        <f t="shared" ca="1" si="31"/>
        <v>0</v>
      </c>
      <c r="P104" s="73">
        <f t="shared" ca="1" si="32"/>
        <v>0</v>
      </c>
      <c r="Q104" s="73">
        <f t="shared" ca="1" si="33"/>
        <v>0</v>
      </c>
      <c r="R104" s="42">
        <f t="shared" ca="1" si="34"/>
        <v>9.8676637770209359E-4</v>
      </c>
    </row>
    <row r="105" spans="1:18">
      <c r="A105" s="78"/>
      <c r="B105" s="78"/>
      <c r="C105" s="78"/>
      <c r="D105" s="79">
        <f t="shared" si="20"/>
        <v>0</v>
      </c>
      <c r="E105" s="79">
        <f t="shared" si="21"/>
        <v>0</v>
      </c>
      <c r="F105" s="73">
        <f t="shared" si="22"/>
        <v>0</v>
      </c>
      <c r="G105" s="73">
        <f t="shared" si="23"/>
        <v>0</v>
      </c>
      <c r="H105" s="73">
        <f t="shared" si="24"/>
        <v>0</v>
      </c>
      <c r="I105" s="73">
        <f t="shared" si="25"/>
        <v>0</v>
      </c>
      <c r="J105" s="73">
        <f t="shared" si="26"/>
        <v>0</v>
      </c>
      <c r="K105" s="73">
        <f t="shared" si="27"/>
        <v>0</v>
      </c>
      <c r="L105" s="73">
        <f t="shared" si="28"/>
        <v>0</v>
      </c>
      <c r="M105" s="73">
        <f t="shared" ca="1" si="29"/>
        <v>-9.8676637770209359E-4</v>
      </c>
      <c r="N105" s="73">
        <f t="shared" ca="1" si="30"/>
        <v>0</v>
      </c>
      <c r="O105" s="83">
        <f t="shared" ca="1" si="31"/>
        <v>0</v>
      </c>
      <c r="P105" s="73">
        <f t="shared" ca="1" si="32"/>
        <v>0</v>
      </c>
      <c r="Q105" s="73">
        <f t="shared" ca="1" si="33"/>
        <v>0</v>
      </c>
      <c r="R105" s="42">
        <f t="shared" ca="1" si="34"/>
        <v>9.8676637770209359E-4</v>
      </c>
    </row>
    <row r="106" spans="1:18">
      <c r="A106" s="78"/>
      <c r="B106" s="78"/>
      <c r="C106" s="78"/>
      <c r="D106" s="79">
        <f t="shared" si="20"/>
        <v>0</v>
      </c>
      <c r="E106" s="79">
        <f t="shared" si="21"/>
        <v>0</v>
      </c>
      <c r="F106" s="73">
        <f t="shared" si="22"/>
        <v>0</v>
      </c>
      <c r="G106" s="73">
        <f t="shared" si="23"/>
        <v>0</v>
      </c>
      <c r="H106" s="73">
        <f t="shared" si="24"/>
        <v>0</v>
      </c>
      <c r="I106" s="73">
        <f t="shared" si="25"/>
        <v>0</v>
      </c>
      <c r="J106" s="73">
        <f t="shared" si="26"/>
        <v>0</v>
      </c>
      <c r="K106" s="73">
        <f t="shared" si="27"/>
        <v>0</v>
      </c>
      <c r="L106" s="73">
        <f t="shared" si="28"/>
        <v>0</v>
      </c>
      <c r="M106" s="73">
        <f t="shared" ca="1" si="29"/>
        <v>-9.8676637770209359E-4</v>
      </c>
      <c r="N106" s="73">
        <f t="shared" ca="1" si="30"/>
        <v>0</v>
      </c>
      <c r="O106" s="83">
        <f t="shared" ca="1" si="31"/>
        <v>0</v>
      </c>
      <c r="P106" s="73">
        <f t="shared" ca="1" si="32"/>
        <v>0</v>
      </c>
      <c r="Q106" s="73">
        <f t="shared" ca="1" si="33"/>
        <v>0</v>
      </c>
      <c r="R106" s="42">
        <f t="shared" ca="1" si="34"/>
        <v>9.8676637770209359E-4</v>
      </c>
    </row>
    <row r="107" spans="1:18">
      <c r="A107" s="78"/>
      <c r="B107" s="78"/>
      <c r="C107" s="78"/>
      <c r="D107" s="79">
        <f t="shared" si="20"/>
        <v>0</v>
      </c>
      <c r="E107" s="79">
        <f t="shared" si="21"/>
        <v>0</v>
      </c>
      <c r="F107" s="73">
        <f t="shared" si="22"/>
        <v>0</v>
      </c>
      <c r="G107" s="73">
        <f t="shared" si="23"/>
        <v>0</v>
      </c>
      <c r="H107" s="73">
        <f t="shared" si="24"/>
        <v>0</v>
      </c>
      <c r="I107" s="73">
        <f t="shared" si="25"/>
        <v>0</v>
      </c>
      <c r="J107" s="73">
        <f t="shared" si="26"/>
        <v>0</v>
      </c>
      <c r="K107" s="73">
        <f t="shared" si="27"/>
        <v>0</v>
      </c>
      <c r="L107" s="73">
        <f t="shared" si="28"/>
        <v>0</v>
      </c>
      <c r="M107" s="73">
        <f t="shared" ca="1" si="29"/>
        <v>-9.8676637770209359E-4</v>
      </c>
      <c r="N107" s="73">
        <f t="shared" ca="1" si="30"/>
        <v>0</v>
      </c>
      <c r="O107" s="83">
        <f t="shared" ca="1" si="31"/>
        <v>0</v>
      </c>
      <c r="P107" s="73">
        <f t="shared" ca="1" si="32"/>
        <v>0</v>
      </c>
      <c r="Q107" s="73">
        <f t="shared" ca="1" si="33"/>
        <v>0</v>
      </c>
      <c r="R107" s="42">
        <f t="shared" ca="1" si="34"/>
        <v>9.8676637770209359E-4</v>
      </c>
    </row>
    <row r="108" spans="1:18">
      <c r="A108" s="78"/>
      <c r="B108" s="78"/>
      <c r="C108" s="78"/>
      <c r="D108" s="79">
        <f t="shared" si="20"/>
        <v>0</v>
      </c>
      <c r="E108" s="79">
        <f t="shared" si="21"/>
        <v>0</v>
      </c>
      <c r="F108" s="73">
        <f t="shared" si="22"/>
        <v>0</v>
      </c>
      <c r="G108" s="73">
        <f t="shared" si="23"/>
        <v>0</v>
      </c>
      <c r="H108" s="73">
        <f t="shared" si="24"/>
        <v>0</v>
      </c>
      <c r="I108" s="73">
        <f t="shared" si="25"/>
        <v>0</v>
      </c>
      <c r="J108" s="73">
        <f t="shared" si="26"/>
        <v>0</v>
      </c>
      <c r="K108" s="73">
        <f t="shared" si="27"/>
        <v>0</v>
      </c>
      <c r="L108" s="73">
        <f t="shared" si="28"/>
        <v>0</v>
      </c>
      <c r="M108" s="73">
        <f t="shared" ca="1" si="29"/>
        <v>-9.8676637770209359E-4</v>
      </c>
      <c r="N108" s="73">
        <f t="shared" ca="1" si="30"/>
        <v>0</v>
      </c>
      <c r="O108" s="83">
        <f t="shared" ca="1" si="31"/>
        <v>0</v>
      </c>
      <c r="P108" s="73">
        <f t="shared" ca="1" si="32"/>
        <v>0</v>
      </c>
      <c r="Q108" s="73">
        <f t="shared" ca="1" si="33"/>
        <v>0</v>
      </c>
      <c r="R108" s="42">
        <f t="shared" ca="1" si="34"/>
        <v>9.8676637770209359E-4</v>
      </c>
    </row>
    <row r="109" spans="1:18">
      <c r="A109" s="78"/>
      <c r="B109" s="78"/>
      <c r="C109" s="78"/>
      <c r="D109" s="79">
        <f t="shared" si="20"/>
        <v>0</v>
      </c>
      <c r="E109" s="79">
        <f t="shared" si="21"/>
        <v>0</v>
      </c>
      <c r="F109" s="73">
        <f t="shared" si="22"/>
        <v>0</v>
      </c>
      <c r="G109" s="73">
        <f t="shared" si="23"/>
        <v>0</v>
      </c>
      <c r="H109" s="73">
        <f t="shared" si="24"/>
        <v>0</v>
      </c>
      <c r="I109" s="73">
        <f t="shared" si="25"/>
        <v>0</v>
      </c>
      <c r="J109" s="73">
        <f t="shared" si="26"/>
        <v>0</v>
      </c>
      <c r="K109" s="73">
        <f t="shared" si="27"/>
        <v>0</v>
      </c>
      <c r="L109" s="73">
        <f t="shared" si="28"/>
        <v>0</v>
      </c>
      <c r="M109" s="73">
        <f t="shared" ca="1" si="29"/>
        <v>-9.8676637770209359E-4</v>
      </c>
      <c r="N109" s="73">
        <f t="shared" ca="1" si="30"/>
        <v>0</v>
      </c>
      <c r="O109" s="83">
        <f t="shared" ca="1" si="31"/>
        <v>0</v>
      </c>
      <c r="P109" s="73">
        <f t="shared" ca="1" si="32"/>
        <v>0</v>
      </c>
      <c r="Q109" s="73">
        <f t="shared" ca="1" si="33"/>
        <v>0</v>
      </c>
      <c r="R109" s="42">
        <f t="shared" ca="1" si="34"/>
        <v>9.8676637770209359E-4</v>
      </c>
    </row>
    <row r="110" spans="1:18">
      <c r="A110" s="78"/>
      <c r="B110" s="78"/>
      <c r="C110" s="78"/>
      <c r="D110" s="79">
        <f t="shared" si="20"/>
        <v>0</v>
      </c>
      <c r="E110" s="79">
        <f t="shared" si="21"/>
        <v>0</v>
      </c>
      <c r="F110" s="73">
        <f t="shared" si="22"/>
        <v>0</v>
      </c>
      <c r="G110" s="73">
        <f t="shared" si="23"/>
        <v>0</v>
      </c>
      <c r="H110" s="73">
        <f t="shared" si="24"/>
        <v>0</v>
      </c>
      <c r="I110" s="73">
        <f t="shared" si="25"/>
        <v>0</v>
      </c>
      <c r="J110" s="73">
        <f t="shared" si="26"/>
        <v>0</v>
      </c>
      <c r="K110" s="73">
        <f t="shared" si="27"/>
        <v>0</v>
      </c>
      <c r="L110" s="73">
        <f t="shared" si="28"/>
        <v>0</v>
      </c>
      <c r="M110" s="73">
        <f t="shared" ca="1" si="29"/>
        <v>-9.8676637770209359E-4</v>
      </c>
      <c r="N110" s="73">
        <f t="shared" ca="1" si="30"/>
        <v>0</v>
      </c>
      <c r="O110" s="83">
        <f t="shared" ca="1" si="31"/>
        <v>0</v>
      </c>
      <c r="P110" s="73">
        <f t="shared" ca="1" si="32"/>
        <v>0</v>
      </c>
      <c r="Q110" s="73">
        <f t="shared" ca="1" si="33"/>
        <v>0</v>
      </c>
      <c r="R110" s="42">
        <f t="shared" ca="1" si="34"/>
        <v>9.8676637770209359E-4</v>
      </c>
    </row>
    <row r="111" spans="1:18">
      <c r="A111" s="78"/>
      <c r="B111" s="78"/>
      <c r="C111" s="78"/>
      <c r="D111" s="79">
        <f t="shared" si="20"/>
        <v>0</v>
      </c>
      <c r="E111" s="79">
        <f t="shared" si="21"/>
        <v>0</v>
      </c>
      <c r="F111" s="73">
        <f t="shared" si="22"/>
        <v>0</v>
      </c>
      <c r="G111" s="73">
        <f t="shared" si="23"/>
        <v>0</v>
      </c>
      <c r="H111" s="73">
        <f t="shared" si="24"/>
        <v>0</v>
      </c>
      <c r="I111" s="73">
        <f t="shared" si="25"/>
        <v>0</v>
      </c>
      <c r="J111" s="73">
        <f t="shared" si="26"/>
        <v>0</v>
      </c>
      <c r="K111" s="73">
        <f t="shared" si="27"/>
        <v>0</v>
      </c>
      <c r="L111" s="73">
        <f t="shared" si="28"/>
        <v>0</v>
      </c>
      <c r="M111" s="73">
        <f t="shared" ca="1" si="29"/>
        <v>-9.8676637770209359E-4</v>
      </c>
      <c r="N111" s="73">
        <f t="shared" ca="1" si="30"/>
        <v>0</v>
      </c>
      <c r="O111" s="83">
        <f t="shared" ca="1" si="31"/>
        <v>0</v>
      </c>
      <c r="P111" s="73">
        <f t="shared" ca="1" si="32"/>
        <v>0</v>
      </c>
      <c r="Q111" s="73">
        <f t="shared" ca="1" si="33"/>
        <v>0</v>
      </c>
      <c r="R111" s="42">
        <f t="shared" ca="1" si="34"/>
        <v>9.8676637770209359E-4</v>
      </c>
    </row>
    <row r="112" spans="1:18">
      <c r="A112" s="78"/>
      <c r="B112" s="78"/>
      <c r="C112" s="78"/>
      <c r="D112" s="79">
        <f t="shared" si="20"/>
        <v>0</v>
      </c>
      <c r="E112" s="79">
        <f t="shared" si="21"/>
        <v>0</v>
      </c>
      <c r="F112" s="73">
        <f t="shared" si="22"/>
        <v>0</v>
      </c>
      <c r="G112" s="73">
        <f t="shared" si="23"/>
        <v>0</v>
      </c>
      <c r="H112" s="73">
        <f t="shared" si="24"/>
        <v>0</v>
      </c>
      <c r="I112" s="73">
        <f t="shared" si="25"/>
        <v>0</v>
      </c>
      <c r="J112" s="73">
        <f t="shared" si="26"/>
        <v>0</v>
      </c>
      <c r="K112" s="73">
        <f t="shared" si="27"/>
        <v>0</v>
      </c>
      <c r="L112" s="73">
        <f t="shared" si="28"/>
        <v>0</v>
      </c>
      <c r="M112" s="73">
        <f t="shared" ca="1" si="29"/>
        <v>-9.8676637770209359E-4</v>
      </c>
      <c r="N112" s="73">
        <f t="shared" ca="1" si="30"/>
        <v>0</v>
      </c>
      <c r="O112" s="83">
        <f t="shared" ca="1" si="31"/>
        <v>0</v>
      </c>
      <c r="P112" s="73">
        <f t="shared" ca="1" si="32"/>
        <v>0</v>
      </c>
      <c r="Q112" s="73">
        <f t="shared" ca="1" si="33"/>
        <v>0</v>
      </c>
      <c r="R112" s="42">
        <f t="shared" ca="1" si="34"/>
        <v>9.8676637770209359E-4</v>
      </c>
    </row>
    <row r="113" spans="1:18">
      <c r="A113" s="78"/>
      <c r="B113" s="78"/>
      <c r="C113" s="78"/>
      <c r="D113" s="79">
        <f t="shared" si="20"/>
        <v>0</v>
      </c>
      <c r="E113" s="79">
        <f t="shared" si="21"/>
        <v>0</v>
      </c>
      <c r="F113" s="73">
        <f t="shared" si="22"/>
        <v>0</v>
      </c>
      <c r="G113" s="73">
        <f t="shared" si="23"/>
        <v>0</v>
      </c>
      <c r="H113" s="73">
        <f t="shared" si="24"/>
        <v>0</v>
      </c>
      <c r="I113" s="73">
        <f t="shared" si="25"/>
        <v>0</v>
      </c>
      <c r="J113" s="73">
        <f t="shared" si="26"/>
        <v>0</v>
      </c>
      <c r="K113" s="73">
        <f t="shared" si="27"/>
        <v>0</v>
      </c>
      <c r="L113" s="73">
        <f t="shared" si="28"/>
        <v>0</v>
      </c>
      <c r="M113" s="73">
        <f t="shared" ca="1" si="29"/>
        <v>-9.8676637770209359E-4</v>
      </c>
      <c r="N113" s="73">
        <f t="shared" ca="1" si="30"/>
        <v>0</v>
      </c>
      <c r="O113" s="83">
        <f t="shared" ca="1" si="31"/>
        <v>0</v>
      </c>
      <c r="P113" s="73">
        <f t="shared" ca="1" si="32"/>
        <v>0</v>
      </c>
      <c r="Q113" s="73">
        <f t="shared" ca="1" si="33"/>
        <v>0</v>
      </c>
      <c r="R113" s="42">
        <f t="shared" ca="1" si="34"/>
        <v>9.8676637770209359E-4</v>
      </c>
    </row>
    <row r="114" spans="1:18">
      <c r="A114" s="78"/>
      <c r="B114" s="78"/>
      <c r="C114" s="78"/>
      <c r="D114" s="79">
        <f t="shared" si="20"/>
        <v>0</v>
      </c>
      <c r="E114" s="79">
        <f t="shared" si="21"/>
        <v>0</v>
      </c>
      <c r="F114" s="73">
        <f t="shared" si="22"/>
        <v>0</v>
      </c>
      <c r="G114" s="73">
        <f t="shared" si="23"/>
        <v>0</v>
      </c>
      <c r="H114" s="73">
        <f t="shared" si="24"/>
        <v>0</v>
      </c>
      <c r="I114" s="73">
        <f t="shared" si="25"/>
        <v>0</v>
      </c>
      <c r="J114" s="73">
        <f t="shared" si="26"/>
        <v>0</v>
      </c>
      <c r="K114" s="73">
        <f t="shared" si="27"/>
        <v>0</v>
      </c>
      <c r="L114" s="73">
        <f t="shared" si="28"/>
        <v>0</v>
      </c>
      <c r="M114" s="73">
        <f t="shared" ca="1" si="29"/>
        <v>-9.8676637770209359E-4</v>
      </c>
      <c r="N114" s="73">
        <f t="shared" ca="1" si="30"/>
        <v>0</v>
      </c>
      <c r="O114" s="83">
        <f t="shared" ca="1" si="31"/>
        <v>0</v>
      </c>
      <c r="P114" s="73">
        <f t="shared" ca="1" si="32"/>
        <v>0</v>
      </c>
      <c r="Q114" s="73">
        <f t="shared" ca="1" si="33"/>
        <v>0</v>
      </c>
      <c r="R114" s="42">
        <f t="shared" ca="1" si="34"/>
        <v>9.8676637770209359E-4</v>
      </c>
    </row>
    <row r="115" spans="1:18">
      <c r="A115" s="78"/>
      <c r="B115" s="78"/>
      <c r="C115" s="78"/>
      <c r="D115" s="79">
        <f t="shared" si="20"/>
        <v>0</v>
      </c>
      <c r="E115" s="79">
        <f t="shared" si="21"/>
        <v>0</v>
      </c>
      <c r="F115" s="73">
        <f t="shared" si="22"/>
        <v>0</v>
      </c>
      <c r="G115" s="73">
        <f t="shared" si="23"/>
        <v>0</v>
      </c>
      <c r="H115" s="73">
        <f t="shared" si="24"/>
        <v>0</v>
      </c>
      <c r="I115" s="73">
        <f t="shared" si="25"/>
        <v>0</v>
      </c>
      <c r="J115" s="73">
        <f t="shared" si="26"/>
        <v>0</v>
      </c>
      <c r="K115" s="73">
        <f t="shared" si="27"/>
        <v>0</v>
      </c>
      <c r="L115" s="73">
        <f t="shared" si="28"/>
        <v>0</v>
      </c>
      <c r="M115" s="73">
        <f t="shared" ca="1" si="29"/>
        <v>-9.8676637770209359E-4</v>
      </c>
      <c r="N115" s="73">
        <f t="shared" ca="1" si="30"/>
        <v>0</v>
      </c>
      <c r="O115" s="83">
        <f t="shared" ca="1" si="31"/>
        <v>0</v>
      </c>
      <c r="P115" s="73">
        <f t="shared" ca="1" si="32"/>
        <v>0</v>
      </c>
      <c r="Q115" s="73">
        <f t="shared" ca="1" si="33"/>
        <v>0</v>
      </c>
      <c r="R115" s="42">
        <f t="shared" ca="1" si="34"/>
        <v>9.8676637770209359E-4</v>
      </c>
    </row>
    <row r="116" spans="1:18">
      <c r="A116" s="78"/>
      <c r="B116" s="78"/>
      <c r="C116" s="78"/>
      <c r="D116" s="79">
        <f t="shared" si="20"/>
        <v>0</v>
      </c>
      <c r="E116" s="79">
        <f t="shared" si="21"/>
        <v>0</v>
      </c>
      <c r="F116" s="73">
        <f t="shared" si="22"/>
        <v>0</v>
      </c>
      <c r="G116" s="73">
        <f t="shared" si="23"/>
        <v>0</v>
      </c>
      <c r="H116" s="73">
        <f t="shared" si="24"/>
        <v>0</v>
      </c>
      <c r="I116" s="73">
        <f t="shared" si="25"/>
        <v>0</v>
      </c>
      <c r="J116" s="73">
        <f t="shared" si="26"/>
        <v>0</v>
      </c>
      <c r="K116" s="73">
        <f t="shared" si="27"/>
        <v>0</v>
      </c>
      <c r="L116" s="73">
        <f t="shared" si="28"/>
        <v>0</v>
      </c>
      <c r="M116" s="73">
        <f t="shared" ca="1" si="29"/>
        <v>-9.8676637770209359E-4</v>
      </c>
      <c r="N116" s="73">
        <f t="shared" ca="1" si="30"/>
        <v>0</v>
      </c>
      <c r="O116" s="83">
        <f t="shared" ca="1" si="31"/>
        <v>0</v>
      </c>
      <c r="P116" s="73">
        <f t="shared" ca="1" si="32"/>
        <v>0</v>
      </c>
      <c r="Q116" s="73">
        <f t="shared" ca="1" si="33"/>
        <v>0</v>
      </c>
      <c r="R116" s="42">
        <f t="shared" ca="1" si="34"/>
        <v>9.8676637770209359E-4</v>
      </c>
    </row>
    <row r="117" spans="1:18">
      <c r="A117" s="78"/>
      <c r="B117" s="78"/>
      <c r="C117" s="78"/>
      <c r="D117" s="79">
        <f t="shared" si="20"/>
        <v>0</v>
      </c>
      <c r="E117" s="79">
        <f t="shared" si="21"/>
        <v>0</v>
      </c>
      <c r="F117" s="73">
        <f t="shared" si="22"/>
        <v>0</v>
      </c>
      <c r="G117" s="73">
        <f t="shared" si="23"/>
        <v>0</v>
      </c>
      <c r="H117" s="73">
        <f t="shared" si="24"/>
        <v>0</v>
      </c>
      <c r="I117" s="73">
        <f t="shared" si="25"/>
        <v>0</v>
      </c>
      <c r="J117" s="73">
        <f t="shared" si="26"/>
        <v>0</v>
      </c>
      <c r="K117" s="73">
        <f t="shared" si="27"/>
        <v>0</v>
      </c>
      <c r="L117" s="73">
        <f t="shared" si="28"/>
        <v>0</v>
      </c>
      <c r="M117" s="73">
        <f t="shared" ca="1" si="29"/>
        <v>-9.8676637770209359E-4</v>
      </c>
      <c r="N117" s="73">
        <f t="shared" ca="1" si="30"/>
        <v>0</v>
      </c>
      <c r="O117" s="83">
        <f t="shared" ca="1" si="31"/>
        <v>0</v>
      </c>
      <c r="P117" s="73">
        <f t="shared" ca="1" si="32"/>
        <v>0</v>
      </c>
      <c r="Q117" s="73">
        <f t="shared" ca="1" si="33"/>
        <v>0</v>
      </c>
      <c r="R117" s="42">
        <f t="shared" ca="1" si="34"/>
        <v>9.8676637770209359E-4</v>
      </c>
    </row>
    <row r="118" spans="1:18">
      <c r="A118" s="78"/>
      <c r="B118" s="78"/>
      <c r="C118" s="78"/>
      <c r="D118" s="79">
        <f t="shared" si="20"/>
        <v>0</v>
      </c>
      <c r="E118" s="79">
        <f t="shared" si="21"/>
        <v>0</v>
      </c>
      <c r="F118" s="73">
        <f t="shared" si="22"/>
        <v>0</v>
      </c>
      <c r="G118" s="73">
        <f t="shared" si="23"/>
        <v>0</v>
      </c>
      <c r="H118" s="73">
        <f t="shared" si="24"/>
        <v>0</v>
      </c>
      <c r="I118" s="73">
        <f t="shared" si="25"/>
        <v>0</v>
      </c>
      <c r="J118" s="73">
        <f t="shared" si="26"/>
        <v>0</v>
      </c>
      <c r="K118" s="73">
        <f t="shared" si="27"/>
        <v>0</v>
      </c>
      <c r="L118" s="73">
        <f t="shared" si="28"/>
        <v>0</v>
      </c>
      <c r="M118" s="73">
        <f t="shared" ca="1" si="29"/>
        <v>-9.8676637770209359E-4</v>
      </c>
      <c r="N118" s="73">
        <f t="shared" ca="1" si="30"/>
        <v>0</v>
      </c>
      <c r="O118" s="83">
        <f t="shared" ca="1" si="31"/>
        <v>0</v>
      </c>
      <c r="P118" s="73">
        <f t="shared" ca="1" si="32"/>
        <v>0</v>
      </c>
      <c r="Q118" s="73">
        <f t="shared" ca="1" si="33"/>
        <v>0</v>
      </c>
      <c r="R118" s="42">
        <f t="shared" ca="1" si="34"/>
        <v>9.8676637770209359E-4</v>
      </c>
    </row>
    <row r="119" spans="1:18">
      <c r="A119" s="78"/>
      <c r="B119" s="78"/>
      <c r="C119" s="78"/>
      <c r="D119" s="79">
        <f t="shared" si="20"/>
        <v>0</v>
      </c>
      <c r="E119" s="79">
        <f t="shared" si="21"/>
        <v>0</v>
      </c>
      <c r="F119" s="73">
        <f t="shared" si="22"/>
        <v>0</v>
      </c>
      <c r="G119" s="73">
        <f t="shared" si="23"/>
        <v>0</v>
      </c>
      <c r="H119" s="73">
        <f t="shared" si="24"/>
        <v>0</v>
      </c>
      <c r="I119" s="73">
        <f t="shared" si="25"/>
        <v>0</v>
      </c>
      <c r="J119" s="73">
        <f t="shared" si="26"/>
        <v>0</v>
      </c>
      <c r="K119" s="73">
        <f t="shared" si="27"/>
        <v>0</v>
      </c>
      <c r="L119" s="73">
        <f t="shared" si="28"/>
        <v>0</v>
      </c>
      <c r="M119" s="73">
        <f t="shared" ca="1" si="29"/>
        <v>-9.8676637770209359E-4</v>
      </c>
      <c r="N119" s="73">
        <f t="shared" ca="1" si="30"/>
        <v>0</v>
      </c>
      <c r="O119" s="83">
        <f t="shared" ca="1" si="31"/>
        <v>0</v>
      </c>
      <c r="P119" s="73">
        <f t="shared" ca="1" si="32"/>
        <v>0</v>
      </c>
      <c r="Q119" s="73">
        <f t="shared" ca="1" si="33"/>
        <v>0</v>
      </c>
      <c r="R119" s="42">
        <f t="shared" ca="1" si="34"/>
        <v>9.8676637770209359E-4</v>
      </c>
    </row>
    <row r="120" spans="1:18">
      <c r="A120" s="78"/>
      <c r="B120" s="78"/>
      <c r="C120" s="78"/>
      <c r="D120" s="79">
        <f t="shared" si="20"/>
        <v>0</v>
      </c>
      <c r="E120" s="79">
        <f t="shared" si="21"/>
        <v>0</v>
      </c>
      <c r="F120" s="73">
        <f t="shared" si="22"/>
        <v>0</v>
      </c>
      <c r="G120" s="73">
        <f t="shared" si="23"/>
        <v>0</v>
      </c>
      <c r="H120" s="73">
        <f t="shared" si="24"/>
        <v>0</v>
      </c>
      <c r="I120" s="73">
        <f t="shared" si="25"/>
        <v>0</v>
      </c>
      <c r="J120" s="73">
        <f t="shared" si="26"/>
        <v>0</v>
      </c>
      <c r="K120" s="73">
        <f t="shared" si="27"/>
        <v>0</v>
      </c>
      <c r="L120" s="73">
        <f t="shared" si="28"/>
        <v>0</v>
      </c>
      <c r="M120" s="73">
        <f t="shared" ca="1" si="29"/>
        <v>-9.8676637770209359E-4</v>
      </c>
      <c r="N120" s="73">
        <f t="shared" ca="1" si="30"/>
        <v>0</v>
      </c>
      <c r="O120" s="83">
        <f t="shared" ca="1" si="31"/>
        <v>0</v>
      </c>
      <c r="P120" s="73">
        <f t="shared" ca="1" si="32"/>
        <v>0</v>
      </c>
      <c r="Q120" s="73">
        <f t="shared" ca="1" si="33"/>
        <v>0</v>
      </c>
      <c r="R120" s="42">
        <f t="shared" ca="1" si="34"/>
        <v>9.8676637770209359E-4</v>
      </c>
    </row>
    <row r="121" spans="1:18">
      <c r="A121" s="78"/>
      <c r="B121" s="78"/>
      <c r="C121" s="78"/>
      <c r="D121" s="79">
        <f t="shared" si="20"/>
        <v>0</v>
      </c>
      <c r="E121" s="79">
        <f t="shared" si="21"/>
        <v>0</v>
      </c>
      <c r="F121" s="73">
        <f t="shared" si="22"/>
        <v>0</v>
      </c>
      <c r="G121" s="73">
        <f t="shared" si="23"/>
        <v>0</v>
      </c>
      <c r="H121" s="73">
        <f t="shared" si="24"/>
        <v>0</v>
      </c>
      <c r="I121" s="73">
        <f t="shared" si="25"/>
        <v>0</v>
      </c>
      <c r="J121" s="73">
        <f t="shared" si="26"/>
        <v>0</v>
      </c>
      <c r="K121" s="73">
        <f t="shared" si="27"/>
        <v>0</v>
      </c>
      <c r="L121" s="73">
        <f t="shared" si="28"/>
        <v>0</v>
      </c>
      <c r="M121" s="73">
        <f t="shared" ca="1" si="29"/>
        <v>-9.8676637770209359E-4</v>
      </c>
      <c r="N121" s="73">
        <f t="shared" ca="1" si="30"/>
        <v>0</v>
      </c>
      <c r="O121" s="83">
        <f t="shared" ca="1" si="31"/>
        <v>0</v>
      </c>
      <c r="P121" s="73">
        <f t="shared" ca="1" si="32"/>
        <v>0</v>
      </c>
      <c r="Q121" s="73">
        <f t="shared" ca="1" si="33"/>
        <v>0</v>
      </c>
      <c r="R121" s="42">
        <f t="shared" ca="1" si="34"/>
        <v>9.8676637770209359E-4</v>
      </c>
    </row>
    <row r="122" spans="1:18">
      <c r="A122" s="78"/>
      <c r="B122" s="78"/>
      <c r="C122" s="78"/>
      <c r="D122" s="79">
        <f t="shared" si="20"/>
        <v>0</v>
      </c>
      <c r="E122" s="79">
        <f t="shared" si="21"/>
        <v>0</v>
      </c>
      <c r="F122" s="73">
        <f t="shared" si="22"/>
        <v>0</v>
      </c>
      <c r="G122" s="73">
        <f t="shared" si="23"/>
        <v>0</v>
      </c>
      <c r="H122" s="73">
        <f t="shared" si="24"/>
        <v>0</v>
      </c>
      <c r="I122" s="73">
        <f t="shared" si="25"/>
        <v>0</v>
      </c>
      <c r="J122" s="73">
        <f t="shared" si="26"/>
        <v>0</v>
      </c>
      <c r="K122" s="73">
        <f t="shared" si="27"/>
        <v>0</v>
      </c>
      <c r="L122" s="73">
        <f t="shared" si="28"/>
        <v>0</v>
      </c>
      <c r="M122" s="73">
        <f t="shared" ca="1" si="29"/>
        <v>-9.8676637770209359E-4</v>
      </c>
      <c r="N122" s="73">
        <f t="shared" ca="1" si="30"/>
        <v>0</v>
      </c>
      <c r="O122" s="83">
        <f t="shared" ca="1" si="31"/>
        <v>0</v>
      </c>
      <c r="P122" s="73">
        <f t="shared" ca="1" si="32"/>
        <v>0</v>
      </c>
      <c r="Q122" s="73">
        <f t="shared" ca="1" si="33"/>
        <v>0</v>
      </c>
      <c r="R122" s="42">
        <f t="shared" ca="1" si="34"/>
        <v>9.8676637770209359E-4</v>
      </c>
    </row>
    <row r="123" spans="1:18">
      <c r="A123" s="78"/>
      <c r="B123" s="78"/>
      <c r="C123" s="78"/>
      <c r="D123" s="79">
        <f t="shared" si="20"/>
        <v>0</v>
      </c>
      <c r="E123" s="79">
        <f t="shared" si="21"/>
        <v>0</v>
      </c>
      <c r="F123" s="73">
        <f t="shared" si="22"/>
        <v>0</v>
      </c>
      <c r="G123" s="73">
        <f t="shared" si="23"/>
        <v>0</v>
      </c>
      <c r="H123" s="73">
        <f t="shared" si="24"/>
        <v>0</v>
      </c>
      <c r="I123" s="73">
        <f t="shared" si="25"/>
        <v>0</v>
      </c>
      <c r="J123" s="73">
        <f t="shared" si="26"/>
        <v>0</v>
      </c>
      <c r="K123" s="73">
        <f t="shared" si="27"/>
        <v>0</v>
      </c>
      <c r="L123" s="73">
        <f t="shared" si="28"/>
        <v>0</v>
      </c>
      <c r="M123" s="73">
        <f t="shared" ca="1" si="29"/>
        <v>-9.8676637770209359E-4</v>
      </c>
      <c r="N123" s="73">
        <f t="shared" ca="1" si="30"/>
        <v>0</v>
      </c>
      <c r="O123" s="83">
        <f t="shared" ca="1" si="31"/>
        <v>0</v>
      </c>
      <c r="P123" s="73">
        <f t="shared" ca="1" si="32"/>
        <v>0</v>
      </c>
      <c r="Q123" s="73">
        <f t="shared" ca="1" si="33"/>
        <v>0</v>
      </c>
      <c r="R123" s="42">
        <f t="shared" ca="1" si="34"/>
        <v>9.8676637770209359E-4</v>
      </c>
    </row>
    <row r="124" spans="1:18">
      <c r="A124" s="78"/>
      <c r="B124" s="78"/>
      <c r="C124" s="78"/>
      <c r="D124" s="79">
        <f t="shared" si="20"/>
        <v>0</v>
      </c>
      <c r="E124" s="79">
        <f t="shared" si="21"/>
        <v>0</v>
      </c>
      <c r="F124" s="73">
        <f t="shared" si="22"/>
        <v>0</v>
      </c>
      <c r="G124" s="73">
        <f t="shared" si="23"/>
        <v>0</v>
      </c>
      <c r="H124" s="73">
        <f t="shared" si="24"/>
        <v>0</v>
      </c>
      <c r="I124" s="73">
        <f t="shared" si="25"/>
        <v>0</v>
      </c>
      <c r="J124" s="73">
        <f t="shared" si="26"/>
        <v>0</v>
      </c>
      <c r="K124" s="73">
        <f t="shared" si="27"/>
        <v>0</v>
      </c>
      <c r="L124" s="73">
        <f t="shared" si="28"/>
        <v>0</v>
      </c>
      <c r="M124" s="73">
        <f t="shared" ca="1" si="29"/>
        <v>-9.8676637770209359E-4</v>
      </c>
      <c r="N124" s="73">
        <f t="shared" ca="1" si="30"/>
        <v>0</v>
      </c>
      <c r="O124" s="83">
        <f t="shared" ca="1" si="31"/>
        <v>0</v>
      </c>
      <c r="P124" s="73">
        <f t="shared" ca="1" si="32"/>
        <v>0</v>
      </c>
      <c r="Q124" s="73">
        <f t="shared" ca="1" si="33"/>
        <v>0</v>
      </c>
      <c r="R124" s="42">
        <f t="shared" ca="1" si="34"/>
        <v>9.8676637770209359E-4</v>
      </c>
    </row>
    <row r="125" spans="1:18">
      <c r="A125" s="78"/>
      <c r="B125" s="78"/>
      <c r="C125" s="78"/>
      <c r="D125" s="79">
        <f t="shared" si="20"/>
        <v>0</v>
      </c>
      <c r="E125" s="79">
        <f t="shared" si="21"/>
        <v>0</v>
      </c>
      <c r="F125" s="73">
        <f t="shared" si="22"/>
        <v>0</v>
      </c>
      <c r="G125" s="73">
        <f t="shared" si="23"/>
        <v>0</v>
      </c>
      <c r="H125" s="73">
        <f t="shared" si="24"/>
        <v>0</v>
      </c>
      <c r="I125" s="73">
        <f t="shared" si="25"/>
        <v>0</v>
      </c>
      <c r="J125" s="73">
        <f t="shared" si="26"/>
        <v>0</v>
      </c>
      <c r="K125" s="73">
        <f t="shared" si="27"/>
        <v>0</v>
      </c>
      <c r="L125" s="73">
        <f t="shared" si="28"/>
        <v>0</v>
      </c>
      <c r="M125" s="73">
        <f t="shared" ca="1" si="29"/>
        <v>-9.8676637770209359E-4</v>
      </c>
      <c r="N125" s="73">
        <f t="shared" ca="1" si="30"/>
        <v>0</v>
      </c>
      <c r="O125" s="83">
        <f t="shared" ca="1" si="31"/>
        <v>0</v>
      </c>
      <c r="P125" s="73">
        <f t="shared" ca="1" si="32"/>
        <v>0</v>
      </c>
      <c r="Q125" s="73">
        <f t="shared" ca="1" si="33"/>
        <v>0</v>
      </c>
      <c r="R125" s="42">
        <f t="shared" ca="1" si="34"/>
        <v>9.8676637770209359E-4</v>
      </c>
    </row>
    <row r="126" spans="1:18">
      <c r="A126" s="78"/>
      <c r="B126" s="78"/>
      <c r="C126" s="78"/>
      <c r="D126" s="79">
        <f t="shared" si="20"/>
        <v>0</v>
      </c>
      <c r="E126" s="79">
        <f t="shared" si="21"/>
        <v>0</v>
      </c>
      <c r="F126" s="73">
        <f t="shared" si="22"/>
        <v>0</v>
      </c>
      <c r="G126" s="73">
        <f t="shared" si="23"/>
        <v>0</v>
      </c>
      <c r="H126" s="73">
        <f t="shared" si="24"/>
        <v>0</v>
      </c>
      <c r="I126" s="73">
        <f t="shared" si="25"/>
        <v>0</v>
      </c>
      <c r="J126" s="73">
        <f t="shared" si="26"/>
        <v>0</v>
      </c>
      <c r="K126" s="73">
        <f t="shared" si="27"/>
        <v>0</v>
      </c>
      <c r="L126" s="73">
        <f t="shared" si="28"/>
        <v>0</v>
      </c>
      <c r="M126" s="73">
        <f t="shared" ca="1" si="29"/>
        <v>-9.8676637770209359E-4</v>
      </c>
      <c r="N126" s="73">
        <f t="shared" ca="1" si="30"/>
        <v>0</v>
      </c>
      <c r="O126" s="83">
        <f t="shared" ca="1" si="31"/>
        <v>0</v>
      </c>
      <c r="P126" s="73">
        <f t="shared" ca="1" si="32"/>
        <v>0</v>
      </c>
      <c r="Q126" s="73">
        <f t="shared" ca="1" si="33"/>
        <v>0</v>
      </c>
      <c r="R126" s="42">
        <f t="shared" ca="1" si="34"/>
        <v>9.8676637770209359E-4</v>
      </c>
    </row>
    <row r="127" spans="1:18">
      <c r="A127" s="78"/>
      <c r="B127" s="78"/>
      <c r="C127" s="78"/>
      <c r="D127" s="79">
        <f t="shared" si="20"/>
        <v>0</v>
      </c>
      <c r="E127" s="79">
        <f t="shared" si="21"/>
        <v>0</v>
      </c>
      <c r="F127" s="73">
        <f t="shared" si="22"/>
        <v>0</v>
      </c>
      <c r="G127" s="73">
        <f t="shared" si="23"/>
        <v>0</v>
      </c>
      <c r="H127" s="73">
        <f t="shared" si="24"/>
        <v>0</v>
      </c>
      <c r="I127" s="73">
        <f t="shared" si="25"/>
        <v>0</v>
      </c>
      <c r="J127" s="73">
        <f t="shared" si="26"/>
        <v>0</v>
      </c>
      <c r="K127" s="73">
        <f t="shared" si="27"/>
        <v>0</v>
      </c>
      <c r="L127" s="73">
        <f t="shared" si="28"/>
        <v>0</v>
      </c>
      <c r="M127" s="73">
        <f t="shared" ca="1" si="29"/>
        <v>-9.8676637770209359E-4</v>
      </c>
      <c r="N127" s="73">
        <f t="shared" ca="1" si="30"/>
        <v>0</v>
      </c>
      <c r="O127" s="83">
        <f t="shared" ca="1" si="31"/>
        <v>0</v>
      </c>
      <c r="P127" s="73">
        <f t="shared" ca="1" si="32"/>
        <v>0</v>
      </c>
      <c r="Q127" s="73">
        <f t="shared" ca="1" si="33"/>
        <v>0</v>
      </c>
      <c r="R127" s="42">
        <f t="shared" ca="1" si="34"/>
        <v>9.8676637770209359E-4</v>
      </c>
    </row>
    <row r="128" spans="1:18">
      <c r="A128" s="78"/>
      <c r="B128" s="78"/>
      <c r="C128" s="78"/>
      <c r="D128" s="79">
        <f t="shared" si="20"/>
        <v>0</v>
      </c>
      <c r="E128" s="79">
        <f t="shared" si="21"/>
        <v>0</v>
      </c>
      <c r="F128" s="73">
        <f t="shared" si="22"/>
        <v>0</v>
      </c>
      <c r="G128" s="73">
        <f t="shared" si="23"/>
        <v>0</v>
      </c>
      <c r="H128" s="73">
        <f t="shared" si="24"/>
        <v>0</v>
      </c>
      <c r="I128" s="73">
        <f t="shared" si="25"/>
        <v>0</v>
      </c>
      <c r="J128" s="73">
        <f t="shared" si="26"/>
        <v>0</v>
      </c>
      <c r="K128" s="73">
        <f t="shared" si="27"/>
        <v>0</v>
      </c>
      <c r="L128" s="73">
        <f t="shared" si="28"/>
        <v>0</v>
      </c>
      <c r="M128" s="73">
        <f t="shared" ca="1" si="29"/>
        <v>-9.8676637770209359E-4</v>
      </c>
      <c r="N128" s="73">
        <f t="shared" ca="1" si="30"/>
        <v>0</v>
      </c>
      <c r="O128" s="83">
        <f t="shared" ca="1" si="31"/>
        <v>0</v>
      </c>
      <c r="P128" s="73">
        <f t="shared" ca="1" si="32"/>
        <v>0</v>
      </c>
      <c r="Q128" s="73">
        <f t="shared" ca="1" si="33"/>
        <v>0</v>
      </c>
      <c r="R128" s="42">
        <f t="shared" ca="1" si="34"/>
        <v>9.8676637770209359E-4</v>
      </c>
    </row>
    <row r="129" spans="1:18">
      <c r="A129" s="78"/>
      <c r="B129" s="78"/>
      <c r="C129" s="78"/>
      <c r="D129" s="79">
        <f t="shared" si="20"/>
        <v>0</v>
      </c>
      <c r="E129" s="79">
        <f t="shared" si="21"/>
        <v>0</v>
      </c>
      <c r="F129" s="73">
        <f t="shared" si="22"/>
        <v>0</v>
      </c>
      <c r="G129" s="73">
        <f t="shared" si="23"/>
        <v>0</v>
      </c>
      <c r="H129" s="73">
        <f t="shared" si="24"/>
        <v>0</v>
      </c>
      <c r="I129" s="73">
        <f t="shared" si="25"/>
        <v>0</v>
      </c>
      <c r="J129" s="73">
        <f t="shared" si="26"/>
        <v>0</v>
      </c>
      <c r="K129" s="73">
        <f t="shared" si="27"/>
        <v>0</v>
      </c>
      <c r="L129" s="73">
        <f t="shared" si="28"/>
        <v>0</v>
      </c>
      <c r="M129" s="73">
        <f t="shared" ca="1" si="29"/>
        <v>-9.8676637770209359E-4</v>
      </c>
      <c r="N129" s="73">
        <f t="shared" ca="1" si="30"/>
        <v>0</v>
      </c>
      <c r="O129" s="83">
        <f t="shared" ca="1" si="31"/>
        <v>0</v>
      </c>
      <c r="P129" s="73">
        <f t="shared" ca="1" si="32"/>
        <v>0</v>
      </c>
      <c r="Q129" s="73">
        <f t="shared" ca="1" si="33"/>
        <v>0</v>
      </c>
      <c r="R129" s="42">
        <f t="shared" ca="1" si="34"/>
        <v>9.8676637770209359E-4</v>
      </c>
    </row>
    <row r="130" spans="1:18">
      <c r="A130" s="78"/>
      <c r="B130" s="78"/>
      <c r="C130" s="78"/>
      <c r="D130" s="79">
        <f t="shared" si="20"/>
        <v>0</v>
      </c>
      <c r="E130" s="79">
        <f t="shared" si="21"/>
        <v>0</v>
      </c>
      <c r="F130" s="73">
        <f t="shared" si="22"/>
        <v>0</v>
      </c>
      <c r="G130" s="73">
        <f t="shared" si="23"/>
        <v>0</v>
      </c>
      <c r="H130" s="73">
        <f t="shared" si="24"/>
        <v>0</v>
      </c>
      <c r="I130" s="73">
        <f t="shared" si="25"/>
        <v>0</v>
      </c>
      <c r="J130" s="73">
        <f t="shared" si="26"/>
        <v>0</v>
      </c>
      <c r="K130" s="73">
        <f t="shared" si="27"/>
        <v>0</v>
      </c>
      <c r="L130" s="73">
        <f t="shared" si="28"/>
        <v>0</v>
      </c>
      <c r="M130" s="73">
        <f t="shared" ca="1" si="29"/>
        <v>-9.8676637770209359E-4</v>
      </c>
      <c r="N130" s="73">
        <f t="shared" ca="1" si="30"/>
        <v>0</v>
      </c>
      <c r="O130" s="83">
        <f t="shared" ca="1" si="31"/>
        <v>0</v>
      </c>
      <c r="P130" s="73">
        <f t="shared" ca="1" si="32"/>
        <v>0</v>
      </c>
      <c r="Q130" s="73">
        <f t="shared" ca="1" si="33"/>
        <v>0</v>
      </c>
      <c r="R130" s="42">
        <f t="shared" ca="1" si="34"/>
        <v>9.8676637770209359E-4</v>
      </c>
    </row>
    <row r="131" spans="1:18">
      <c r="A131" s="78"/>
      <c r="B131" s="78"/>
      <c r="C131" s="78"/>
      <c r="D131" s="79">
        <f t="shared" si="20"/>
        <v>0</v>
      </c>
      <c r="E131" s="79">
        <f t="shared" si="21"/>
        <v>0</v>
      </c>
      <c r="F131" s="73">
        <f t="shared" si="22"/>
        <v>0</v>
      </c>
      <c r="G131" s="73">
        <f t="shared" si="23"/>
        <v>0</v>
      </c>
      <c r="H131" s="73">
        <f t="shared" si="24"/>
        <v>0</v>
      </c>
      <c r="I131" s="73">
        <f t="shared" si="25"/>
        <v>0</v>
      </c>
      <c r="J131" s="73">
        <f t="shared" si="26"/>
        <v>0</v>
      </c>
      <c r="K131" s="73">
        <f t="shared" si="27"/>
        <v>0</v>
      </c>
      <c r="L131" s="73">
        <f t="shared" si="28"/>
        <v>0</v>
      </c>
      <c r="M131" s="73">
        <f t="shared" ca="1" si="29"/>
        <v>-9.8676637770209359E-4</v>
      </c>
      <c r="N131" s="73">
        <f t="shared" ca="1" si="30"/>
        <v>0</v>
      </c>
      <c r="O131" s="83">
        <f t="shared" ca="1" si="31"/>
        <v>0</v>
      </c>
      <c r="P131" s="73">
        <f t="shared" ca="1" si="32"/>
        <v>0</v>
      </c>
      <c r="Q131" s="73">
        <f t="shared" ca="1" si="33"/>
        <v>0</v>
      </c>
      <c r="R131" s="42">
        <f t="shared" ca="1" si="34"/>
        <v>9.8676637770209359E-4</v>
      </c>
    </row>
    <row r="132" spans="1:18">
      <c r="A132" s="78"/>
      <c r="B132" s="78"/>
      <c r="C132" s="78"/>
      <c r="D132" s="79">
        <f t="shared" si="20"/>
        <v>0</v>
      </c>
      <c r="E132" s="79">
        <f t="shared" si="21"/>
        <v>0</v>
      </c>
      <c r="F132" s="73">
        <f t="shared" si="22"/>
        <v>0</v>
      </c>
      <c r="G132" s="73">
        <f t="shared" si="23"/>
        <v>0</v>
      </c>
      <c r="H132" s="73">
        <f t="shared" si="24"/>
        <v>0</v>
      </c>
      <c r="I132" s="73">
        <f t="shared" si="25"/>
        <v>0</v>
      </c>
      <c r="J132" s="73">
        <f t="shared" si="26"/>
        <v>0</v>
      </c>
      <c r="K132" s="73">
        <f t="shared" si="27"/>
        <v>0</v>
      </c>
      <c r="L132" s="73">
        <f t="shared" si="28"/>
        <v>0</v>
      </c>
      <c r="M132" s="73">
        <f t="shared" ca="1" si="29"/>
        <v>-9.8676637770209359E-4</v>
      </c>
      <c r="N132" s="73">
        <f t="shared" ca="1" si="30"/>
        <v>0</v>
      </c>
      <c r="O132" s="83">
        <f t="shared" ca="1" si="31"/>
        <v>0</v>
      </c>
      <c r="P132" s="73">
        <f t="shared" ca="1" si="32"/>
        <v>0</v>
      </c>
      <c r="Q132" s="73">
        <f t="shared" ca="1" si="33"/>
        <v>0</v>
      </c>
      <c r="R132" s="42">
        <f t="shared" ca="1" si="34"/>
        <v>9.8676637770209359E-4</v>
      </c>
    </row>
    <row r="133" spans="1:18">
      <c r="A133" s="78"/>
      <c r="B133" s="78"/>
      <c r="C133" s="78"/>
      <c r="D133" s="79">
        <f t="shared" si="20"/>
        <v>0</v>
      </c>
      <c r="E133" s="79">
        <f t="shared" si="21"/>
        <v>0</v>
      </c>
      <c r="F133" s="73">
        <f t="shared" si="22"/>
        <v>0</v>
      </c>
      <c r="G133" s="73">
        <f t="shared" si="23"/>
        <v>0</v>
      </c>
      <c r="H133" s="73">
        <f t="shared" si="24"/>
        <v>0</v>
      </c>
      <c r="I133" s="73">
        <f t="shared" si="25"/>
        <v>0</v>
      </c>
      <c r="J133" s="73">
        <f t="shared" si="26"/>
        <v>0</v>
      </c>
      <c r="K133" s="73">
        <f t="shared" si="27"/>
        <v>0</v>
      </c>
      <c r="L133" s="73">
        <f t="shared" si="28"/>
        <v>0</v>
      </c>
      <c r="M133" s="73">
        <f t="shared" ca="1" si="29"/>
        <v>-9.8676637770209359E-4</v>
      </c>
      <c r="N133" s="73">
        <f t="shared" ca="1" si="30"/>
        <v>0</v>
      </c>
      <c r="O133" s="83">
        <f t="shared" ca="1" si="31"/>
        <v>0</v>
      </c>
      <c r="P133" s="73">
        <f t="shared" ca="1" si="32"/>
        <v>0</v>
      </c>
      <c r="Q133" s="73">
        <f t="shared" ca="1" si="33"/>
        <v>0</v>
      </c>
      <c r="R133" s="42">
        <f t="shared" ca="1" si="34"/>
        <v>9.8676637770209359E-4</v>
      </c>
    </row>
    <row r="134" spans="1:18">
      <c r="A134" s="78"/>
      <c r="B134" s="78"/>
      <c r="C134" s="78"/>
      <c r="D134" s="79">
        <f t="shared" si="20"/>
        <v>0</v>
      </c>
      <c r="E134" s="79">
        <f t="shared" si="21"/>
        <v>0</v>
      </c>
      <c r="F134" s="73">
        <f t="shared" si="22"/>
        <v>0</v>
      </c>
      <c r="G134" s="73">
        <f t="shared" si="23"/>
        <v>0</v>
      </c>
      <c r="H134" s="73">
        <f t="shared" si="24"/>
        <v>0</v>
      </c>
      <c r="I134" s="73">
        <f t="shared" si="25"/>
        <v>0</v>
      </c>
      <c r="J134" s="73">
        <f t="shared" si="26"/>
        <v>0</v>
      </c>
      <c r="K134" s="73">
        <f t="shared" si="27"/>
        <v>0</v>
      </c>
      <c r="L134" s="73">
        <f t="shared" si="28"/>
        <v>0</v>
      </c>
      <c r="M134" s="73">
        <f t="shared" ca="1" si="29"/>
        <v>-9.8676637770209359E-4</v>
      </c>
      <c r="N134" s="73">
        <f t="shared" ca="1" si="30"/>
        <v>0</v>
      </c>
      <c r="O134" s="83">
        <f t="shared" ca="1" si="31"/>
        <v>0</v>
      </c>
      <c r="P134" s="73">
        <f t="shared" ca="1" si="32"/>
        <v>0</v>
      </c>
      <c r="Q134" s="73">
        <f t="shared" ca="1" si="33"/>
        <v>0</v>
      </c>
      <c r="R134" s="42">
        <f t="shared" ca="1" si="34"/>
        <v>9.8676637770209359E-4</v>
      </c>
    </row>
    <row r="135" spans="1:18">
      <c r="A135" s="78"/>
      <c r="B135" s="78"/>
      <c r="C135" s="78"/>
      <c r="D135" s="79">
        <f t="shared" si="20"/>
        <v>0</v>
      </c>
      <c r="E135" s="79">
        <f t="shared" si="21"/>
        <v>0</v>
      </c>
      <c r="F135" s="73">
        <f t="shared" si="22"/>
        <v>0</v>
      </c>
      <c r="G135" s="73">
        <f t="shared" si="23"/>
        <v>0</v>
      </c>
      <c r="H135" s="73">
        <f t="shared" si="24"/>
        <v>0</v>
      </c>
      <c r="I135" s="73">
        <f t="shared" si="25"/>
        <v>0</v>
      </c>
      <c r="J135" s="73">
        <f t="shared" si="26"/>
        <v>0</v>
      </c>
      <c r="K135" s="73">
        <f t="shared" si="27"/>
        <v>0</v>
      </c>
      <c r="L135" s="73">
        <f t="shared" si="28"/>
        <v>0</v>
      </c>
      <c r="M135" s="73">
        <f t="shared" ca="1" si="29"/>
        <v>-9.8676637770209359E-4</v>
      </c>
      <c r="N135" s="73">
        <f t="shared" ca="1" si="30"/>
        <v>0</v>
      </c>
      <c r="O135" s="83">
        <f t="shared" ca="1" si="31"/>
        <v>0</v>
      </c>
      <c r="P135" s="73">
        <f t="shared" ca="1" si="32"/>
        <v>0</v>
      </c>
      <c r="Q135" s="73">
        <f t="shared" ca="1" si="33"/>
        <v>0</v>
      </c>
      <c r="R135" s="42">
        <f t="shared" ca="1" si="34"/>
        <v>9.8676637770209359E-4</v>
      </c>
    </row>
    <row r="136" spans="1:18">
      <c r="A136" s="78"/>
      <c r="B136" s="78"/>
      <c r="C136" s="78"/>
      <c r="D136" s="79">
        <f t="shared" si="20"/>
        <v>0</v>
      </c>
      <c r="E136" s="79">
        <f t="shared" si="21"/>
        <v>0</v>
      </c>
      <c r="F136" s="73">
        <f t="shared" si="22"/>
        <v>0</v>
      </c>
      <c r="G136" s="73">
        <f t="shared" si="23"/>
        <v>0</v>
      </c>
      <c r="H136" s="73">
        <f t="shared" si="24"/>
        <v>0</v>
      </c>
      <c r="I136" s="73">
        <f t="shared" si="25"/>
        <v>0</v>
      </c>
      <c r="J136" s="73">
        <f t="shared" si="26"/>
        <v>0</v>
      </c>
      <c r="K136" s="73">
        <f t="shared" si="27"/>
        <v>0</v>
      </c>
      <c r="L136" s="73">
        <f t="shared" si="28"/>
        <v>0</v>
      </c>
      <c r="M136" s="73">
        <f t="shared" ca="1" si="29"/>
        <v>-9.8676637770209359E-4</v>
      </c>
      <c r="N136" s="73">
        <f t="shared" ca="1" si="30"/>
        <v>0</v>
      </c>
      <c r="O136" s="83">
        <f t="shared" ca="1" si="31"/>
        <v>0</v>
      </c>
      <c r="P136" s="73">
        <f t="shared" ca="1" si="32"/>
        <v>0</v>
      </c>
      <c r="Q136" s="73">
        <f t="shared" ca="1" si="33"/>
        <v>0</v>
      </c>
      <c r="R136" s="42">
        <f t="shared" ca="1" si="34"/>
        <v>9.8676637770209359E-4</v>
      </c>
    </row>
    <row r="137" spans="1:18">
      <c r="A137" s="78"/>
      <c r="B137" s="78"/>
      <c r="C137" s="78"/>
      <c r="D137" s="79">
        <f t="shared" si="20"/>
        <v>0</v>
      </c>
      <c r="E137" s="79">
        <f t="shared" si="21"/>
        <v>0</v>
      </c>
      <c r="F137" s="73">
        <f t="shared" si="22"/>
        <v>0</v>
      </c>
      <c r="G137" s="73">
        <f t="shared" si="23"/>
        <v>0</v>
      </c>
      <c r="H137" s="73">
        <f t="shared" si="24"/>
        <v>0</v>
      </c>
      <c r="I137" s="73">
        <f t="shared" si="25"/>
        <v>0</v>
      </c>
      <c r="J137" s="73">
        <f t="shared" si="26"/>
        <v>0</v>
      </c>
      <c r="K137" s="73">
        <f t="shared" si="27"/>
        <v>0</v>
      </c>
      <c r="L137" s="73">
        <f t="shared" si="28"/>
        <v>0</v>
      </c>
      <c r="M137" s="73">
        <f t="shared" ca="1" si="29"/>
        <v>-9.8676637770209359E-4</v>
      </c>
      <c r="N137" s="73">
        <f t="shared" ca="1" si="30"/>
        <v>0</v>
      </c>
      <c r="O137" s="83">
        <f t="shared" ca="1" si="31"/>
        <v>0</v>
      </c>
      <c r="P137" s="73">
        <f t="shared" ca="1" si="32"/>
        <v>0</v>
      </c>
      <c r="Q137" s="73">
        <f t="shared" ca="1" si="33"/>
        <v>0</v>
      </c>
      <c r="R137" s="42">
        <f t="shared" ca="1" si="34"/>
        <v>9.8676637770209359E-4</v>
      </c>
    </row>
    <row r="138" spans="1:18">
      <c r="A138" s="78"/>
      <c r="B138" s="78"/>
      <c r="C138" s="78"/>
      <c r="D138" s="79">
        <f t="shared" si="20"/>
        <v>0</v>
      </c>
      <c r="E138" s="79">
        <f t="shared" si="21"/>
        <v>0</v>
      </c>
      <c r="F138" s="73">
        <f t="shared" si="22"/>
        <v>0</v>
      </c>
      <c r="G138" s="73">
        <f t="shared" si="23"/>
        <v>0</v>
      </c>
      <c r="H138" s="73">
        <f t="shared" si="24"/>
        <v>0</v>
      </c>
      <c r="I138" s="73">
        <f t="shared" si="25"/>
        <v>0</v>
      </c>
      <c r="J138" s="73">
        <f t="shared" si="26"/>
        <v>0</v>
      </c>
      <c r="K138" s="73">
        <f t="shared" si="27"/>
        <v>0</v>
      </c>
      <c r="L138" s="73">
        <f t="shared" si="28"/>
        <v>0</v>
      </c>
      <c r="M138" s="73">
        <f t="shared" ca="1" si="29"/>
        <v>-9.8676637770209359E-4</v>
      </c>
      <c r="N138" s="73">
        <f t="shared" ca="1" si="30"/>
        <v>0</v>
      </c>
      <c r="O138" s="83">
        <f t="shared" ca="1" si="31"/>
        <v>0</v>
      </c>
      <c r="P138" s="73">
        <f t="shared" ca="1" si="32"/>
        <v>0</v>
      </c>
      <c r="Q138" s="73">
        <f t="shared" ca="1" si="33"/>
        <v>0</v>
      </c>
      <c r="R138" s="42">
        <f t="shared" ca="1" si="34"/>
        <v>9.8676637770209359E-4</v>
      </c>
    </row>
    <row r="139" spans="1:18">
      <c r="A139" s="78"/>
      <c r="B139" s="78"/>
      <c r="C139" s="78"/>
      <c r="D139" s="79">
        <f t="shared" si="20"/>
        <v>0</v>
      </c>
      <c r="E139" s="79">
        <f t="shared" si="21"/>
        <v>0</v>
      </c>
      <c r="F139" s="73">
        <f t="shared" si="22"/>
        <v>0</v>
      </c>
      <c r="G139" s="73">
        <f t="shared" si="23"/>
        <v>0</v>
      </c>
      <c r="H139" s="73">
        <f t="shared" si="24"/>
        <v>0</v>
      </c>
      <c r="I139" s="73">
        <f t="shared" si="25"/>
        <v>0</v>
      </c>
      <c r="J139" s="73">
        <f t="shared" si="26"/>
        <v>0</v>
      </c>
      <c r="K139" s="73">
        <f t="shared" si="27"/>
        <v>0</v>
      </c>
      <c r="L139" s="73">
        <f t="shared" si="28"/>
        <v>0</v>
      </c>
      <c r="M139" s="73">
        <f t="shared" ca="1" si="29"/>
        <v>-9.8676637770209359E-4</v>
      </c>
      <c r="N139" s="73">
        <f t="shared" ca="1" si="30"/>
        <v>0</v>
      </c>
      <c r="O139" s="83">
        <f t="shared" ca="1" si="31"/>
        <v>0</v>
      </c>
      <c r="P139" s="73">
        <f t="shared" ca="1" si="32"/>
        <v>0</v>
      </c>
      <c r="Q139" s="73">
        <f t="shared" ca="1" si="33"/>
        <v>0</v>
      </c>
      <c r="R139" s="42">
        <f t="shared" ca="1" si="34"/>
        <v>9.8676637770209359E-4</v>
      </c>
    </row>
    <row r="140" spans="1:18">
      <c r="A140" s="78"/>
      <c r="B140" s="78"/>
      <c r="C140" s="78"/>
      <c r="D140" s="79">
        <f t="shared" si="20"/>
        <v>0</v>
      </c>
      <c r="E140" s="79">
        <f t="shared" si="21"/>
        <v>0</v>
      </c>
      <c r="F140" s="73">
        <f t="shared" si="22"/>
        <v>0</v>
      </c>
      <c r="G140" s="73">
        <f t="shared" si="23"/>
        <v>0</v>
      </c>
      <c r="H140" s="73">
        <f t="shared" si="24"/>
        <v>0</v>
      </c>
      <c r="I140" s="73">
        <f t="shared" si="25"/>
        <v>0</v>
      </c>
      <c r="J140" s="73">
        <f t="shared" si="26"/>
        <v>0</v>
      </c>
      <c r="K140" s="73">
        <f t="shared" si="27"/>
        <v>0</v>
      </c>
      <c r="L140" s="73">
        <f t="shared" si="28"/>
        <v>0</v>
      </c>
      <c r="M140" s="73">
        <f t="shared" ca="1" si="29"/>
        <v>-9.8676637770209359E-4</v>
      </c>
      <c r="N140" s="73">
        <f t="shared" ca="1" si="30"/>
        <v>0</v>
      </c>
      <c r="O140" s="83">
        <f t="shared" ca="1" si="31"/>
        <v>0</v>
      </c>
      <c r="P140" s="73">
        <f t="shared" ca="1" si="32"/>
        <v>0</v>
      </c>
      <c r="Q140" s="73">
        <f t="shared" ca="1" si="33"/>
        <v>0</v>
      </c>
      <c r="R140" s="42">
        <f t="shared" ca="1" si="34"/>
        <v>9.8676637770209359E-4</v>
      </c>
    </row>
    <row r="141" spans="1:18">
      <c r="A141" s="78"/>
      <c r="B141" s="78"/>
      <c r="C141" s="78"/>
      <c r="D141" s="79">
        <f t="shared" si="20"/>
        <v>0</v>
      </c>
      <c r="E141" s="79">
        <f t="shared" si="21"/>
        <v>0</v>
      </c>
      <c r="F141" s="73">
        <f t="shared" si="22"/>
        <v>0</v>
      </c>
      <c r="G141" s="73">
        <f t="shared" si="23"/>
        <v>0</v>
      </c>
      <c r="H141" s="73">
        <f t="shared" si="24"/>
        <v>0</v>
      </c>
      <c r="I141" s="73">
        <f t="shared" si="25"/>
        <v>0</v>
      </c>
      <c r="J141" s="73">
        <f t="shared" si="26"/>
        <v>0</v>
      </c>
      <c r="K141" s="73">
        <f t="shared" si="27"/>
        <v>0</v>
      </c>
      <c r="L141" s="73">
        <f t="shared" si="28"/>
        <v>0</v>
      </c>
      <c r="M141" s="73">
        <f t="shared" ca="1" si="29"/>
        <v>-9.8676637770209359E-4</v>
      </c>
      <c r="N141" s="73">
        <f t="shared" ca="1" si="30"/>
        <v>0</v>
      </c>
      <c r="O141" s="83">
        <f t="shared" ca="1" si="31"/>
        <v>0</v>
      </c>
      <c r="P141" s="73">
        <f t="shared" ca="1" si="32"/>
        <v>0</v>
      </c>
      <c r="Q141" s="73">
        <f t="shared" ca="1" si="33"/>
        <v>0</v>
      </c>
      <c r="R141" s="42">
        <f t="shared" ca="1" si="34"/>
        <v>9.8676637770209359E-4</v>
      </c>
    </row>
    <row r="142" spans="1:18">
      <c r="A142" s="78"/>
      <c r="B142" s="78"/>
      <c r="C142" s="78"/>
      <c r="D142" s="79">
        <f t="shared" si="20"/>
        <v>0</v>
      </c>
      <c r="E142" s="79">
        <f t="shared" si="21"/>
        <v>0</v>
      </c>
      <c r="F142" s="73">
        <f t="shared" si="22"/>
        <v>0</v>
      </c>
      <c r="G142" s="73">
        <f t="shared" si="23"/>
        <v>0</v>
      </c>
      <c r="H142" s="73">
        <f t="shared" si="24"/>
        <v>0</v>
      </c>
      <c r="I142" s="73">
        <f t="shared" si="25"/>
        <v>0</v>
      </c>
      <c r="J142" s="73">
        <f t="shared" si="26"/>
        <v>0</v>
      </c>
      <c r="K142" s="73">
        <f t="shared" si="27"/>
        <v>0</v>
      </c>
      <c r="L142" s="73">
        <f t="shared" si="28"/>
        <v>0</v>
      </c>
      <c r="M142" s="73">
        <f t="shared" ca="1" si="29"/>
        <v>-9.8676637770209359E-4</v>
      </c>
      <c r="N142" s="73">
        <f t="shared" ca="1" si="30"/>
        <v>0</v>
      </c>
      <c r="O142" s="83">
        <f t="shared" ca="1" si="31"/>
        <v>0</v>
      </c>
      <c r="P142" s="73">
        <f t="shared" ca="1" si="32"/>
        <v>0</v>
      </c>
      <c r="Q142" s="73">
        <f t="shared" ca="1" si="33"/>
        <v>0</v>
      </c>
      <c r="R142" s="42">
        <f t="shared" ca="1" si="34"/>
        <v>9.8676637770209359E-4</v>
      </c>
    </row>
    <row r="143" spans="1:18">
      <c r="A143" s="78"/>
      <c r="B143" s="78"/>
      <c r="C143" s="78"/>
      <c r="D143" s="79">
        <f t="shared" si="20"/>
        <v>0</v>
      </c>
      <c r="E143" s="79">
        <f t="shared" si="21"/>
        <v>0</v>
      </c>
      <c r="F143" s="73">
        <f t="shared" si="22"/>
        <v>0</v>
      </c>
      <c r="G143" s="73">
        <f t="shared" si="23"/>
        <v>0</v>
      </c>
      <c r="H143" s="73">
        <f t="shared" si="24"/>
        <v>0</v>
      </c>
      <c r="I143" s="73">
        <f t="shared" si="25"/>
        <v>0</v>
      </c>
      <c r="J143" s="73">
        <f t="shared" si="26"/>
        <v>0</v>
      </c>
      <c r="K143" s="73">
        <f t="shared" si="27"/>
        <v>0</v>
      </c>
      <c r="L143" s="73">
        <f t="shared" si="28"/>
        <v>0</v>
      </c>
      <c r="M143" s="73">
        <f t="shared" ca="1" si="29"/>
        <v>-9.8676637770209359E-4</v>
      </c>
      <c r="N143" s="73">
        <f t="shared" ca="1" si="30"/>
        <v>0</v>
      </c>
      <c r="O143" s="83">
        <f t="shared" ca="1" si="31"/>
        <v>0</v>
      </c>
      <c r="P143" s="73">
        <f t="shared" ca="1" si="32"/>
        <v>0</v>
      </c>
      <c r="Q143" s="73">
        <f t="shared" ca="1" si="33"/>
        <v>0</v>
      </c>
      <c r="R143" s="42">
        <f t="shared" ca="1" si="34"/>
        <v>9.8676637770209359E-4</v>
      </c>
    </row>
    <row r="144" spans="1:18">
      <c r="A144" s="78"/>
      <c r="B144" s="78"/>
      <c r="C144" s="78"/>
      <c r="D144" s="79">
        <f t="shared" si="20"/>
        <v>0</v>
      </c>
      <c r="E144" s="79">
        <f t="shared" si="21"/>
        <v>0</v>
      </c>
      <c r="F144" s="73">
        <f t="shared" si="22"/>
        <v>0</v>
      </c>
      <c r="G144" s="73">
        <f t="shared" si="23"/>
        <v>0</v>
      </c>
      <c r="H144" s="73">
        <f t="shared" si="24"/>
        <v>0</v>
      </c>
      <c r="I144" s="73">
        <f t="shared" si="25"/>
        <v>0</v>
      </c>
      <c r="J144" s="73">
        <f t="shared" si="26"/>
        <v>0</v>
      </c>
      <c r="K144" s="73">
        <f t="shared" si="27"/>
        <v>0</v>
      </c>
      <c r="L144" s="73">
        <f t="shared" si="28"/>
        <v>0</v>
      </c>
      <c r="M144" s="73">
        <f t="shared" ca="1" si="29"/>
        <v>-9.8676637770209359E-4</v>
      </c>
      <c r="N144" s="73">
        <f t="shared" ca="1" si="30"/>
        <v>0</v>
      </c>
      <c r="O144" s="83">
        <f t="shared" ca="1" si="31"/>
        <v>0</v>
      </c>
      <c r="P144" s="73">
        <f t="shared" ca="1" si="32"/>
        <v>0</v>
      </c>
      <c r="Q144" s="73">
        <f t="shared" ca="1" si="33"/>
        <v>0</v>
      </c>
      <c r="R144" s="42">
        <f t="shared" ca="1" si="34"/>
        <v>9.8676637770209359E-4</v>
      </c>
    </row>
    <row r="145" spans="1:18">
      <c r="A145" s="78"/>
      <c r="B145" s="78"/>
      <c r="C145" s="78"/>
      <c r="D145" s="79">
        <f t="shared" si="20"/>
        <v>0</v>
      </c>
      <c r="E145" s="79">
        <f t="shared" si="21"/>
        <v>0</v>
      </c>
      <c r="F145" s="73">
        <f t="shared" si="22"/>
        <v>0</v>
      </c>
      <c r="G145" s="73">
        <f t="shared" si="23"/>
        <v>0</v>
      </c>
      <c r="H145" s="73">
        <f t="shared" si="24"/>
        <v>0</v>
      </c>
      <c r="I145" s="73">
        <f t="shared" si="25"/>
        <v>0</v>
      </c>
      <c r="J145" s="73">
        <f t="shared" si="26"/>
        <v>0</v>
      </c>
      <c r="K145" s="73">
        <f t="shared" si="27"/>
        <v>0</v>
      </c>
      <c r="L145" s="73">
        <f t="shared" si="28"/>
        <v>0</v>
      </c>
      <c r="M145" s="73">
        <f t="shared" ca="1" si="29"/>
        <v>-9.8676637770209359E-4</v>
      </c>
      <c r="N145" s="73">
        <f t="shared" ca="1" si="30"/>
        <v>0</v>
      </c>
      <c r="O145" s="83">
        <f t="shared" ca="1" si="31"/>
        <v>0</v>
      </c>
      <c r="P145" s="73">
        <f t="shared" ca="1" si="32"/>
        <v>0</v>
      </c>
      <c r="Q145" s="73">
        <f t="shared" ca="1" si="33"/>
        <v>0</v>
      </c>
      <c r="R145" s="42">
        <f t="shared" ca="1" si="34"/>
        <v>9.8676637770209359E-4</v>
      </c>
    </row>
    <row r="146" spans="1:18">
      <c r="A146" s="78"/>
      <c r="B146" s="78"/>
      <c r="C146" s="78"/>
      <c r="D146" s="79">
        <f t="shared" si="20"/>
        <v>0</v>
      </c>
      <c r="E146" s="79">
        <f t="shared" si="21"/>
        <v>0</v>
      </c>
      <c r="F146" s="73">
        <f t="shared" si="22"/>
        <v>0</v>
      </c>
      <c r="G146" s="73">
        <f t="shared" si="23"/>
        <v>0</v>
      </c>
      <c r="H146" s="73">
        <f t="shared" si="24"/>
        <v>0</v>
      </c>
      <c r="I146" s="73">
        <f t="shared" si="25"/>
        <v>0</v>
      </c>
      <c r="J146" s="73">
        <f t="shared" si="26"/>
        <v>0</v>
      </c>
      <c r="K146" s="73">
        <f t="shared" si="27"/>
        <v>0</v>
      </c>
      <c r="L146" s="73">
        <f t="shared" si="28"/>
        <v>0</v>
      </c>
      <c r="M146" s="73">
        <f t="shared" ca="1" si="29"/>
        <v>-9.8676637770209359E-4</v>
      </c>
      <c r="N146" s="73">
        <f t="shared" ca="1" si="30"/>
        <v>0</v>
      </c>
      <c r="O146" s="83">
        <f t="shared" ca="1" si="31"/>
        <v>0</v>
      </c>
      <c r="P146" s="73">
        <f t="shared" ca="1" si="32"/>
        <v>0</v>
      </c>
      <c r="Q146" s="73">
        <f t="shared" ca="1" si="33"/>
        <v>0</v>
      </c>
      <c r="R146" s="42">
        <f t="shared" ca="1" si="34"/>
        <v>9.8676637770209359E-4</v>
      </c>
    </row>
    <row r="147" spans="1:18">
      <c r="A147" s="78"/>
      <c r="B147" s="78"/>
      <c r="C147" s="78"/>
      <c r="D147" s="79">
        <f t="shared" ref="D147:D210" si="35">A147/A$18</f>
        <v>0</v>
      </c>
      <c r="E147" s="79">
        <f t="shared" ref="E147:E210" si="36">B147/B$18</f>
        <v>0</v>
      </c>
      <c r="F147" s="73">
        <f t="shared" ref="F147:F210" si="37">$C147*D147</f>
        <v>0</v>
      </c>
      <c r="G147" s="73">
        <f t="shared" ref="G147:G210" si="38">$C147*E147</f>
        <v>0</v>
      </c>
      <c r="H147" s="73">
        <f t="shared" ref="H147:H210" si="39">C147*D147*D147</f>
        <v>0</v>
      </c>
      <c r="I147" s="73">
        <f t="shared" ref="I147:I210" si="40">C147*D147*D147*D147</f>
        <v>0</v>
      </c>
      <c r="J147" s="73">
        <f t="shared" ref="J147:J210" si="41">C147*D147*D147*D147*D147</f>
        <v>0</v>
      </c>
      <c r="K147" s="73">
        <f t="shared" ref="K147:K210" si="42">C147*E147*D147</f>
        <v>0</v>
      </c>
      <c r="L147" s="73">
        <f t="shared" ref="L147:L210" si="43">C147*E147*D147*D147</f>
        <v>0</v>
      </c>
      <c r="M147" s="73">
        <f t="shared" ref="M147:M210" ca="1" si="44">+E$4+E$5*D147+E$6*D147^2</f>
        <v>-9.8676637770209359E-4</v>
      </c>
      <c r="N147" s="73">
        <f t="shared" ref="N147:N210" ca="1" si="45">C147*(M147-E147)^2</f>
        <v>0</v>
      </c>
      <c r="O147" s="83">
        <f t="shared" ref="O147:O210" ca="1" si="46">(C147*O$1-O$2*F147+O$3*H147)^2</f>
        <v>0</v>
      </c>
      <c r="P147" s="73">
        <f t="shared" ref="P147:P210" ca="1" si="47">(-C147*O$2+O$4*F147-O$5*H147)^2</f>
        <v>0</v>
      </c>
      <c r="Q147" s="73">
        <f t="shared" ref="Q147:Q210" ca="1" si="48">+(C147*O$3-F147*O$5+H147*O$6)^2</f>
        <v>0</v>
      </c>
      <c r="R147" s="42">
        <f t="shared" ref="R147:R210" ca="1" si="49">+E147-M147</f>
        <v>9.8676637770209359E-4</v>
      </c>
    </row>
    <row r="148" spans="1:18">
      <c r="A148" s="78"/>
      <c r="B148" s="78"/>
      <c r="C148" s="78"/>
      <c r="D148" s="79">
        <f t="shared" si="35"/>
        <v>0</v>
      </c>
      <c r="E148" s="79">
        <f t="shared" si="36"/>
        <v>0</v>
      </c>
      <c r="F148" s="73">
        <f t="shared" si="37"/>
        <v>0</v>
      </c>
      <c r="G148" s="73">
        <f t="shared" si="38"/>
        <v>0</v>
      </c>
      <c r="H148" s="73">
        <f t="shared" si="39"/>
        <v>0</v>
      </c>
      <c r="I148" s="73">
        <f t="shared" si="40"/>
        <v>0</v>
      </c>
      <c r="J148" s="73">
        <f t="shared" si="41"/>
        <v>0</v>
      </c>
      <c r="K148" s="73">
        <f t="shared" si="42"/>
        <v>0</v>
      </c>
      <c r="L148" s="73">
        <f t="shared" si="43"/>
        <v>0</v>
      </c>
      <c r="M148" s="73">
        <f t="shared" ca="1" si="44"/>
        <v>-9.8676637770209359E-4</v>
      </c>
      <c r="N148" s="73">
        <f t="shared" ca="1" si="45"/>
        <v>0</v>
      </c>
      <c r="O148" s="83">
        <f t="shared" ca="1" si="46"/>
        <v>0</v>
      </c>
      <c r="P148" s="73">
        <f t="shared" ca="1" si="47"/>
        <v>0</v>
      </c>
      <c r="Q148" s="73">
        <f t="shared" ca="1" si="48"/>
        <v>0</v>
      </c>
      <c r="R148" s="42">
        <f t="shared" ca="1" si="49"/>
        <v>9.8676637770209359E-4</v>
      </c>
    </row>
    <row r="149" spans="1:18">
      <c r="A149" s="78"/>
      <c r="B149" s="78"/>
      <c r="C149" s="78"/>
      <c r="D149" s="79">
        <f t="shared" si="35"/>
        <v>0</v>
      </c>
      <c r="E149" s="79">
        <f t="shared" si="36"/>
        <v>0</v>
      </c>
      <c r="F149" s="73">
        <f t="shared" si="37"/>
        <v>0</v>
      </c>
      <c r="G149" s="73">
        <f t="shared" si="38"/>
        <v>0</v>
      </c>
      <c r="H149" s="73">
        <f t="shared" si="39"/>
        <v>0</v>
      </c>
      <c r="I149" s="73">
        <f t="shared" si="40"/>
        <v>0</v>
      </c>
      <c r="J149" s="73">
        <f t="shared" si="41"/>
        <v>0</v>
      </c>
      <c r="K149" s="73">
        <f t="shared" si="42"/>
        <v>0</v>
      </c>
      <c r="L149" s="73">
        <f t="shared" si="43"/>
        <v>0</v>
      </c>
      <c r="M149" s="73">
        <f t="shared" ca="1" si="44"/>
        <v>-9.8676637770209359E-4</v>
      </c>
      <c r="N149" s="73">
        <f t="shared" ca="1" si="45"/>
        <v>0</v>
      </c>
      <c r="O149" s="83">
        <f t="shared" ca="1" si="46"/>
        <v>0</v>
      </c>
      <c r="P149" s="73">
        <f t="shared" ca="1" si="47"/>
        <v>0</v>
      </c>
      <c r="Q149" s="73">
        <f t="shared" ca="1" si="48"/>
        <v>0</v>
      </c>
      <c r="R149" s="42">
        <f t="shared" ca="1" si="49"/>
        <v>9.8676637770209359E-4</v>
      </c>
    </row>
    <row r="150" spans="1:18">
      <c r="A150" s="78"/>
      <c r="B150" s="78"/>
      <c r="C150" s="78"/>
      <c r="D150" s="79">
        <f t="shared" si="35"/>
        <v>0</v>
      </c>
      <c r="E150" s="79">
        <f t="shared" si="36"/>
        <v>0</v>
      </c>
      <c r="F150" s="73">
        <f t="shared" si="37"/>
        <v>0</v>
      </c>
      <c r="G150" s="73">
        <f t="shared" si="38"/>
        <v>0</v>
      </c>
      <c r="H150" s="73">
        <f t="shared" si="39"/>
        <v>0</v>
      </c>
      <c r="I150" s="73">
        <f t="shared" si="40"/>
        <v>0</v>
      </c>
      <c r="J150" s="73">
        <f t="shared" si="41"/>
        <v>0</v>
      </c>
      <c r="K150" s="73">
        <f t="shared" si="42"/>
        <v>0</v>
      </c>
      <c r="L150" s="73">
        <f t="shared" si="43"/>
        <v>0</v>
      </c>
      <c r="M150" s="73">
        <f t="shared" ca="1" si="44"/>
        <v>-9.8676637770209359E-4</v>
      </c>
      <c r="N150" s="73">
        <f t="shared" ca="1" si="45"/>
        <v>0</v>
      </c>
      <c r="O150" s="83">
        <f t="shared" ca="1" si="46"/>
        <v>0</v>
      </c>
      <c r="P150" s="73">
        <f t="shared" ca="1" si="47"/>
        <v>0</v>
      </c>
      <c r="Q150" s="73">
        <f t="shared" ca="1" si="48"/>
        <v>0</v>
      </c>
      <c r="R150" s="42">
        <f t="shared" ca="1" si="49"/>
        <v>9.8676637770209359E-4</v>
      </c>
    </row>
    <row r="151" spans="1:18">
      <c r="A151" s="78"/>
      <c r="B151" s="78"/>
      <c r="C151" s="78"/>
      <c r="D151" s="79">
        <f t="shared" si="35"/>
        <v>0</v>
      </c>
      <c r="E151" s="79">
        <f t="shared" si="36"/>
        <v>0</v>
      </c>
      <c r="F151" s="73">
        <f t="shared" si="37"/>
        <v>0</v>
      </c>
      <c r="G151" s="73">
        <f t="shared" si="38"/>
        <v>0</v>
      </c>
      <c r="H151" s="73">
        <f t="shared" si="39"/>
        <v>0</v>
      </c>
      <c r="I151" s="73">
        <f t="shared" si="40"/>
        <v>0</v>
      </c>
      <c r="J151" s="73">
        <f t="shared" si="41"/>
        <v>0</v>
      </c>
      <c r="K151" s="73">
        <f t="shared" si="42"/>
        <v>0</v>
      </c>
      <c r="L151" s="73">
        <f t="shared" si="43"/>
        <v>0</v>
      </c>
      <c r="M151" s="73">
        <f t="shared" ca="1" si="44"/>
        <v>-9.8676637770209359E-4</v>
      </c>
      <c r="N151" s="73">
        <f t="shared" ca="1" si="45"/>
        <v>0</v>
      </c>
      <c r="O151" s="83">
        <f t="shared" ca="1" si="46"/>
        <v>0</v>
      </c>
      <c r="P151" s="73">
        <f t="shared" ca="1" si="47"/>
        <v>0</v>
      </c>
      <c r="Q151" s="73">
        <f t="shared" ca="1" si="48"/>
        <v>0</v>
      </c>
      <c r="R151" s="42">
        <f t="shared" ca="1" si="49"/>
        <v>9.8676637770209359E-4</v>
      </c>
    </row>
    <row r="152" spans="1:18">
      <c r="A152" s="78"/>
      <c r="B152" s="78"/>
      <c r="C152" s="78"/>
      <c r="D152" s="79">
        <f t="shared" si="35"/>
        <v>0</v>
      </c>
      <c r="E152" s="79">
        <f t="shared" si="36"/>
        <v>0</v>
      </c>
      <c r="F152" s="73">
        <f t="shared" si="37"/>
        <v>0</v>
      </c>
      <c r="G152" s="73">
        <f t="shared" si="38"/>
        <v>0</v>
      </c>
      <c r="H152" s="73">
        <f t="shared" si="39"/>
        <v>0</v>
      </c>
      <c r="I152" s="73">
        <f t="shared" si="40"/>
        <v>0</v>
      </c>
      <c r="J152" s="73">
        <f t="shared" si="41"/>
        <v>0</v>
      </c>
      <c r="K152" s="73">
        <f t="shared" si="42"/>
        <v>0</v>
      </c>
      <c r="L152" s="73">
        <f t="shared" si="43"/>
        <v>0</v>
      </c>
      <c r="M152" s="73">
        <f t="shared" ca="1" si="44"/>
        <v>-9.8676637770209359E-4</v>
      </c>
      <c r="N152" s="73">
        <f t="shared" ca="1" si="45"/>
        <v>0</v>
      </c>
      <c r="O152" s="83">
        <f t="shared" ca="1" si="46"/>
        <v>0</v>
      </c>
      <c r="P152" s="73">
        <f t="shared" ca="1" si="47"/>
        <v>0</v>
      </c>
      <c r="Q152" s="73">
        <f t="shared" ca="1" si="48"/>
        <v>0</v>
      </c>
      <c r="R152" s="42">
        <f t="shared" ca="1" si="49"/>
        <v>9.8676637770209359E-4</v>
      </c>
    </row>
    <row r="153" spans="1:18">
      <c r="A153" s="78"/>
      <c r="B153" s="78"/>
      <c r="C153" s="78"/>
      <c r="D153" s="79">
        <f t="shared" si="35"/>
        <v>0</v>
      </c>
      <c r="E153" s="79">
        <f t="shared" si="36"/>
        <v>0</v>
      </c>
      <c r="F153" s="73">
        <f t="shared" si="37"/>
        <v>0</v>
      </c>
      <c r="G153" s="73">
        <f t="shared" si="38"/>
        <v>0</v>
      </c>
      <c r="H153" s="73">
        <f t="shared" si="39"/>
        <v>0</v>
      </c>
      <c r="I153" s="73">
        <f t="shared" si="40"/>
        <v>0</v>
      </c>
      <c r="J153" s="73">
        <f t="shared" si="41"/>
        <v>0</v>
      </c>
      <c r="K153" s="73">
        <f t="shared" si="42"/>
        <v>0</v>
      </c>
      <c r="L153" s="73">
        <f t="shared" si="43"/>
        <v>0</v>
      </c>
      <c r="M153" s="73">
        <f t="shared" ca="1" si="44"/>
        <v>-9.8676637770209359E-4</v>
      </c>
      <c r="N153" s="73">
        <f t="shared" ca="1" si="45"/>
        <v>0</v>
      </c>
      <c r="O153" s="83">
        <f t="shared" ca="1" si="46"/>
        <v>0</v>
      </c>
      <c r="P153" s="73">
        <f t="shared" ca="1" si="47"/>
        <v>0</v>
      </c>
      <c r="Q153" s="73">
        <f t="shared" ca="1" si="48"/>
        <v>0</v>
      </c>
      <c r="R153" s="42">
        <f t="shared" ca="1" si="49"/>
        <v>9.8676637770209359E-4</v>
      </c>
    </row>
    <row r="154" spans="1:18">
      <c r="A154" s="78"/>
      <c r="B154" s="78"/>
      <c r="C154" s="78"/>
      <c r="D154" s="79">
        <f t="shared" si="35"/>
        <v>0</v>
      </c>
      <c r="E154" s="79">
        <f t="shared" si="36"/>
        <v>0</v>
      </c>
      <c r="F154" s="73">
        <f t="shared" si="37"/>
        <v>0</v>
      </c>
      <c r="G154" s="73">
        <f t="shared" si="38"/>
        <v>0</v>
      </c>
      <c r="H154" s="73">
        <f t="shared" si="39"/>
        <v>0</v>
      </c>
      <c r="I154" s="73">
        <f t="shared" si="40"/>
        <v>0</v>
      </c>
      <c r="J154" s="73">
        <f t="shared" si="41"/>
        <v>0</v>
      </c>
      <c r="K154" s="73">
        <f t="shared" si="42"/>
        <v>0</v>
      </c>
      <c r="L154" s="73">
        <f t="shared" si="43"/>
        <v>0</v>
      </c>
      <c r="M154" s="73">
        <f t="shared" ca="1" si="44"/>
        <v>-9.8676637770209359E-4</v>
      </c>
      <c r="N154" s="73">
        <f t="shared" ca="1" si="45"/>
        <v>0</v>
      </c>
      <c r="O154" s="83">
        <f t="shared" ca="1" si="46"/>
        <v>0</v>
      </c>
      <c r="P154" s="73">
        <f t="shared" ca="1" si="47"/>
        <v>0</v>
      </c>
      <c r="Q154" s="73">
        <f t="shared" ca="1" si="48"/>
        <v>0</v>
      </c>
      <c r="R154" s="42">
        <f t="shared" ca="1" si="49"/>
        <v>9.8676637770209359E-4</v>
      </c>
    </row>
    <row r="155" spans="1:18">
      <c r="A155" s="78"/>
      <c r="B155" s="78"/>
      <c r="C155" s="78"/>
      <c r="D155" s="79">
        <f t="shared" si="35"/>
        <v>0</v>
      </c>
      <c r="E155" s="79">
        <f t="shared" si="36"/>
        <v>0</v>
      </c>
      <c r="F155" s="73">
        <f t="shared" si="37"/>
        <v>0</v>
      </c>
      <c r="G155" s="73">
        <f t="shared" si="38"/>
        <v>0</v>
      </c>
      <c r="H155" s="73">
        <f t="shared" si="39"/>
        <v>0</v>
      </c>
      <c r="I155" s="73">
        <f t="shared" si="40"/>
        <v>0</v>
      </c>
      <c r="J155" s="73">
        <f t="shared" si="41"/>
        <v>0</v>
      </c>
      <c r="K155" s="73">
        <f t="shared" si="42"/>
        <v>0</v>
      </c>
      <c r="L155" s="73">
        <f t="shared" si="43"/>
        <v>0</v>
      </c>
      <c r="M155" s="73">
        <f t="shared" ca="1" si="44"/>
        <v>-9.8676637770209359E-4</v>
      </c>
      <c r="N155" s="73">
        <f t="shared" ca="1" si="45"/>
        <v>0</v>
      </c>
      <c r="O155" s="83">
        <f t="shared" ca="1" si="46"/>
        <v>0</v>
      </c>
      <c r="P155" s="73">
        <f t="shared" ca="1" si="47"/>
        <v>0</v>
      </c>
      <c r="Q155" s="73">
        <f t="shared" ca="1" si="48"/>
        <v>0</v>
      </c>
      <c r="R155" s="42">
        <f t="shared" ca="1" si="49"/>
        <v>9.8676637770209359E-4</v>
      </c>
    </row>
    <row r="156" spans="1:18">
      <c r="A156" s="78"/>
      <c r="B156" s="78"/>
      <c r="C156" s="78"/>
      <c r="D156" s="79">
        <f t="shared" si="35"/>
        <v>0</v>
      </c>
      <c r="E156" s="79">
        <f t="shared" si="36"/>
        <v>0</v>
      </c>
      <c r="F156" s="73">
        <f t="shared" si="37"/>
        <v>0</v>
      </c>
      <c r="G156" s="73">
        <f t="shared" si="38"/>
        <v>0</v>
      </c>
      <c r="H156" s="73">
        <f t="shared" si="39"/>
        <v>0</v>
      </c>
      <c r="I156" s="73">
        <f t="shared" si="40"/>
        <v>0</v>
      </c>
      <c r="J156" s="73">
        <f t="shared" si="41"/>
        <v>0</v>
      </c>
      <c r="K156" s="73">
        <f t="shared" si="42"/>
        <v>0</v>
      </c>
      <c r="L156" s="73">
        <f t="shared" si="43"/>
        <v>0</v>
      </c>
      <c r="M156" s="73">
        <f t="shared" ca="1" si="44"/>
        <v>-9.8676637770209359E-4</v>
      </c>
      <c r="N156" s="73">
        <f t="shared" ca="1" si="45"/>
        <v>0</v>
      </c>
      <c r="O156" s="83">
        <f t="shared" ca="1" si="46"/>
        <v>0</v>
      </c>
      <c r="P156" s="73">
        <f t="shared" ca="1" si="47"/>
        <v>0</v>
      </c>
      <c r="Q156" s="73">
        <f t="shared" ca="1" si="48"/>
        <v>0</v>
      </c>
      <c r="R156" s="42">
        <f t="shared" ca="1" si="49"/>
        <v>9.8676637770209359E-4</v>
      </c>
    </row>
    <row r="157" spans="1:18">
      <c r="A157" s="78"/>
      <c r="B157" s="78"/>
      <c r="C157" s="78"/>
      <c r="D157" s="79">
        <f t="shared" si="35"/>
        <v>0</v>
      </c>
      <c r="E157" s="79">
        <f t="shared" si="36"/>
        <v>0</v>
      </c>
      <c r="F157" s="73">
        <f t="shared" si="37"/>
        <v>0</v>
      </c>
      <c r="G157" s="73">
        <f t="shared" si="38"/>
        <v>0</v>
      </c>
      <c r="H157" s="73">
        <f t="shared" si="39"/>
        <v>0</v>
      </c>
      <c r="I157" s="73">
        <f t="shared" si="40"/>
        <v>0</v>
      </c>
      <c r="J157" s="73">
        <f t="shared" si="41"/>
        <v>0</v>
      </c>
      <c r="K157" s="73">
        <f t="shared" si="42"/>
        <v>0</v>
      </c>
      <c r="L157" s="73">
        <f t="shared" si="43"/>
        <v>0</v>
      </c>
      <c r="M157" s="73">
        <f t="shared" ca="1" si="44"/>
        <v>-9.8676637770209359E-4</v>
      </c>
      <c r="N157" s="73">
        <f t="shared" ca="1" si="45"/>
        <v>0</v>
      </c>
      <c r="O157" s="83">
        <f t="shared" ca="1" si="46"/>
        <v>0</v>
      </c>
      <c r="P157" s="73">
        <f t="shared" ca="1" si="47"/>
        <v>0</v>
      </c>
      <c r="Q157" s="73">
        <f t="shared" ca="1" si="48"/>
        <v>0</v>
      </c>
      <c r="R157" s="42">
        <f t="shared" ca="1" si="49"/>
        <v>9.8676637770209359E-4</v>
      </c>
    </row>
    <row r="158" spans="1:18">
      <c r="A158" s="78"/>
      <c r="B158" s="78"/>
      <c r="C158" s="78"/>
      <c r="D158" s="79">
        <f t="shared" si="35"/>
        <v>0</v>
      </c>
      <c r="E158" s="79">
        <f t="shared" si="36"/>
        <v>0</v>
      </c>
      <c r="F158" s="73">
        <f t="shared" si="37"/>
        <v>0</v>
      </c>
      <c r="G158" s="73">
        <f t="shared" si="38"/>
        <v>0</v>
      </c>
      <c r="H158" s="73">
        <f t="shared" si="39"/>
        <v>0</v>
      </c>
      <c r="I158" s="73">
        <f t="shared" si="40"/>
        <v>0</v>
      </c>
      <c r="J158" s="73">
        <f t="shared" si="41"/>
        <v>0</v>
      </c>
      <c r="K158" s="73">
        <f t="shared" si="42"/>
        <v>0</v>
      </c>
      <c r="L158" s="73">
        <f t="shared" si="43"/>
        <v>0</v>
      </c>
      <c r="M158" s="73">
        <f t="shared" ca="1" si="44"/>
        <v>-9.8676637770209359E-4</v>
      </c>
      <c r="N158" s="73">
        <f t="shared" ca="1" si="45"/>
        <v>0</v>
      </c>
      <c r="O158" s="83">
        <f t="shared" ca="1" si="46"/>
        <v>0</v>
      </c>
      <c r="P158" s="73">
        <f t="shared" ca="1" si="47"/>
        <v>0</v>
      </c>
      <c r="Q158" s="73">
        <f t="shared" ca="1" si="48"/>
        <v>0</v>
      </c>
      <c r="R158" s="42">
        <f t="shared" ca="1" si="49"/>
        <v>9.8676637770209359E-4</v>
      </c>
    </row>
    <row r="159" spans="1:18">
      <c r="A159" s="78"/>
      <c r="B159" s="78"/>
      <c r="C159" s="78"/>
      <c r="D159" s="79">
        <f t="shared" si="35"/>
        <v>0</v>
      </c>
      <c r="E159" s="79">
        <f t="shared" si="36"/>
        <v>0</v>
      </c>
      <c r="F159" s="73">
        <f t="shared" si="37"/>
        <v>0</v>
      </c>
      <c r="G159" s="73">
        <f t="shared" si="38"/>
        <v>0</v>
      </c>
      <c r="H159" s="73">
        <f t="shared" si="39"/>
        <v>0</v>
      </c>
      <c r="I159" s="73">
        <f t="shared" si="40"/>
        <v>0</v>
      </c>
      <c r="J159" s="73">
        <f t="shared" si="41"/>
        <v>0</v>
      </c>
      <c r="K159" s="73">
        <f t="shared" si="42"/>
        <v>0</v>
      </c>
      <c r="L159" s="73">
        <f t="shared" si="43"/>
        <v>0</v>
      </c>
      <c r="M159" s="73">
        <f t="shared" ca="1" si="44"/>
        <v>-9.8676637770209359E-4</v>
      </c>
      <c r="N159" s="73">
        <f t="shared" ca="1" si="45"/>
        <v>0</v>
      </c>
      <c r="O159" s="83">
        <f t="shared" ca="1" si="46"/>
        <v>0</v>
      </c>
      <c r="P159" s="73">
        <f t="shared" ca="1" si="47"/>
        <v>0</v>
      </c>
      <c r="Q159" s="73">
        <f t="shared" ca="1" si="48"/>
        <v>0</v>
      </c>
      <c r="R159" s="42">
        <f t="shared" ca="1" si="49"/>
        <v>9.8676637770209359E-4</v>
      </c>
    </row>
    <row r="160" spans="1:18">
      <c r="A160" s="78"/>
      <c r="B160" s="78"/>
      <c r="C160" s="78"/>
      <c r="D160" s="79">
        <f t="shared" si="35"/>
        <v>0</v>
      </c>
      <c r="E160" s="79">
        <f t="shared" si="36"/>
        <v>0</v>
      </c>
      <c r="F160" s="73">
        <f t="shared" si="37"/>
        <v>0</v>
      </c>
      <c r="G160" s="73">
        <f t="shared" si="38"/>
        <v>0</v>
      </c>
      <c r="H160" s="73">
        <f t="shared" si="39"/>
        <v>0</v>
      </c>
      <c r="I160" s="73">
        <f t="shared" si="40"/>
        <v>0</v>
      </c>
      <c r="J160" s="73">
        <f t="shared" si="41"/>
        <v>0</v>
      </c>
      <c r="K160" s="73">
        <f t="shared" si="42"/>
        <v>0</v>
      </c>
      <c r="L160" s="73">
        <f t="shared" si="43"/>
        <v>0</v>
      </c>
      <c r="M160" s="73">
        <f t="shared" ca="1" si="44"/>
        <v>-9.8676637770209359E-4</v>
      </c>
      <c r="N160" s="73">
        <f t="shared" ca="1" si="45"/>
        <v>0</v>
      </c>
      <c r="O160" s="83">
        <f t="shared" ca="1" si="46"/>
        <v>0</v>
      </c>
      <c r="P160" s="73">
        <f t="shared" ca="1" si="47"/>
        <v>0</v>
      </c>
      <c r="Q160" s="73">
        <f t="shared" ca="1" si="48"/>
        <v>0</v>
      </c>
      <c r="R160" s="42">
        <f t="shared" ca="1" si="49"/>
        <v>9.8676637770209359E-4</v>
      </c>
    </row>
    <row r="161" spans="1:18">
      <c r="A161" s="78"/>
      <c r="B161" s="78"/>
      <c r="C161" s="78"/>
      <c r="D161" s="79">
        <f t="shared" si="35"/>
        <v>0</v>
      </c>
      <c r="E161" s="79">
        <f t="shared" si="36"/>
        <v>0</v>
      </c>
      <c r="F161" s="73">
        <f t="shared" si="37"/>
        <v>0</v>
      </c>
      <c r="G161" s="73">
        <f t="shared" si="38"/>
        <v>0</v>
      </c>
      <c r="H161" s="73">
        <f t="shared" si="39"/>
        <v>0</v>
      </c>
      <c r="I161" s="73">
        <f t="shared" si="40"/>
        <v>0</v>
      </c>
      <c r="J161" s="73">
        <f t="shared" si="41"/>
        <v>0</v>
      </c>
      <c r="K161" s="73">
        <f t="shared" si="42"/>
        <v>0</v>
      </c>
      <c r="L161" s="73">
        <f t="shared" si="43"/>
        <v>0</v>
      </c>
      <c r="M161" s="73">
        <f t="shared" ca="1" si="44"/>
        <v>-9.8676637770209359E-4</v>
      </c>
      <c r="N161" s="73">
        <f t="shared" ca="1" si="45"/>
        <v>0</v>
      </c>
      <c r="O161" s="83">
        <f t="shared" ca="1" si="46"/>
        <v>0</v>
      </c>
      <c r="P161" s="73">
        <f t="shared" ca="1" si="47"/>
        <v>0</v>
      </c>
      <c r="Q161" s="73">
        <f t="shared" ca="1" si="48"/>
        <v>0</v>
      </c>
      <c r="R161" s="42">
        <f t="shared" ca="1" si="49"/>
        <v>9.8676637770209359E-4</v>
      </c>
    </row>
    <row r="162" spans="1:18">
      <c r="A162" s="78"/>
      <c r="B162" s="78"/>
      <c r="C162" s="78"/>
      <c r="D162" s="79">
        <f t="shared" si="35"/>
        <v>0</v>
      </c>
      <c r="E162" s="79">
        <f t="shared" si="36"/>
        <v>0</v>
      </c>
      <c r="F162" s="73">
        <f t="shared" si="37"/>
        <v>0</v>
      </c>
      <c r="G162" s="73">
        <f t="shared" si="38"/>
        <v>0</v>
      </c>
      <c r="H162" s="73">
        <f t="shared" si="39"/>
        <v>0</v>
      </c>
      <c r="I162" s="73">
        <f t="shared" si="40"/>
        <v>0</v>
      </c>
      <c r="J162" s="73">
        <f t="shared" si="41"/>
        <v>0</v>
      </c>
      <c r="K162" s="73">
        <f t="shared" si="42"/>
        <v>0</v>
      </c>
      <c r="L162" s="73">
        <f t="shared" si="43"/>
        <v>0</v>
      </c>
      <c r="M162" s="73">
        <f t="shared" ca="1" si="44"/>
        <v>-9.8676637770209359E-4</v>
      </c>
      <c r="N162" s="73">
        <f t="shared" ca="1" si="45"/>
        <v>0</v>
      </c>
      <c r="O162" s="83">
        <f t="shared" ca="1" si="46"/>
        <v>0</v>
      </c>
      <c r="P162" s="73">
        <f t="shared" ca="1" si="47"/>
        <v>0</v>
      </c>
      <c r="Q162" s="73">
        <f t="shared" ca="1" si="48"/>
        <v>0</v>
      </c>
      <c r="R162" s="42">
        <f t="shared" ca="1" si="49"/>
        <v>9.8676637770209359E-4</v>
      </c>
    </row>
    <row r="163" spans="1:18">
      <c r="A163" s="78"/>
      <c r="B163" s="78"/>
      <c r="C163" s="78"/>
      <c r="D163" s="79">
        <f t="shared" si="35"/>
        <v>0</v>
      </c>
      <c r="E163" s="79">
        <f t="shared" si="36"/>
        <v>0</v>
      </c>
      <c r="F163" s="73">
        <f t="shared" si="37"/>
        <v>0</v>
      </c>
      <c r="G163" s="73">
        <f t="shared" si="38"/>
        <v>0</v>
      </c>
      <c r="H163" s="73">
        <f t="shared" si="39"/>
        <v>0</v>
      </c>
      <c r="I163" s="73">
        <f t="shared" si="40"/>
        <v>0</v>
      </c>
      <c r="J163" s="73">
        <f t="shared" si="41"/>
        <v>0</v>
      </c>
      <c r="K163" s="73">
        <f t="shared" si="42"/>
        <v>0</v>
      </c>
      <c r="L163" s="73">
        <f t="shared" si="43"/>
        <v>0</v>
      </c>
      <c r="M163" s="73">
        <f t="shared" ca="1" si="44"/>
        <v>-9.8676637770209359E-4</v>
      </c>
      <c r="N163" s="73">
        <f t="shared" ca="1" si="45"/>
        <v>0</v>
      </c>
      <c r="O163" s="83">
        <f t="shared" ca="1" si="46"/>
        <v>0</v>
      </c>
      <c r="P163" s="73">
        <f t="shared" ca="1" si="47"/>
        <v>0</v>
      </c>
      <c r="Q163" s="73">
        <f t="shared" ca="1" si="48"/>
        <v>0</v>
      </c>
      <c r="R163" s="42">
        <f t="shared" ca="1" si="49"/>
        <v>9.8676637770209359E-4</v>
      </c>
    </row>
    <row r="164" spans="1:18">
      <c r="A164" s="78"/>
      <c r="B164" s="78"/>
      <c r="C164" s="78"/>
      <c r="D164" s="79">
        <f t="shared" si="35"/>
        <v>0</v>
      </c>
      <c r="E164" s="79">
        <f t="shared" si="36"/>
        <v>0</v>
      </c>
      <c r="F164" s="73">
        <f t="shared" si="37"/>
        <v>0</v>
      </c>
      <c r="G164" s="73">
        <f t="shared" si="38"/>
        <v>0</v>
      </c>
      <c r="H164" s="73">
        <f t="shared" si="39"/>
        <v>0</v>
      </c>
      <c r="I164" s="73">
        <f t="shared" si="40"/>
        <v>0</v>
      </c>
      <c r="J164" s="73">
        <f t="shared" si="41"/>
        <v>0</v>
      </c>
      <c r="K164" s="73">
        <f t="shared" si="42"/>
        <v>0</v>
      </c>
      <c r="L164" s="73">
        <f t="shared" si="43"/>
        <v>0</v>
      </c>
      <c r="M164" s="73">
        <f t="shared" ca="1" si="44"/>
        <v>-9.8676637770209359E-4</v>
      </c>
      <c r="N164" s="73">
        <f t="shared" ca="1" si="45"/>
        <v>0</v>
      </c>
      <c r="O164" s="83">
        <f t="shared" ca="1" si="46"/>
        <v>0</v>
      </c>
      <c r="P164" s="73">
        <f t="shared" ca="1" si="47"/>
        <v>0</v>
      </c>
      <c r="Q164" s="73">
        <f t="shared" ca="1" si="48"/>
        <v>0</v>
      </c>
      <c r="R164" s="42">
        <f t="shared" ca="1" si="49"/>
        <v>9.8676637770209359E-4</v>
      </c>
    </row>
    <row r="165" spans="1:18">
      <c r="A165" s="78"/>
      <c r="B165" s="78"/>
      <c r="C165" s="78"/>
      <c r="D165" s="79">
        <f t="shared" si="35"/>
        <v>0</v>
      </c>
      <c r="E165" s="79">
        <f t="shared" si="36"/>
        <v>0</v>
      </c>
      <c r="F165" s="73">
        <f t="shared" si="37"/>
        <v>0</v>
      </c>
      <c r="G165" s="73">
        <f t="shared" si="38"/>
        <v>0</v>
      </c>
      <c r="H165" s="73">
        <f t="shared" si="39"/>
        <v>0</v>
      </c>
      <c r="I165" s="73">
        <f t="shared" si="40"/>
        <v>0</v>
      </c>
      <c r="J165" s="73">
        <f t="shared" si="41"/>
        <v>0</v>
      </c>
      <c r="K165" s="73">
        <f t="shared" si="42"/>
        <v>0</v>
      </c>
      <c r="L165" s="73">
        <f t="shared" si="43"/>
        <v>0</v>
      </c>
      <c r="M165" s="73">
        <f t="shared" ca="1" si="44"/>
        <v>-9.8676637770209359E-4</v>
      </c>
      <c r="N165" s="73">
        <f t="shared" ca="1" si="45"/>
        <v>0</v>
      </c>
      <c r="O165" s="83">
        <f t="shared" ca="1" si="46"/>
        <v>0</v>
      </c>
      <c r="P165" s="73">
        <f t="shared" ca="1" si="47"/>
        <v>0</v>
      </c>
      <c r="Q165" s="73">
        <f t="shared" ca="1" si="48"/>
        <v>0</v>
      </c>
      <c r="R165" s="42">
        <f t="shared" ca="1" si="49"/>
        <v>9.8676637770209359E-4</v>
      </c>
    </row>
    <row r="166" spans="1:18">
      <c r="A166" s="78"/>
      <c r="B166" s="78"/>
      <c r="C166" s="78"/>
      <c r="D166" s="79">
        <f t="shared" si="35"/>
        <v>0</v>
      </c>
      <c r="E166" s="79">
        <f t="shared" si="36"/>
        <v>0</v>
      </c>
      <c r="F166" s="73">
        <f t="shared" si="37"/>
        <v>0</v>
      </c>
      <c r="G166" s="73">
        <f t="shared" si="38"/>
        <v>0</v>
      </c>
      <c r="H166" s="73">
        <f t="shared" si="39"/>
        <v>0</v>
      </c>
      <c r="I166" s="73">
        <f t="shared" si="40"/>
        <v>0</v>
      </c>
      <c r="J166" s="73">
        <f t="shared" si="41"/>
        <v>0</v>
      </c>
      <c r="K166" s="73">
        <f t="shared" si="42"/>
        <v>0</v>
      </c>
      <c r="L166" s="73">
        <f t="shared" si="43"/>
        <v>0</v>
      </c>
      <c r="M166" s="73">
        <f t="shared" ca="1" si="44"/>
        <v>-9.8676637770209359E-4</v>
      </c>
      <c r="N166" s="73">
        <f t="shared" ca="1" si="45"/>
        <v>0</v>
      </c>
      <c r="O166" s="83">
        <f t="shared" ca="1" si="46"/>
        <v>0</v>
      </c>
      <c r="P166" s="73">
        <f t="shared" ca="1" si="47"/>
        <v>0</v>
      </c>
      <c r="Q166" s="73">
        <f t="shared" ca="1" si="48"/>
        <v>0</v>
      </c>
      <c r="R166" s="42">
        <f t="shared" ca="1" si="49"/>
        <v>9.8676637770209359E-4</v>
      </c>
    </row>
    <row r="167" spans="1:18">
      <c r="A167" s="78"/>
      <c r="B167" s="78"/>
      <c r="C167" s="78"/>
      <c r="D167" s="79">
        <f t="shared" si="35"/>
        <v>0</v>
      </c>
      <c r="E167" s="79">
        <f t="shared" si="36"/>
        <v>0</v>
      </c>
      <c r="F167" s="73">
        <f t="shared" si="37"/>
        <v>0</v>
      </c>
      <c r="G167" s="73">
        <f t="shared" si="38"/>
        <v>0</v>
      </c>
      <c r="H167" s="73">
        <f t="shared" si="39"/>
        <v>0</v>
      </c>
      <c r="I167" s="73">
        <f t="shared" si="40"/>
        <v>0</v>
      </c>
      <c r="J167" s="73">
        <f t="shared" si="41"/>
        <v>0</v>
      </c>
      <c r="K167" s="73">
        <f t="shared" si="42"/>
        <v>0</v>
      </c>
      <c r="L167" s="73">
        <f t="shared" si="43"/>
        <v>0</v>
      </c>
      <c r="M167" s="73">
        <f t="shared" ca="1" si="44"/>
        <v>-9.8676637770209359E-4</v>
      </c>
      <c r="N167" s="73">
        <f t="shared" ca="1" si="45"/>
        <v>0</v>
      </c>
      <c r="O167" s="83">
        <f t="shared" ca="1" si="46"/>
        <v>0</v>
      </c>
      <c r="P167" s="73">
        <f t="shared" ca="1" si="47"/>
        <v>0</v>
      </c>
      <c r="Q167" s="73">
        <f t="shared" ca="1" si="48"/>
        <v>0</v>
      </c>
      <c r="R167" s="42">
        <f t="shared" ca="1" si="49"/>
        <v>9.8676637770209359E-4</v>
      </c>
    </row>
    <row r="168" spans="1:18">
      <c r="A168" s="78"/>
      <c r="B168" s="78"/>
      <c r="C168" s="78"/>
      <c r="D168" s="79">
        <f t="shared" si="35"/>
        <v>0</v>
      </c>
      <c r="E168" s="79">
        <f t="shared" si="36"/>
        <v>0</v>
      </c>
      <c r="F168" s="73">
        <f t="shared" si="37"/>
        <v>0</v>
      </c>
      <c r="G168" s="73">
        <f t="shared" si="38"/>
        <v>0</v>
      </c>
      <c r="H168" s="73">
        <f t="shared" si="39"/>
        <v>0</v>
      </c>
      <c r="I168" s="73">
        <f t="shared" si="40"/>
        <v>0</v>
      </c>
      <c r="J168" s="73">
        <f t="shared" si="41"/>
        <v>0</v>
      </c>
      <c r="K168" s="73">
        <f t="shared" si="42"/>
        <v>0</v>
      </c>
      <c r="L168" s="73">
        <f t="shared" si="43"/>
        <v>0</v>
      </c>
      <c r="M168" s="73">
        <f t="shared" ca="1" si="44"/>
        <v>-9.8676637770209359E-4</v>
      </c>
      <c r="N168" s="73">
        <f t="shared" ca="1" si="45"/>
        <v>0</v>
      </c>
      <c r="O168" s="83">
        <f t="shared" ca="1" si="46"/>
        <v>0</v>
      </c>
      <c r="P168" s="73">
        <f t="shared" ca="1" si="47"/>
        <v>0</v>
      </c>
      <c r="Q168" s="73">
        <f t="shared" ca="1" si="48"/>
        <v>0</v>
      </c>
      <c r="R168" s="42">
        <f t="shared" ca="1" si="49"/>
        <v>9.8676637770209359E-4</v>
      </c>
    </row>
    <row r="169" spans="1:18">
      <c r="A169" s="78"/>
      <c r="B169" s="78"/>
      <c r="C169" s="78"/>
      <c r="D169" s="79">
        <f t="shared" si="35"/>
        <v>0</v>
      </c>
      <c r="E169" s="79">
        <f t="shared" si="36"/>
        <v>0</v>
      </c>
      <c r="F169" s="73">
        <f t="shared" si="37"/>
        <v>0</v>
      </c>
      <c r="G169" s="73">
        <f t="shared" si="38"/>
        <v>0</v>
      </c>
      <c r="H169" s="73">
        <f t="shared" si="39"/>
        <v>0</v>
      </c>
      <c r="I169" s="73">
        <f t="shared" si="40"/>
        <v>0</v>
      </c>
      <c r="J169" s="73">
        <f t="shared" si="41"/>
        <v>0</v>
      </c>
      <c r="K169" s="73">
        <f t="shared" si="42"/>
        <v>0</v>
      </c>
      <c r="L169" s="73">
        <f t="shared" si="43"/>
        <v>0</v>
      </c>
      <c r="M169" s="73">
        <f t="shared" ca="1" si="44"/>
        <v>-9.8676637770209359E-4</v>
      </c>
      <c r="N169" s="73">
        <f t="shared" ca="1" si="45"/>
        <v>0</v>
      </c>
      <c r="O169" s="83">
        <f t="shared" ca="1" si="46"/>
        <v>0</v>
      </c>
      <c r="P169" s="73">
        <f t="shared" ca="1" si="47"/>
        <v>0</v>
      </c>
      <c r="Q169" s="73">
        <f t="shared" ca="1" si="48"/>
        <v>0</v>
      </c>
      <c r="R169" s="42">
        <f t="shared" ca="1" si="49"/>
        <v>9.8676637770209359E-4</v>
      </c>
    </row>
    <row r="170" spans="1:18">
      <c r="A170" s="78"/>
      <c r="B170" s="78"/>
      <c r="C170" s="78"/>
      <c r="D170" s="79">
        <f t="shared" si="35"/>
        <v>0</v>
      </c>
      <c r="E170" s="79">
        <f t="shared" si="36"/>
        <v>0</v>
      </c>
      <c r="F170" s="73">
        <f t="shared" si="37"/>
        <v>0</v>
      </c>
      <c r="G170" s="73">
        <f t="shared" si="38"/>
        <v>0</v>
      </c>
      <c r="H170" s="73">
        <f t="shared" si="39"/>
        <v>0</v>
      </c>
      <c r="I170" s="73">
        <f t="shared" si="40"/>
        <v>0</v>
      </c>
      <c r="J170" s="73">
        <f t="shared" si="41"/>
        <v>0</v>
      </c>
      <c r="K170" s="73">
        <f t="shared" si="42"/>
        <v>0</v>
      </c>
      <c r="L170" s="73">
        <f t="shared" si="43"/>
        <v>0</v>
      </c>
      <c r="M170" s="73">
        <f t="shared" ca="1" si="44"/>
        <v>-9.8676637770209359E-4</v>
      </c>
      <c r="N170" s="73">
        <f t="shared" ca="1" si="45"/>
        <v>0</v>
      </c>
      <c r="O170" s="83">
        <f t="shared" ca="1" si="46"/>
        <v>0</v>
      </c>
      <c r="P170" s="73">
        <f t="shared" ca="1" si="47"/>
        <v>0</v>
      </c>
      <c r="Q170" s="73">
        <f t="shared" ca="1" si="48"/>
        <v>0</v>
      </c>
      <c r="R170" s="42">
        <f t="shared" ca="1" si="49"/>
        <v>9.8676637770209359E-4</v>
      </c>
    </row>
    <row r="171" spans="1:18">
      <c r="A171" s="78"/>
      <c r="B171" s="78"/>
      <c r="C171" s="78"/>
      <c r="D171" s="79">
        <f t="shared" si="35"/>
        <v>0</v>
      </c>
      <c r="E171" s="79">
        <f t="shared" si="36"/>
        <v>0</v>
      </c>
      <c r="F171" s="73">
        <f t="shared" si="37"/>
        <v>0</v>
      </c>
      <c r="G171" s="73">
        <f t="shared" si="38"/>
        <v>0</v>
      </c>
      <c r="H171" s="73">
        <f t="shared" si="39"/>
        <v>0</v>
      </c>
      <c r="I171" s="73">
        <f t="shared" si="40"/>
        <v>0</v>
      </c>
      <c r="J171" s="73">
        <f t="shared" si="41"/>
        <v>0</v>
      </c>
      <c r="K171" s="73">
        <f t="shared" si="42"/>
        <v>0</v>
      </c>
      <c r="L171" s="73">
        <f t="shared" si="43"/>
        <v>0</v>
      </c>
      <c r="M171" s="73">
        <f t="shared" ca="1" si="44"/>
        <v>-9.8676637770209359E-4</v>
      </c>
      <c r="N171" s="73">
        <f t="shared" ca="1" si="45"/>
        <v>0</v>
      </c>
      <c r="O171" s="83">
        <f t="shared" ca="1" si="46"/>
        <v>0</v>
      </c>
      <c r="P171" s="73">
        <f t="shared" ca="1" si="47"/>
        <v>0</v>
      </c>
      <c r="Q171" s="73">
        <f t="shared" ca="1" si="48"/>
        <v>0</v>
      </c>
      <c r="R171" s="42">
        <f t="shared" ca="1" si="49"/>
        <v>9.8676637770209359E-4</v>
      </c>
    </row>
    <row r="172" spans="1:18">
      <c r="A172" s="78"/>
      <c r="B172" s="78"/>
      <c r="C172" s="78"/>
      <c r="D172" s="79">
        <f t="shared" si="35"/>
        <v>0</v>
      </c>
      <c r="E172" s="79">
        <f t="shared" si="36"/>
        <v>0</v>
      </c>
      <c r="F172" s="73">
        <f t="shared" si="37"/>
        <v>0</v>
      </c>
      <c r="G172" s="73">
        <f t="shared" si="38"/>
        <v>0</v>
      </c>
      <c r="H172" s="73">
        <f t="shared" si="39"/>
        <v>0</v>
      </c>
      <c r="I172" s="73">
        <f t="shared" si="40"/>
        <v>0</v>
      </c>
      <c r="J172" s="73">
        <f t="shared" si="41"/>
        <v>0</v>
      </c>
      <c r="K172" s="73">
        <f t="shared" si="42"/>
        <v>0</v>
      </c>
      <c r="L172" s="73">
        <f t="shared" si="43"/>
        <v>0</v>
      </c>
      <c r="M172" s="73">
        <f t="shared" ca="1" si="44"/>
        <v>-9.8676637770209359E-4</v>
      </c>
      <c r="N172" s="73">
        <f t="shared" ca="1" si="45"/>
        <v>0</v>
      </c>
      <c r="O172" s="83">
        <f t="shared" ca="1" si="46"/>
        <v>0</v>
      </c>
      <c r="P172" s="73">
        <f t="shared" ca="1" si="47"/>
        <v>0</v>
      </c>
      <c r="Q172" s="73">
        <f t="shared" ca="1" si="48"/>
        <v>0</v>
      </c>
      <c r="R172" s="42">
        <f t="shared" ca="1" si="49"/>
        <v>9.8676637770209359E-4</v>
      </c>
    </row>
    <row r="173" spans="1:18">
      <c r="A173" s="78"/>
      <c r="B173" s="78"/>
      <c r="C173" s="78"/>
      <c r="D173" s="79">
        <f t="shared" si="35"/>
        <v>0</v>
      </c>
      <c r="E173" s="79">
        <f t="shared" si="36"/>
        <v>0</v>
      </c>
      <c r="F173" s="73">
        <f t="shared" si="37"/>
        <v>0</v>
      </c>
      <c r="G173" s="73">
        <f t="shared" si="38"/>
        <v>0</v>
      </c>
      <c r="H173" s="73">
        <f t="shared" si="39"/>
        <v>0</v>
      </c>
      <c r="I173" s="73">
        <f t="shared" si="40"/>
        <v>0</v>
      </c>
      <c r="J173" s="73">
        <f t="shared" si="41"/>
        <v>0</v>
      </c>
      <c r="K173" s="73">
        <f t="shared" si="42"/>
        <v>0</v>
      </c>
      <c r="L173" s="73">
        <f t="shared" si="43"/>
        <v>0</v>
      </c>
      <c r="M173" s="73">
        <f t="shared" ca="1" si="44"/>
        <v>-9.8676637770209359E-4</v>
      </c>
      <c r="N173" s="73">
        <f t="shared" ca="1" si="45"/>
        <v>0</v>
      </c>
      <c r="O173" s="83">
        <f t="shared" ca="1" si="46"/>
        <v>0</v>
      </c>
      <c r="P173" s="73">
        <f t="shared" ca="1" si="47"/>
        <v>0</v>
      </c>
      <c r="Q173" s="73">
        <f t="shared" ca="1" si="48"/>
        <v>0</v>
      </c>
      <c r="R173" s="42">
        <f t="shared" ca="1" si="49"/>
        <v>9.8676637770209359E-4</v>
      </c>
    </row>
    <row r="174" spans="1:18">
      <c r="A174" s="78"/>
      <c r="B174" s="78"/>
      <c r="C174" s="78"/>
      <c r="D174" s="79">
        <f t="shared" si="35"/>
        <v>0</v>
      </c>
      <c r="E174" s="79">
        <f t="shared" si="36"/>
        <v>0</v>
      </c>
      <c r="F174" s="73">
        <f t="shared" si="37"/>
        <v>0</v>
      </c>
      <c r="G174" s="73">
        <f t="shared" si="38"/>
        <v>0</v>
      </c>
      <c r="H174" s="73">
        <f t="shared" si="39"/>
        <v>0</v>
      </c>
      <c r="I174" s="73">
        <f t="shared" si="40"/>
        <v>0</v>
      </c>
      <c r="J174" s="73">
        <f t="shared" si="41"/>
        <v>0</v>
      </c>
      <c r="K174" s="73">
        <f t="shared" si="42"/>
        <v>0</v>
      </c>
      <c r="L174" s="73">
        <f t="shared" si="43"/>
        <v>0</v>
      </c>
      <c r="M174" s="73">
        <f t="shared" ca="1" si="44"/>
        <v>-9.8676637770209359E-4</v>
      </c>
      <c r="N174" s="73">
        <f t="shared" ca="1" si="45"/>
        <v>0</v>
      </c>
      <c r="O174" s="83">
        <f t="shared" ca="1" si="46"/>
        <v>0</v>
      </c>
      <c r="P174" s="73">
        <f t="shared" ca="1" si="47"/>
        <v>0</v>
      </c>
      <c r="Q174" s="73">
        <f t="shared" ca="1" si="48"/>
        <v>0</v>
      </c>
      <c r="R174" s="42">
        <f t="shared" ca="1" si="49"/>
        <v>9.8676637770209359E-4</v>
      </c>
    </row>
    <row r="175" spans="1:18">
      <c r="A175" s="78"/>
      <c r="B175" s="78"/>
      <c r="C175" s="78"/>
      <c r="D175" s="79">
        <f t="shared" si="35"/>
        <v>0</v>
      </c>
      <c r="E175" s="79">
        <f t="shared" si="36"/>
        <v>0</v>
      </c>
      <c r="F175" s="73">
        <f t="shared" si="37"/>
        <v>0</v>
      </c>
      <c r="G175" s="73">
        <f t="shared" si="38"/>
        <v>0</v>
      </c>
      <c r="H175" s="73">
        <f t="shared" si="39"/>
        <v>0</v>
      </c>
      <c r="I175" s="73">
        <f t="shared" si="40"/>
        <v>0</v>
      </c>
      <c r="J175" s="73">
        <f t="shared" si="41"/>
        <v>0</v>
      </c>
      <c r="K175" s="73">
        <f t="shared" si="42"/>
        <v>0</v>
      </c>
      <c r="L175" s="73">
        <f t="shared" si="43"/>
        <v>0</v>
      </c>
      <c r="M175" s="73">
        <f t="shared" ca="1" si="44"/>
        <v>-9.8676637770209359E-4</v>
      </c>
      <c r="N175" s="73">
        <f t="shared" ca="1" si="45"/>
        <v>0</v>
      </c>
      <c r="O175" s="83">
        <f t="shared" ca="1" si="46"/>
        <v>0</v>
      </c>
      <c r="P175" s="73">
        <f t="shared" ca="1" si="47"/>
        <v>0</v>
      </c>
      <c r="Q175" s="73">
        <f t="shared" ca="1" si="48"/>
        <v>0</v>
      </c>
      <c r="R175" s="42">
        <f t="shared" ca="1" si="49"/>
        <v>9.8676637770209359E-4</v>
      </c>
    </row>
    <row r="176" spans="1:18">
      <c r="A176" s="78"/>
      <c r="B176" s="78"/>
      <c r="C176" s="78"/>
      <c r="D176" s="79">
        <f t="shared" si="35"/>
        <v>0</v>
      </c>
      <c r="E176" s="79">
        <f t="shared" si="36"/>
        <v>0</v>
      </c>
      <c r="F176" s="73">
        <f t="shared" si="37"/>
        <v>0</v>
      </c>
      <c r="G176" s="73">
        <f t="shared" si="38"/>
        <v>0</v>
      </c>
      <c r="H176" s="73">
        <f t="shared" si="39"/>
        <v>0</v>
      </c>
      <c r="I176" s="73">
        <f t="shared" si="40"/>
        <v>0</v>
      </c>
      <c r="J176" s="73">
        <f t="shared" si="41"/>
        <v>0</v>
      </c>
      <c r="K176" s="73">
        <f t="shared" si="42"/>
        <v>0</v>
      </c>
      <c r="L176" s="73">
        <f t="shared" si="43"/>
        <v>0</v>
      </c>
      <c r="M176" s="73">
        <f t="shared" ca="1" si="44"/>
        <v>-9.8676637770209359E-4</v>
      </c>
      <c r="N176" s="73">
        <f t="shared" ca="1" si="45"/>
        <v>0</v>
      </c>
      <c r="O176" s="83">
        <f t="shared" ca="1" si="46"/>
        <v>0</v>
      </c>
      <c r="P176" s="73">
        <f t="shared" ca="1" si="47"/>
        <v>0</v>
      </c>
      <c r="Q176" s="73">
        <f t="shared" ca="1" si="48"/>
        <v>0</v>
      </c>
      <c r="R176" s="42">
        <f t="shared" ca="1" si="49"/>
        <v>9.8676637770209359E-4</v>
      </c>
    </row>
    <row r="177" spans="1:18">
      <c r="A177" s="78"/>
      <c r="B177" s="78"/>
      <c r="C177" s="78"/>
      <c r="D177" s="79">
        <f t="shared" si="35"/>
        <v>0</v>
      </c>
      <c r="E177" s="79">
        <f t="shared" si="36"/>
        <v>0</v>
      </c>
      <c r="F177" s="73">
        <f t="shared" si="37"/>
        <v>0</v>
      </c>
      <c r="G177" s="73">
        <f t="shared" si="38"/>
        <v>0</v>
      </c>
      <c r="H177" s="73">
        <f t="shared" si="39"/>
        <v>0</v>
      </c>
      <c r="I177" s="73">
        <f t="shared" si="40"/>
        <v>0</v>
      </c>
      <c r="J177" s="73">
        <f t="shared" si="41"/>
        <v>0</v>
      </c>
      <c r="K177" s="73">
        <f t="shared" si="42"/>
        <v>0</v>
      </c>
      <c r="L177" s="73">
        <f t="shared" si="43"/>
        <v>0</v>
      </c>
      <c r="M177" s="73">
        <f t="shared" ca="1" si="44"/>
        <v>-9.8676637770209359E-4</v>
      </c>
      <c r="N177" s="73">
        <f t="shared" ca="1" si="45"/>
        <v>0</v>
      </c>
      <c r="O177" s="83">
        <f t="shared" ca="1" si="46"/>
        <v>0</v>
      </c>
      <c r="P177" s="73">
        <f t="shared" ca="1" si="47"/>
        <v>0</v>
      </c>
      <c r="Q177" s="73">
        <f t="shared" ca="1" si="48"/>
        <v>0</v>
      </c>
      <c r="R177" s="42">
        <f t="shared" ca="1" si="49"/>
        <v>9.8676637770209359E-4</v>
      </c>
    </row>
    <row r="178" spans="1:18">
      <c r="A178" s="78"/>
      <c r="B178" s="78"/>
      <c r="C178" s="78"/>
      <c r="D178" s="79">
        <f t="shared" si="35"/>
        <v>0</v>
      </c>
      <c r="E178" s="79">
        <f t="shared" si="36"/>
        <v>0</v>
      </c>
      <c r="F178" s="73">
        <f t="shared" si="37"/>
        <v>0</v>
      </c>
      <c r="G178" s="73">
        <f t="shared" si="38"/>
        <v>0</v>
      </c>
      <c r="H178" s="73">
        <f t="shared" si="39"/>
        <v>0</v>
      </c>
      <c r="I178" s="73">
        <f t="shared" si="40"/>
        <v>0</v>
      </c>
      <c r="J178" s="73">
        <f t="shared" si="41"/>
        <v>0</v>
      </c>
      <c r="K178" s="73">
        <f t="shared" si="42"/>
        <v>0</v>
      </c>
      <c r="L178" s="73">
        <f t="shared" si="43"/>
        <v>0</v>
      </c>
      <c r="M178" s="73">
        <f t="shared" ca="1" si="44"/>
        <v>-9.8676637770209359E-4</v>
      </c>
      <c r="N178" s="73">
        <f t="shared" ca="1" si="45"/>
        <v>0</v>
      </c>
      <c r="O178" s="83">
        <f t="shared" ca="1" si="46"/>
        <v>0</v>
      </c>
      <c r="P178" s="73">
        <f t="shared" ca="1" si="47"/>
        <v>0</v>
      </c>
      <c r="Q178" s="73">
        <f t="shared" ca="1" si="48"/>
        <v>0</v>
      </c>
      <c r="R178" s="42">
        <f t="shared" ca="1" si="49"/>
        <v>9.8676637770209359E-4</v>
      </c>
    </row>
    <row r="179" spans="1:18">
      <c r="A179" s="78"/>
      <c r="B179" s="78"/>
      <c r="C179" s="78"/>
      <c r="D179" s="79">
        <f t="shared" si="35"/>
        <v>0</v>
      </c>
      <c r="E179" s="79">
        <f t="shared" si="36"/>
        <v>0</v>
      </c>
      <c r="F179" s="73">
        <f t="shared" si="37"/>
        <v>0</v>
      </c>
      <c r="G179" s="73">
        <f t="shared" si="38"/>
        <v>0</v>
      </c>
      <c r="H179" s="73">
        <f t="shared" si="39"/>
        <v>0</v>
      </c>
      <c r="I179" s="73">
        <f t="shared" si="40"/>
        <v>0</v>
      </c>
      <c r="J179" s="73">
        <f t="shared" si="41"/>
        <v>0</v>
      </c>
      <c r="K179" s="73">
        <f t="shared" si="42"/>
        <v>0</v>
      </c>
      <c r="L179" s="73">
        <f t="shared" si="43"/>
        <v>0</v>
      </c>
      <c r="M179" s="73">
        <f t="shared" ca="1" si="44"/>
        <v>-9.8676637770209359E-4</v>
      </c>
      <c r="N179" s="73">
        <f t="shared" ca="1" si="45"/>
        <v>0</v>
      </c>
      <c r="O179" s="83">
        <f t="shared" ca="1" si="46"/>
        <v>0</v>
      </c>
      <c r="P179" s="73">
        <f t="shared" ca="1" si="47"/>
        <v>0</v>
      </c>
      <c r="Q179" s="73">
        <f t="shared" ca="1" si="48"/>
        <v>0</v>
      </c>
      <c r="R179" s="42">
        <f t="shared" ca="1" si="49"/>
        <v>9.8676637770209359E-4</v>
      </c>
    </row>
    <row r="180" spans="1:18">
      <c r="A180" s="78"/>
      <c r="B180" s="78"/>
      <c r="C180" s="78"/>
      <c r="D180" s="79">
        <f t="shared" si="35"/>
        <v>0</v>
      </c>
      <c r="E180" s="79">
        <f t="shared" si="36"/>
        <v>0</v>
      </c>
      <c r="F180" s="73">
        <f t="shared" si="37"/>
        <v>0</v>
      </c>
      <c r="G180" s="73">
        <f t="shared" si="38"/>
        <v>0</v>
      </c>
      <c r="H180" s="73">
        <f t="shared" si="39"/>
        <v>0</v>
      </c>
      <c r="I180" s="73">
        <f t="shared" si="40"/>
        <v>0</v>
      </c>
      <c r="J180" s="73">
        <f t="shared" si="41"/>
        <v>0</v>
      </c>
      <c r="K180" s="73">
        <f t="shared" si="42"/>
        <v>0</v>
      </c>
      <c r="L180" s="73">
        <f t="shared" si="43"/>
        <v>0</v>
      </c>
      <c r="M180" s="73">
        <f t="shared" ca="1" si="44"/>
        <v>-9.8676637770209359E-4</v>
      </c>
      <c r="N180" s="73">
        <f t="shared" ca="1" si="45"/>
        <v>0</v>
      </c>
      <c r="O180" s="83">
        <f t="shared" ca="1" si="46"/>
        <v>0</v>
      </c>
      <c r="P180" s="73">
        <f t="shared" ca="1" si="47"/>
        <v>0</v>
      </c>
      <c r="Q180" s="73">
        <f t="shared" ca="1" si="48"/>
        <v>0</v>
      </c>
      <c r="R180" s="42">
        <f t="shared" ca="1" si="49"/>
        <v>9.8676637770209359E-4</v>
      </c>
    </row>
    <row r="181" spans="1:18">
      <c r="A181" s="78"/>
      <c r="B181" s="78"/>
      <c r="C181" s="78"/>
      <c r="D181" s="79">
        <f t="shared" si="35"/>
        <v>0</v>
      </c>
      <c r="E181" s="79">
        <f t="shared" si="36"/>
        <v>0</v>
      </c>
      <c r="F181" s="73">
        <f t="shared" si="37"/>
        <v>0</v>
      </c>
      <c r="G181" s="73">
        <f t="shared" si="38"/>
        <v>0</v>
      </c>
      <c r="H181" s="73">
        <f t="shared" si="39"/>
        <v>0</v>
      </c>
      <c r="I181" s="73">
        <f t="shared" si="40"/>
        <v>0</v>
      </c>
      <c r="J181" s="73">
        <f t="shared" si="41"/>
        <v>0</v>
      </c>
      <c r="K181" s="73">
        <f t="shared" si="42"/>
        <v>0</v>
      </c>
      <c r="L181" s="73">
        <f t="shared" si="43"/>
        <v>0</v>
      </c>
      <c r="M181" s="73">
        <f t="shared" ca="1" si="44"/>
        <v>-9.8676637770209359E-4</v>
      </c>
      <c r="N181" s="73">
        <f t="shared" ca="1" si="45"/>
        <v>0</v>
      </c>
      <c r="O181" s="83">
        <f t="shared" ca="1" si="46"/>
        <v>0</v>
      </c>
      <c r="P181" s="73">
        <f t="shared" ca="1" si="47"/>
        <v>0</v>
      </c>
      <c r="Q181" s="73">
        <f t="shared" ca="1" si="48"/>
        <v>0</v>
      </c>
      <c r="R181" s="42">
        <f t="shared" ca="1" si="49"/>
        <v>9.8676637770209359E-4</v>
      </c>
    </row>
    <row r="182" spans="1:18">
      <c r="A182" s="78"/>
      <c r="B182" s="78"/>
      <c r="C182" s="78"/>
      <c r="D182" s="79">
        <f t="shared" si="35"/>
        <v>0</v>
      </c>
      <c r="E182" s="79">
        <f t="shared" si="36"/>
        <v>0</v>
      </c>
      <c r="F182" s="73">
        <f t="shared" si="37"/>
        <v>0</v>
      </c>
      <c r="G182" s="73">
        <f t="shared" si="38"/>
        <v>0</v>
      </c>
      <c r="H182" s="73">
        <f t="shared" si="39"/>
        <v>0</v>
      </c>
      <c r="I182" s="73">
        <f t="shared" si="40"/>
        <v>0</v>
      </c>
      <c r="J182" s="73">
        <f t="shared" si="41"/>
        <v>0</v>
      </c>
      <c r="K182" s="73">
        <f t="shared" si="42"/>
        <v>0</v>
      </c>
      <c r="L182" s="73">
        <f t="shared" si="43"/>
        <v>0</v>
      </c>
      <c r="M182" s="73">
        <f t="shared" ca="1" si="44"/>
        <v>-9.8676637770209359E-4</v>
      </c>
      <c r="N182" s="73">
        <f t="shared" ca="1" si="45"/>
        <v>0</v>
      </c>
      <c r="O182" s="83">
        <f t="shared" ca="1" si="46"/>
        <v>0</v>
      </c>
      <c r="P182" s="73">
        <f t="shared" ca="1" si="47"/>
        <v>0</v>
      </c>
      <c r="Q182" s="73">
        <f t="shared" ca="1" si="48"/>
        <v>0</v>
      </c>
      <c r="R182" s="42">
        <f t="shared" ca="1" si="49"/>
        <v>9.8676637770209359E-4</v>
      </c>
    </row>
    <row r="183" spans="1:18">
      <c r="A183" s="78"/>
      <c r="B183" s="78"/>
      <c r="C183" s="78"/>
      <c r="D183" s="79">
        <f t="shared" si="35"/>
        <v>0</v>
      </c>
      <c r="E183" s="79">
        <f t="shared" si="36"/>
        <v>0</v>
      </c>
      <c r="F183" s="73">
        <f t="shared" si="37"/>
        <v>0</v>
      </c>
      <c r="G183" s="73">
        <f t="shared" si="38"/>
        <v>0</v>
      </c>
      <c r="H183" s="73">
        <f t="shared" si="39"/>
        <v>0</v>
      </c>
      <c r="I183" s="73">
        <f t="shared" si="40"/>
        <v>0</v>
      </c>
      <c r="J183" s="73">
        <f t="shared" si="41"/>
        <v>0</v>
      </c>
      <c r="K183" s="73">
        <f t="shared" si="42"/>
        <v>0</v>
      </c>
      <c r="L183" s="73">
        <f t="shared" si="43"/>
        <v>0</v>
      </c>
      <c r="M183" s="73">
        <f t="shared" ca="1" si="44"/>
        <v>-9.8676637770209359E-4</v>
      </c>
      <c r="N183" s="73">
        <f t="shared" ca="1" si="45"/>
        <v>0</v>
      </c>
      <c r="O183" s="83">
        <f t="shared" ca="1" si="46"/>
        <v>0</v>
      </c>
      <c r="P183" s="73">
        <f t="shared" ca="1" si="47"/>
        <v>0</v>
      </c>
      <c r="Q183" s="73">
        <f t="shared" ca="1" si="48"/>
        <v>0</v>
      </c>
      <c r="R183" s="42">
        <f t="shared" ca="1" si="49"/>
        <v>9.8676637770209359E-4</v>
      </c>
    </row>
    <row r="184" spans="1:18">
      <c r="A184" s="78"/>
      <c r="B184" s="78"/>
      <c r="C184" s="78"/>
      <c r="D184" s="79">
        <f t="shared" si="35"/>
        <v>0</v>
      </c>
      <c r="E184" s="79">
        <f t="shared" si="36"/>
        <v>0</v>
      </c>
      <c r="F184" s="73">
        <f t="shared" si="37"/>
        <v>0</v>
      </c>
      <c r="G184" s="73">
        <f t="shared" si="38"/>
        <v>0</v>
      </c>
      <c r="H184" s="73">
        <f t="shared" si="39"/>
        <v>0</v>
      </c>
      <c r="I184" s="73">
        <f t="shared" si="40"/>
        <v>0</v>
      </c>
      <c r="J184" s="73">
        <f t="shared" si="41"/>
        <v>0</v>
      </c>
      <c r="K184" s="73">
        <f t="shared" si="42"/>
        <v>0</v>
      </c>
      <c r="L184" s="73">
        <f t="shared" si="43"/>
        <v>0</v>
      </c>
      <c r="M184" s="73">
        <f t="shared" ca="1" si="44"/>
        <v>-9.8676637770209359E-4</v>
      </c>
      <c r="N184" s="73">
        <f t="shared" ca="1" si="45"/>
        <v>0</v>
      </c>
      <c r="O184" s="83">
        <f t="shared" ca="1" si="46"/>
        <v>0</v>
      </c>
      <c r="P184" s="73">
        <f t="shared" ca="1" si="47"/>
        <v>0</v>
      </c>
      <c r="Q184" s="73">
        <f t="shared" ca="1" si="48"/>
        <v>0</v>
      </c>
      <c r="R184" s="42">
        <f t="shared" ca="1" si="49"/>
        <v>9.8676637770209359E-4</v>
      </c>
    </row>
    <row r="185" spans="1:18">
      <c r="A185" s="78"/>
      <c r="B185" s="78"/>
      <c r="C185" s="78"/>
      <c r="D185" s="79">
        <f t="shared" si="35"/>
        <v>0</v>
      </c>
      <c r="E185" s="79">
        <f t="shared" si="36"/>
        <v>0</v>
      </c>
      <c r="F185" s="73">
        <f t="shared" si="37"/>
        <v>0</v>
      </c>
      <c r="G185" s="73">
        <f t="shared" si="38"/>
        <v>0</v>
      </c>
      <c r="H185" s="73">
        <f t="shared" si="39"/>
        <v>0</v>
      </c>
      <c r="I185" s="73">
        <f t="shared" si="40"/>
        <v>0</v>
      </c>
      <c r="J185" s="73">
        <f t="shared" si="41"/>
        <v>0</v>
      </c>
      <c r="K185" s="73">
        <f t="shared" si="42"/>
        <v>0</v>
      </c>
      <c r="L185" s="73">
        <f t="shared" si="43"/>
        <v>0</v>
      </c>
      <c r="M185" s="73">
        <f t="shared" ca="1" si="44"/>
        <v>-9.8676637770209359E-4</v>
      </c>
      <c r="N185" s="73">
        <f t="shared" ca="1" si="45"/>
        <v>0</v>
      </c>
      <c r="O185" s="83">
        <f t="shared" ca="1" si="46"/>
        <v>0</v>
      </c>
      <c r="P185" s="73">
        <f t="shared" ca="1" si="47"/>
        <v>0</v>
      </c>
      <c r="Q185" s="73">
        <f t="shared" ca="1" si="48"/>
        <v>0</v>
      </c>
      <c r="R185" s="42">
        <f t="shared" ca="1" si="49"/>
        <v>9.8676637770209359E-4</v>
      </c>
    </row>
    <row r="186" spans="1:18">
      <c r="A186" s="78"/>
      <c r="B186" s="78"/>
      <c r="C186" s="78"/>
      <c r="D186" s="79">
        <f t="shared" si="35"/>
        <v>0</v>
      </c>
      <c r="E186" s="79">
        <f t="shared" si="36"/>
        <v>0</v>
      </c>
      <c r="F186" s="73">
        <f t="shared" si="37"/>
        <v>0</v>
      </c>
      <c r="G186" s="73">
        <f t="shared" si="38"/>
        <v>0</v>
      </c>
      <c r="H186" s="73">
        <f t="shared" si="39"/>
        <v>0</v>
      </c>
      <c r="I186" s="73">
        <f t="shared" si="40"/>
        <v>0</v>
      </c>
      <c r="J186" s="73">
        <f t="shared" si="41"/>
        <v>0</v>
      </c>
      <c r="K186" s="73">
        <f t="shared" si="42"/>
        <v>0</v>
      </c>
      <c r="L186" s="73">
        <f t="shared" si="43"/>
        <v>0</v>
      </c>
      <c r="M186" s="73">
        <f t="shared" ca="1" si="44"/>
        <v>-9.8676637770209359E-4</v>
      </c>
      <c r="N186" s="73">
        <f t="shared" ca="1" si="45"/>
        <v>0</v>
      </c>
      <c r="O186" s="83">
        <f t="shared" ca="1" si="46"/>
        <v>0</v>
      </c>
      <c r="P186" s="73">
        <f t="shared" ca="1" si="47"/>
        <v>0</v>
      </c>
      <c r="Q186" s="73">
        <f t="shared" ca="1" si="48"/>
        <v>0</v>
      </c>
      <c r="R186" s="42">
        <f t="shared" ca="1" si="49"/>
        <v>9.8676637770209359E-4</v>
      </c>
    </row>
    <row r="187" spans="1:18">
      <c r="A187" s="78"/>
      <c r="B187" s="78"/>
      <c r="C187" s="78"/>
      <c r="D187" s="79">
        <f t="shared" si="35"/>
        <v>0</v>
      </c>
      <c r="E187" s="79">
        <f t="shared" si="36"/>
        <v>0</v>
      </c>
      <c r="F187" s="73">
        <f t="shared" si="37"/>
        <v>0</v>
      </c>
      <c r="G187" s="73">
        <f t="shared" si="38"/>
        <v>0</v>
      </c>
      <c r="H187" s="73">
        <f t="shared" si="39"/>
        <v>0</v>
      </c>
      <c r="I187" s="73">
        <f t="shared" si="40"/>
        <v>0</v>
      </c>
      <c r="J187" s="73">
        <f t="shared" si="41"/>
        <v>0</v>
      </c>
      <c r="K187" s="73">
        <f t="shared" si="42"/>
        <v>0</v>
      </c>
      <c r="L187" s="73">
        <f t="shared" si="43"/>
        <v>0</v>
      </c>
      <c r="M187" s="73">
        <f t="shared" ca="1" si="44"/>
        <v>-9.8676637770209359E-4</v>
      </c>
      <c r="N187" s="73">
        <f t="shared" ca="1" si="45"/>
        <v>0</v>
      </c>
      <c r="O187" s="83">
        <f t="shared" ca="1" si="46"/>
        <v>0</v>
      </c>
      <c r="P187" s="73">
        <f t="shared" ca="1" si="47"/>
        <v>0</v>
      </c>
      <c r="Q187" s="73">
        <f t="shared" ca="1" si="48"/>
        <v>0</v>
      </c>
      <c r="R187" s="42">
        <f t="shared" ca="1" si="49"/>
        <v>9.8676637770209359E-4</v>
      </c>
    </row>
    <row r="188" spans="1:18">
      <c r="A188" s="78"/>
      <c r="B188" s="78"/>
      <c r="C188" s="78"/>
      <c r="D188" s="79">
        <f t="shared" si="35"/>
        <v>0</v>
      </c>
      <c r="E188" s="79">
        <f t="shared" si="36"/>
        <v>0</v>
      </c>
      <c r="F188" s="73">
        <f t="shared" si="37"/>
        <v>0</v>
      </c>
      <c r="G188" s="73">
        <f t="shared" si="38"/>
        <v>0</v>
      </c>
      <c r="H188" s="73">
        <f t="shared" si="39"/>
        <v>0</v>
      </c>
      <c r="I188" s="73">
        <f t="shared" si="40"/>
        <v>0</v>
      </c>
      <c r="J188" s="73">
        <f t="shared" si="41"/>
        <v>0</v>
      </c>
      <c r="K188" s="73">
        <f t="shared" si="42"/>
        <v>0</v>
      </c>
      <c r="L188" s="73">
        <f t="shared" si="43"/>
        <v>0</v>
      </c>
      <c r="M188" s="73">
        <f t="shared" ca="1" si="44"/>
        <v>-9.8676637770209359E-4</v>
      </c>
      <c r="N188" s="73">
        <f t="shared" ca="1" si="45"/>
        <v>0</v>
      </c>
      <c r="O188" s="83">
        <f t="shared" ca="1" si="46"/>
        <v>0</v>
      </c>
      <c r="P188" s="73">
        <f t="shared" ca="1" si="47"/>
        <v>0</v>
      </c>
      <c r="Q188" s="73">
        <f t="shared" ca="1" si="48"/>
        <v>0</v>
      </c>
      <c r="R188" s="42">
        <f t="shared" ca="1" si="49"/>
        <v>9.8676637770209359E-4</v>
      </c>
    </row>
    <row r="189" spans="1:18">
      <c r="A189" s="78"/>
      <c r="B189" s="78"/>
      <c r="C189" s="78"/>
      <c r="D189" s="79">
        <f t="shared" si="35"/>
        <v>0</v>
      </c>
      <c r="E189" s="79">
        <f t="shared" si="36"/>
        <v>0</v>
      </c>
      <c r="F189" s="73">
        <f t="shared" si="37"/>
        <v>0</v>
      </c>
      <c r="G189" s="73">
        <f t="shared" si="38"/>
        <v>0</v>
      </c>
      <c r="H189" s="73">
        <f t="shared" si="39"/>
        <v>0</v>
      </c>
      <c r="I189" s="73">
        <f t="shared" si="40"/>
        <v>0</v>
      </c>
      <c r="J189" s="73">
        <f t="shared" si="41"/>
        <v>0</v>
      </c>
      <c r="K189" s="73">
        <f t="shared" si="42"/>
        <v>0</v>
      </c>
      <c r="L189" s="73">
        <f t="shared" si="43"/>
        <v>0</v>
      </c>
      <c r="M189" s="73">
        <f t="shared" ca="1" si="44"/>
        <v>-9.8676637770209359E-4</v>
      </c>
      <c r="N189" s="73">
        <f t="shared" ca="1" si="45"/>
        <v>0</v>
      </c>
      <c r="O189" s="83">
        <f t="shared" ca="1" si="46"/>
        <v>0</v>
      </c>
      <c r="P189" s="73">
        <f t="shared" ca="1" si="47"/>
        <v>0</v>
      </c>
      <c r="Q189" s="73">
        <f t="shared" ca="1" si="48"/>
        <v>0</v>
      </c>
      <c r="R189" s="42">
        <f t="shared" ca="1" si="49"/>
        <v>9.8676637770209359E-4</v>
      </c>
    </row>
    <row r="190" spans="1:18">
      <c r="A190" s="78"/>
      <c r="B190" s="78"/>
      <c r="C190" s="78"/>
      <c r="D190" s="79">
        <f t="shared" si="35"/>
        <v>0</v>
      </c>
      <c r="E190" s="79">
        <f t="shared" si="36"/>
        <v>0</v>
      </c>
      <c r="F190" s="73">
        <f t="shared" si="37"/>
        <v>0</v>
      </c>
      <c r="G190" s="73">
        <f t="shared" si="38"/>
        <v>0</v>
      </c>
      <c r="H190" s="73">
        <f t="shared" si="39"/>
        <v>0</v>
      </c>
      <c r="I190" s="73">
        <f t="shared" si="40"/>
        <v>0</v>
      </c>
      <c r="J190" s="73">
        <f t="shared" si="41"/>
        <v>0</v>
      </c>
      <c r="K190" s="73">
        <f t="shared" si="42"/>
        <v>0</v>
      </c>
      <c r="L190" s="73">
        <f t="shared" si="43"/>
        <v>0</v>
      </c>
      <c r="M190" s="73">
        <f t="shared" ca="1" si="44"/>
        <v>-9.8676637770209359E-4</v>
      </c>
      <c r="N190" s="73">
        <f t="shared" ca="1" si="45"/>
        <v>0</v>
      </c>
      <c r="O190" s="83">
        <f t="shared" ca="1" si="46"/>
        <v>0</v>
      </c>
      <c r="P190" s="73">
        <f t="shared" ca="1" si="47"/>
        <v>0</v>
      </c>
      <c r="Q190" s="73">
        <f t="shared" ca="1" si="48"/>
        <v>0</v>
      </c>
      <c r="R190" s="42">
        <f t="shared" ca="1" si="49"/>
        <v>9.8676637770209359E-4</v>
      </c>
    </row>
    <row r="191" spans="1:18">
      <c r="A191" s="78"/>
      <c r="B191" s="78"/>
      <c r="C191" s="78"/>
      <c r="D191" s="79">
        <f t="shared" si="35"/>
        <v>0</v>
      </c>
      <c r="E191" s="79">
        <f t="shared" si="36"/>
        <v>0</v>
      </c>
      <c r="F191" s="73">
        <f t="shared" si="37"/>
        <v>0</v>
      </c>
      <c r="G191" s="73">
        <f t="shared" si="38"/>
        <v>0</v>
      </c>
      <c r="H191" s="73">
        <f t="shared" si="39"/>
        <v>0</v>
      </c>
      <c r="I191" s="73">
        <f t="shared" si="40"/>
        <v>0</v>
      </c>
      <c r="J191" s="73">
        <f t="shared" si="41"/>
        <v>0</v>
      </c>
      <c r="K191" s="73">
        <f t="shared" si="42"/>
        <v>0</v>
      </c>
      <c r="L191" s="73">
        <f t="shared" si="43"/>
        <v>0</v>
      </c>
      <c r="M191" s="73">
        <f t="shared" ca="1" si="44"/>
        <v>-9.8676637770209359E-4</v>
      </c>
      <c r="N191" s="73">
        <f t="shared" ca="1" si="45"/>
        <v>0</v>
      </c>
      <c r="O191" s="83">
        <f t="shared" ca="1" si="46"/>
        <v>0</v>
      </c>
      <c r="P191" s="73">
        <f t="shared" ca="1" si="47"/>
        <v>0</v>
      </c>
      <c r="Q191" s="73">
        <f t="shared" ca="1" si="48"/>
        <v>0</v>
      </c>
      <c r="R191" s="42">
        <f t="shared" ca="1" si="49"/>
        <v>9.8676637770209359E-4</v>
      </c>
    </row>
    <row r="192" spans="1:18">
      <c r="A192" s="78"/>
      <c r="B192" s="78"/>
      <c r="C192" s="78"/>
      <c r="D192" s="79">
        <f t="shared" si="35"/>
        <v>0</v>
      </c>
      <c r="E192" s="79">
        <f t="shared" si="36"/>
        <v>0</v>
      </c>
      <c r="F192" s="73">
        <f t="shared" si="37"/>
        <v>0</v>
      </c>
      <c r="G192" s="73">
        <f t="shared" si="38"/>
        <v>0</v>
      </c>
      <c r="H192" s="73">
        <f t="shared" si="39"/>
        <v>0</v>
      </c>
      <c r="I192" s="73">
        <f t="shared" si="40"/>
        <v>0</v>
      </c>
      <c r="J192" s="73">
        <f t="shared" si="41"/>
        <v>0</v>
      </c>
      <c r="K192" s="73">
        <f t="shared" si="42"/>
        <v>0</v>
      </c>
      <c r="L192" s="73">
        <f t="shared" si="43"/>
        <v>0</v>
      </c>
      <c r="M192" s="73">
        <f t="shared" ca="1" si="44"/>
        <v>-9.8676637770209359E-4</v>
      </c>
      <c r="N192" s="73">
        <f t="shared" ca="1" si="45"/>
        <v>0</v>
      </c>
      <c r="O192" s="83">
        <f t="shared" ca="1" si="46"/>
        <v>0</v>
      </c>
      <c r="P192" s="73">
        <f t="shared" ca="1" si="47"/>
        <v>0</v>
      </c>
      <c r="Q192" s="73">
        <f t="shared" ca="1" si="48"/>
        <v>0</v>
      </c>
      <c r="R192" s="42">
        <f t="shared" ca="1" si="49"/>
        <v>9.8676637770209359E-4</v>
      </c>
    </row>
    <row r="193" spans="1:18">
      <c r="A193" s="78"/>
      <c r="B193" s="78"/>
      <c r="C193" s="78"/>
      <c r="D193" s="79">
        <f t="shared" si="35"/>
        <v>0</v>
      </c>
      <c r="E193" s="79">
        <f t="shared" si="36"/>
        <v>0</v>
      </c>
      <c r="F193" s="73">
        <f t="shared" si="37"/>
        <v>0</v>
      </c>
      <c r="G193" s="73">
        <f t="shared" si="38"/>
        <v>0</v>
      </c>
      <c r="H193" s="73">
        <f t="shared" si="39"/>
        <v>0</v>
      </c>
      <c r="I193" s="73">
        <f t="shared" si="40"/>
        <v>0</v>
      </c>
      <c r="J193" s="73">
        <f t="shared" si="41"/>
        <v>0</v>
      </c>
      <c r="K193" s="73">
        <f t="shared" si="42"/>
        <v>0</v>
      </c>
      <c r="L193" s="73">
        <f t="shared" si="43"/>
        <v>0</v>
      </c>
      <c r="M193" s="73">
        <f t="shared" ca="1" si="44"/>
        <v>-9.8676637770209359E-4</v>
      </c>
      <c r="N193" s="73">
        <f t="shared" ca="1" si="45"/>
        <v>0</v>
      </c>
      <c r="O193" s="83">
        <f t="shared" ca="1" si="46"/>
        <v>0</v>
      </c>
      <c r="P193" s="73">
        <f t="shared" ca="1" si="47"/>
        <v>0</v>
      </c>
      <c r="Q193" s="73">
        <f t="shared" ca="1" si="48"/>
        <v>0</v>
      </c>
      <c r="R193" s="42">
        <f t="shared" ca="1" si="49"/>
        <v>9.8676637770209359E-4</v>
      </c>
    </row>
    <row r="194" spans="1:18">
      <c r="A194" s="78"/>
      <c r="B194" s="78"/>
      <c r="C194" s="78"/>
      <c r="D194" s="79">
        <f t="shared" si="35"/>
        <v>0</v>
      </c>
      <c r="E194" s="79">
        <f t="shared" si="36"/>
        <v>0</v>
      </c>
      <c r="F194" s="73">
        <f t="shared" si="37"/>
        <v>0</v>
      </c>
      <c r="G194" s="73">
        <f t="shared" si="38"/>
        <v>0</v>
      </c>
      <c r="H194" s="73">
        <f t="shared" si="39"/>
        <v>0</v>
      </c>
      <c r="I194" s="73">
        <f t="shared" si="40"/>
        <v>0</v>
      </c>
      <c r="J194" s="73">
        <f t="shared" si="41"/>
        <v>0</v>
      </c>
      <c r="K194" s="73">
        <f t="shared" si="42"/>
        <v>0</v>
      </c>
      <c r="L194" s="73">
        <f t="shared" si="43"/>
        <v>0</v>
      </c>
      <c r="M194" s="73">
        <f t="shared" ca="1" si="44"/>
        <v>-9.8676637770209359E-4</v>
      </c>
      <c r="N194" s="73">
        <f t="shared" ca="1" si="45"/>
        <v>0</v>
      </c>
      <c r="O194" s="83">
        <f t="shared" ca="1" si="46"/>
        <v>0</v>
      </c>
      <c r="P194" s="73">
        <f t="shared" ca="1" si="47"/>
        <v>0</v>
      </c>
      <c r="Q194" s="73">
        <f t="shared" ca="1" si="48"/>
        <v>0</v>
      </c>
      <c r="R194" s="42">
        <f t="shared" ca="1" si="49"/>
        <v>9.8676637770209359E-4</v>
      </c>
    </row>
    <row r="195" spans="1:18">
      <c r="A195" s="78"/>
      <c r="B195" s="78"/>
      <c r="C195" s="78"/>
      <c r="D195" s="79">
        <f t="shared" si="35"/>
        <v>0</v>
      </c>
      <c r="E195" s="79">
        <f t="shared" si="36"/>
        <v>0</v>
      </c>
      <c r="F195" s="73">
        <f t="shared" si="37"/>
        <v>0</v>
      </c>
      <c r="G195" s="73">
        <f t="shared" si="38"/>
        <v>0</v>
      </c>
      <c r="H195" s="73">
        <f t="shared" si="39"/>
        <v>0</v>
      </c>
      <c r="I195" s="73">
        <f t="shared" si="40"/>
        <v>0</v>
      </c>
      <c r="J195" s="73">
        <f t="shared" si="41"/>
        <v>0</v>
      </c>
      <c r="K195" s="73">
        <f t="shared" si="42"/>
        <v>0</v>
      </c>
      <c r="L195" s="73">
        <f t="shared" si="43"/>
        <v>0</v>
      </c>
      <c r="M195" s="73">
        <f t="shared" ca="1" si="44"/>
        <v>-9.8676637770209359E-4</v>
      </c>
      <c r="N195" s="73">
        <f t="shared" ca="1" si="45"/>
        <v>0</v>
      </c>
      <c r="O195" s="83">
        <f t="shared" ca="1" si="46"/>
        <v>0</v>
      </c>
      <c r="P195" s="73">
        <f t="shared" ca="1" si="47"/>
        <v>0</v>
      </c>
      <c r="Q195" s="73">
        <f t="shared" ca="1" si="48"/>
        <v>0</v>
      </c>
      <c r="R195" s="42">
        <f t="shared" ca="1" si="49"/>
        <v>9.8676637770209359E-4</v>
      </c>
    </row>
    <row r="196" spans="1:18">
      <c r="A196" s="78"/>
      <c r="B196" s="78"/>
      <c r="C196" s="78"/>
      <c r="D196" s="79">
        <f t="shared" si="35"/>
        <v>0</v>
      </c>
      <c r="E196" s="79">
        <f t="shared" si="36"/>
        <v>0</v>
      </c>
      <c r="F196" s="73">
        <f t="shared" si="37"/>
        <v>0</v>
      </c>
      <c r="G196" s="73">
        <f t="shared" si="38"/>
        <v>0</v>
      </c>
      <c r="H196" s="73">
        <f t="shared" si="39"/>
        <v>0</v>
      </c>
      <c r="I196" s="73">
        <f t="shared" si="40"/>
        <v>0</v>
      </c>
      <c r="J196" s="73">
        <f t="shared" si="41"/>
        <v>0</v>
      </c>
      <c r="K196" s="73">
        <f t="shared" si="42"/>
        <v>0</v>
      </c>
      <c r="L196" s="73">
        <f t="shared" si="43"/>
        <v>0</v>
      </c>
      <c r="M196" s="73">
        <f t="shared" ca="1" si="44"/>
        <v>-9.8676637770209359E-4</v>
      </c>
      <c r="N196" s="73">
        <f t="shared" ca="1" si="45"/>
        <v>0</v>
      </c>
      <c r="O196" s="83">
        <f t="shared" ca="1" si="46"/>
        <v>0</v>
      </c>
      <c r="P196" s="73">
        <f t="shared" ca="1" si="47"/>
        <v>0</v>
      </c>
      <c r="Q196" s="73">
        <f t="shared" ca="1" si="48"/>
        <v>0</v>
      </c>
      <c r="R196" s="42">
        <f t="shared" ca="1" si="49"/>
        <v>9.8676637770209359E-4</v>
      </c>
    </row>
    <row r="197" spans="1:18">
      <c r="A197" s="78"/>
      <c r="B197" s="78"/>
      <c r="C197" s="78"/>
      <c r="D197" s="79">
        <f t="shared" si="35"/>
        <v>0</v>
      </c>
      <c r="E197" s="79">
        <f t="shared" si="36"/>
        <v>0</v>
      </c>
      <c r="F197" s="73">
        <f t="shared" si="37"/>
        <v>0</v>
      </c>
      <c r="G197" s="73">
        <f t="shared" si="38"/>
        <v>0</v>
      </c>
      <c r="H197" s="73">
        <f t="shared" si="39"/>
        <v>0</v>
      </c>
      <c r="I197" s="73">
        <f t="shared" si="40"/>
        <v>0</v>
      </c>
      <c r="J197" s="73">
        <f t="shared" si="41"/>
        <v>0</v>
      </c>
      <c r="K197" s="73">
        <f t="shared" si="42"/>
        <v>0</v>
      </c>
      <c r="L197" s="73">
        <f t="shared" si="43"/>
        <v>0</v>
      </c>
      <c r="M197" s="73">
        <f t="shared" ca="1" si="44"/>
        <v>-9.8676637770209359E-4</v>
      </c>
      <c r="N197" s="73">
        <f t="shared" ca="1" si="45"/>
        <v>0</v>
      </c>
      <c r="O197" s="83">
        <f t="shared" ca="1" si="46"/>
        <v>0</v>
      </c>
      <c r="P197" s="73">
        <f t="shared" ca="1" si="47"/>
        <v>0</v>
      </c>
      <c r="Q197" s="73">
        <f t="shared" ca="1" si="48"/>
        <v>0</v>
      </c>
      <c r="R197" s="42">
        <f t="shared" ca="1" si="49"/>
        <v>9.8676637770209359E-4</v>
      </c>
    </row>
    <row r="198" spans="1:18">
      <c r="A198" s="78"/>
      <c r="B198" s="78"/>
      <c r="C198" s="78"/>
      <c r="D198" s="79">
        <f t="shared" si="35"/>
        <v>0</v>
      </c>
      <c r="E198" s="79">
        <f t="shared" si="36"/>
        <v>0</v>
      </c>
      <c r="F198" s="73">
        <f t="shared" si="37"/>
        <v>0</v>
      </c>
      <c r="G198" s="73">
        <f t="shared" si="38"/>
        <v>0</v>
      </c>
      <c r="H198" s="73">
        <f t="shared" si="39"/>
        <v>0</v>
      </c>
      <c r="I198" s="73">
        <f t="shared" si="40"/>
        <v>0</v>
      </c>
      <c r="J198" s="73">
        <f t="shared" si="41"/>
        <v>0</v>
      </c>
      <c r="K198" s="73">
        <f t="shared" si="42"/>
        <v>0</v>
      </c>
      <c r="L198" s="73">
        <f t="shared" si="43"/>
        <v>0</v>
      </c>
      <c r="M198" s="73">
        <f t="shared" ca="1" si="44"/>
        <v>-9.8676637770209359E-4</v>
      </c>
      <c r="N198" s="73">
        <f t="shared" ca="1" si="45"/>
        <v>0</v>
      </c>
      <c r="O198" s="83">
        <f t="shared" ca="1" si="46"/>
        <v>0</v>
      </c>
      <c r="P198" s="73">
        <f t="shared" ca="1" si="47"/>
        <v>0</v>
      </c>
      <c r="Q198" s="73">
        <f t="shared" ca="1" si="48"/>
        <v>0</v>
      </c>
      <c r="R198" s="42">
        <f t="shared" ca="1" si="49"/>
        <v>9.8676637770209359E-4</v>
      </c>
    </row>
    <row r="199" spans="1:18">
      <c r="A199" s="78"/>
      <c r="B199" s="78"/>
      <c r="C199" s="78"/>
      <c r="D199" s="79">
        <f t="shared" si="35"/>
        <v>0</v>
      </c>
      <c r="E199" s="79">
        <f t="shared" si="36"/>
        <v>0</v>
      </c>
      <c r="F199" s="73">
        <f t="shared" si="37"/>
        <v>0</v>
      </c>
      <c r="G199" s="73">
        <f t="shared" si="38"/>
        <v>0</v>
      </c>
      <c r="H199" s="73">
        <f t="shared" si="39"/>
        <v>0</v>
      </c>
      <c r="I199" s="73">
        <f t="shared" si="40"/>
        <v>0</v>
      </c>
      <c r="J199" s="73">
        <f t="shared" si="41"/>
        <v>0</v>
      </c>
      <c r="K199" s="73">
        <f t="shared" si="42"/>
        <v>0</v>
      </c>
      <c r="L199" s="73">
        <f t="shared" si="43"/>
        <v>0</v>
      </c>
      <c r="M199" s="73">
        <f t="shared" ca="1" si="44"/>
        <v>-9.8676637770209359E-4</v>
      </c>
      <c r="N199" s="73">
        <f t="shared" ca="1" si="45"/>
        <v>0</v>
      </c>
      <c r="O199" s="83">
        <f t="shared" ca="1" si="46"/>
        <v>0</v>
      </c>
      <c r="P199" s="73">
        <f t="shared" ca="1" si="47"/>
        <v>0</v>
      </c>
      <c r="Q199" s="73">
        <f t="shared" ca="1" si="48"/>
        <v>0</v>
      </c>
      <c r="R199" s="42">
        <f t="shared" ca="1" si="49"/>
        <v>9.8676637770209359E-4</v>
      </c>
    </row>
    <row r="200" spans="1:18">
      <c r="A200" s="78"/>
      <c r="B200" s="78"/>
      <c r="C200" s="78"/>
      <c r="D200" s="79">
        <f t="shared" si="35"/>
        <v>0</v>
      </c>
      <c r="E200" s="79">
        <f t="shared" si="36"/>
        <v>0</v>
      </c>
      <c r="F200" s="73">
        <f t="shared" si="37"/>
        <v>0</v>
      </c>
      <c r="G200" s="73">
        <f t="shared" si="38"/>
        <v>0</v>
      </c>
      <c r="H200" s="73">
        <f t="shared" si="39"/>
        <v>0</v>
      </c>
      <c r="I200" s="73">
        <f t="shared" si="40"/>
        <v>0</v>
      </c>
      <c r="J200" s="73">
        <f t="shared" si="41"/>
        <v>0</v>
      </c>
      <c r="K200" s="73">
        <f t="shared" si="42"/>
        <v>0</v>
      </c>
      <c r="L200" s="73">
        <f t="shared" si="43"/>
        <v>0</v>
      </c>
      <c r="M200" s="73">
        <f t="shared" ca="1" si="44"/>
        <v>-9.8676637770209359E-4</v>
      </c>
      <c r="N200" s="73">
        <f t="shared" ca="1" si="45"/>
        <v>0</v>
      </c>
      <c r="O200" s="83">
        <f t="shared" ca="1" si="46"/>
        <v>0</v>
      </c>
      <c r="P200" s="73">
        <f t="shared" ca="1" si="47"/>
        <v>0</v>
      </c>
      <c r="Q200" s="73">
        <f t="shared" ca="1" si="48"/>
        <v>0</v>
      </c>
      <c r="R200" s="42">
        <f t="shared" ca="1" si="49"/>
        <v>9.8676637770209359E-4</v>
      </c>
    </row>
    <row r="201" spans="1:18">
      <c r="A201" s="78"/>
      <c r="B201" s="78"/>
      <c r="C201" s="78"/>
      <c r="D201" s="79">
        <f t="shared" si="35"/>
        <v>0</v>
      </c>
      <c r="E201" s="79">
        <f t="shared" si="36"/>
        <v>0</v>
      </c>
      <c r="F201" s="73">
        <f t="shared" si="37"/>
        <v>0</v>
      </c>
      <c r="G201" s="73">
        <f t="shared" si="38"/>
        <v>0</v>
      </c>
      <c r="H201" s="73">
        <f t="shared" si="39"/>
        <v>0</v>
      </c>
      <c r="I201" s="73">
        <f t="shared" si="40"/>
        <v>0</v>
      </c>
      <c r="J201" s="73">
        <f t="shared" si="41"/>
        <v>0</v>
      </c>
      <c r="K201" s="73">
        <f t="shared" si="42"/>
        <v>0</v>
      </c>
      <c r="L201" s="73">
        <f t="shared" si="43"/>
        <v>0</v>
      </c>
      <c r="M201" s="73">
        <f t="shared" ca="1" si="44"/>
        <v>-9.8676637770209359E-4</v>
      </c>
      <c r="N201" s="73">
        <f t="shared" ca="1" si="45"/>
        <v>0</v>
      </c>
      <c r="O201" s="83">
        <f t="shared" ca="1" si="46"/>
        <v>0</v>
      </c>
      <c r="P201" s="73">
        <f t="shared" ca="1" si="47"/>
        <v>0</v>
      </c>
      <c r="Q201" s="73">
        <f t="shared" ca="1" si="48"/>
        <v>0</v>
      </c>
      <c r="R201" s="42">
        <f t="shared" ca="1" si="49"/>
        <v>9.8676637770209359E-4</v>
      </c>
    </row>
    <row r="202" spans="1:18">
      <c r="A202" s="78"/>
      <c r="B202" s="78"/>
      <c r="C202" s="78"/>
      <c r="D202" s="79">
        <f t="shared" si="35"/>
        <v>0</v>
      </c>
      <c r="E202" s="79">
        <f t="shared" si="36"/>
        <v>0</v>
      </c>
      <c r="F202" s="73">
        <f t="shared" si="37"/>
        <v>0</v>
      </c>
      <c r="G202" s="73">
        <f t="shared" si="38"/>
        <v>0</v>
      </c>
      <c r="H202" s="73">
        <f t="shared" si="39"/>
        <v>0</v>
      </c>
      <c r="I202" s="73">
        <f t="shared" si="40"/>
        <v>0</v>
      </c>
      <c r="J202" s="73">
        <f t="shared" si="41"/>
        <v>0</v>
      </c>
      <c r="K202" s="73">
        <f t="shared" si="42"/>
        <v>0</v>
      </c>
      <c r="L202" s="73">
        <f t="shared" si="43"/>
        <v>0</v>
      </c>
      <c r="M202" s="73">
        <f t="shared" ca="1" si="44"/>
        <v>-9.8676637770209359E-4</v>
      </c>
      <c r="N202" s="73">
        <f t="shared" ca="1" si="45"/>
        <v>0</v>
      </c>
      <c r="O202" s="83">
        <f t="shared" ca="1" si="46"/>
        <v>0</v>
      </c>
      <c r="P202" s="73">
        <f t="shared" ca="1" si="47"/>
        <v>0</v>
      </c>
      <c r="Q202" s="73">
        <f t="shared" ca="1" si="48"/>
        <v>0</v>
      </c>
      <c r="R202" s="42">
        <f t="shared" ca="1" si="49"/>
        <v>9.8676637770209359E-4</v>
      </c>
    </row>
    <row r="203" spans="1:18">
      <c r="A203" s="78"/>
      <c r="B203" s="78"/>
      <c r="C203" s="78"/>
      <c r="D203" s="79">
        <f t="shared" si="35"/>
        <v>0</v>
      </c>
      <c r="E203" s="79">
        <f t="shared" si="36"/>
        <v>0</v>
      </c>
      <c r="F203" s="73">
        <f t="shared" si="37"/>
        <v>0</v>
      </c>
      <c r="G203" s="73">
        <f t="shared" si="38"/>
        <v>0</v>
      </c>
      <c r="H203" s="73">
        <f t="shared" si="39"/>
        <v>0</v>
      </c>
      <c r="I203" s="73">
        <f t="shared" si="40"/>
        <v>0</v>
      </c>
      <c r="J203" s="73">
        <f t="shared" si="41"/>
        <v>0</v>
      </c>
      <c r="K203" s="73">
        <f t="shared" si="42"/>
        <v>0</v>
      </c>
      <c r="L203" s="73">
        <f t="shared" si="43"/>
        <v>0</v>
      </c>
      <c r="M203" s="73">
        <f t="shared" ca="1" si="44"/>
        <v>-9.8676637770209359E-4</v>
      </c>
      <c r="N203" s="73">
        <f t="shared" ca="1" si="45"/>
        <v>0</v>
      </c>
      <c r="O203" s="83">
        <f t="shared" ca="1" si="46"/>
        <v>0</v>
      </c>
      <c r="P203" s="73">
        <f t="shared" ca="1" si="47"/>
        <v>0</v>
      </c>
      <c r="Q203" s="73">
        <f t="shared" ca="1" si="48"/>
        <v>0</v>
      </c>
      <c r="R203" s="42">
        <f t="shared" ca="1" si="49"/>
        <v>9.8676637770209359E-4</v>
      </c>
    </row>
    <row r="204" spans="1:18">
      <c r="A204" s="78"/>
      <c r="B204" s="78"/>
      <c r="C204" s="78"/>
      <c r="D204" s="79">
        <f t="shared" si="35"/>
        <v>0</v>
      </c>
      <c r="E204" s="79">
        <f t="shared" si="36"/>
        <v>0</v>
      </c>
      <c r="F204" s="73">
        <f t="shared" si="37"/>
        <v>0</v>
      </c>
      <c r="G204" s="73">
        <f t="shared" si="38"/>
        <v>0</v>
      </c>
      <c r="H204" s="73">
        <f t="shared" si="39"/>
        <v>0</v>
      </c>
      <c r="I204" s="73">
        <f t="shared" si="40"/>
        <v>0</v>
      </c>
      <c r="J204" s="73">
        <f t="shared" si="41"/>
        <v>0</v>
      </c>
      <c r="K204" s="73">
        <f t="shared" si="42"/>
        <v>0</v>
      </c>
      <c r="L204" s="73">
        <f t="shared" si="43"/>
        <v>0</v>
      </c>
      <c r="M204" s="73">
        <f t="shared" ca="1" si="44"/>
        <v>-9.8676637770209359E-4</v>
      </c>
      <c r="N204" s="73">
        <f t="shared" ca="1" si="45"/>
        <v>0</v>
      </c>
      <c r="O204" s="83">
        <f t="shared" ca="1" si="46"/>
        <v>0</v>
      </c>
      <c r="P204" s="73">
        <f t="shared" ca="1" si="47"/>
        <v>0</v>
      </c>
      <c r="Q204" s="73">
        <f t="shared" ca="1" si="48"/>
        <v>0</v>
      </c>
      <c r="R204" s="42">
        <f t="shared" ca="1" si="49"/>
        <v>9.8676637770209359E-4</v>
      </c>
    </row>
    <row r="205" spans="1:18">
      <c r="A205" s="78"/>
      <c r="B205" s="78"/>
      <c r="C205" s="78"/>
      <c r="D205" s="79">
        <f t="shared" si="35"/>
        <v>0</v>
      </c>
      <c r="E205" s="79">
        <f t="shared" si="36"/>
        <v>0</v>
      </c>
      <c r="F205" s="73">
        <f t="shared" si="37"/>
        <v>0</v>
      </c>
      <c r="G205" s="73">
        <f t="shared" si="38"/>
        <v>0</v>
      </c>
      <c r="H205" s="73">
        <f t="shared" si="39"/>
        <v>0</v>
      </c>
      <c r="I205" s="73">
        <f t="shared" si="40"/>
        <v>0</v>
      </c>
      <c r="J205" s="73">
        <f t="shared" si="41"/>
        <v>0</v>
      </c>
      <c r="K205" s="73">
        <f t="shared" si="42"/>
        <v>0</v>
      </c>
      <c r="L205" s="73">
        <f t="shared" si="43"/>
        <v>0</v>
      </c>
      <c r="M205" s="73">
        <f t="shared" ca="1" si="44"/>
        <v>-9.8676637770209359E-4</v>
      </c>
      <c r="N205" s="73">
        <f t="shared" ca="1" si="45"/>
        <v>0</v>
      </c>
      <c r="O205" s="83">
        <f t="shared" ca="1" si="46"/>
        <v>0</v>
      </c>
      <c r="P205" s="73">
        <f t="shared" ca="1" si="47"/>
        <v>0</v>
      </c>
      <c r="Q205" s="73">
        <f t="shared" ca="1" si="48"/>
        <v>0</v>
      </c>
      <c r="R205" s="42">
        <f t="shared" ca="1" si="49"/>
        <v>9.8676637770209359E-4</v>
      </c>
    </row>
    <row r="206" spans="1:18">
      <c r="A206" s="78"/>
      <c r="B206" s="78"/>
      <c r="C206" s="78"/>
      <c r="D206" s="79">
        <f t="shared" si="35"/>
        <v>0</v>
      </c>
      <c r="E206" s="79">
        <f t="shared" si="36"/>
        <v>0</v>
      </c>
      <c r="F206" s="73">
        <f t="shared" si="37"/>
        <v>0</v>
      </c>
      <c r="G206" s="73">
        <f t="shared" si="38"/>
        <v>0</v>
      </c>
      <c r="H206" s="73">
        <f t="shared" si="39"/>
        <v>0</v>
      </c>
      <c r="I206" s="73">
        <f t="shared" si="40"/>
        <v>0</v>
      </c>
      <c r="J206" s="73">
        <f t="shared" si="41"/>
        <v>0</v>
      </c>
      <c r="K206" s="73">
        <f t="shared" si="42"/>
        <v>0</v>
      </c>
      <c r="L206" s="73">
        <f t="shared" si="43"/>
        <v>0</v>
      </c>
      <c r="M206" s="73">
        <f t="shared" ca="1" si="44"/>
        <v>-9.8676637770209359E-4</v>
      </c>
      <c r="N206" s="73">
        <f t="shared" ca="1" si="45"/>
        <v>0</v>
      </c>
      <c r="O206" s="83">
        <f t="shared" ca="1" si="46"/>
        <v>0</v>
      </c>
      <c r="P206" s="73">
        <f t="shared" ca="1" si="47"/>
        <v>0</v>
      </c>
      <c r="Q206" s="73">
        <f t="shared" ca="1" si="48"/>
        <v>0</v>
      </c>
      <c r="R206" s="42">
        <f t="shared" ca="1" si="49"/>
        <v>9.8676637770209359E-4</v>
      </c>
    </row>
    <row r="207" spans="1:18">
      <c r="A207" s="78"/>
      <c r="B207" s="78"/>
      <c r="C207" s="78"/>
      <c r="D207" s="79">
        <f t="shared" si="35"/>
        <v>0</v>
      </c>
      <c r="E207" s="79">
        <f t="shared" si="36"/>
        <v>0</v>
      </c>
      <c r="F207" s="73">
        <f t="shared" si="37"/>
        <v>0</v>
      </c>
      <c r="G207" s="73">
        <f t="shared" si="38"/>
        <v>0</v>
      </c>
      <c r="H207" s="73">
        <f t="shared" si="39"/>
        <v>0</v>
      </c>
      <c r="I207" s="73">
        <f t="shared" si="40"/>
        <v>0</v>
      </c>
      <c r="J207" s="73">
        <f t="shared" si="41"/>
        <v>0</v>
      </c>
      <c r="K207" s="73">
        <f t="shared" si="42"/>
        <v>0</v>
      </c>
      <c r="L207" s="73">
        <f t="shared" si="43"/>
        <v>0</v>
      </c>
      <c r="M207" s="73">
        <f t="shared" ca="1" si="44"/>
        <v>-9.8676637770209359E-4</v>
      </c>
      <c r="N207" s="73">
        <f t="shared" ca="1" si="45"/>
        <v>0</v>
      </c>
      <c r="O207" s="83">
        <f t="shared" ca="1" si="46"/>
        <v>0</v>
      </c>
      <c r="P207" s="73">
        <f t="shared" ca="1" si="47"/>
        <v>0</v>
      </c>
      <c r="Q207" s="73">
        <f t="shared" ca="1" si="48"/>
        <v>0</v>
      </c>
      <c r="R207" s="42">
        <f t="shared" ca="1" si="49"/>
        <v>9.8676637770209359E-4</v>
      </c>
    </row>
    <row r="208" spans="1:18">
      <c r="A208" s="78"/>
      <c r="B208" s="78"/>
      <c r="C208" s="78"/>
      <c r="D208" s="79">
        <f t="shared" si="35"/>
        <v>0</v>
      </c>
      <c r="E208" s="79">
        <f t="shared" si="36"/>
        <v>0</v>
      </c>
      <c r="F208" s="73">
        <f t="shared" si="37"/>
        <v>0</v>
      </c>
      <c r="G208" s="73">
        <f t="shared" si="38"/>
        <v>0</v>
      </c>
      <c r="H208" s="73">
        <f t="shared" si="39"/>
        <v>0</v>
      </c>
      <c r="I208" s="73">
        <f t="shared" si="40"/>
        <v>0</v>
      </c>
      <c r="J208" s="73">
        <f t="shared" si="41"/>
        <v>0</v>
      </c>
      <c r="K208" s="73">
        <f t="shared" si="42"/>
        <v>0</v>
      </c>
      <c r="L208" s="73">
        <f t="shared" si="43"/>
        <v>0</v>
      </c>
      <c r="M208" s="73">
        <f t="shared" ca="1" si="44"/>
        <v>-9.8676637770209359E-4</v>
      </c>
      <c r="N208" s="73">
        <f t="shared" ca="1" si="45"/>
        <v>0</v>
      </c>
      <c r="O208" s="83">
        <f t="shared" ca="1" si="46"/>
        <v>0</v>
      </c>
      <c r="P208" s="73">
        <f t="shared" ca="1" si="47"/>
        <v>0</v>
      </c>
      <c r="Q208" s="73">
        <f t="shared" ca="1" si="48"/>
        <v>0</v>
      </c>
      <c r="R208" s="42">
        <f t="shared" ca="1" si="49"/>
        <v>9.8676637770209359E-4</v>
      </c>
    </row>
    <row r="209" spans="1:18">
      <c r="A209" s="78"/>
      <c r="B209" s="78"/>
      <c r="C209" s="78"/>
      <c r="D209" s="79">
        <f t="shared" si="35"/>
        <v>0</v>
      </c>
      <c r="E209" s="79">
        <f t="shared" si="36"/>
        <v>0</v>
      </c>
      <c r="F209" s="73">
        <f t="shared" si="37"/>
        <v>0</v>
      </c>
      <c r="G209" s="73">
        <f t="shared" si="38"/>
        <v>0</v>
      </c>
      <c r="H209" s="73">
        <f t="shared" si="39"/>
        <v>0</v>
      </c>
      <c r="I209" s="73">
        <f t="shared" si="40"/>
        <v>0</v>
      </c>
      <c r="J209" s="73">
        <f t="shared" si="41"/>
        <v>0</v>
      </c>
      <c r="K209" s="73">
        <f t="shared" si="42"/>
        <v>0</v>
      </c>
      <c r="L209" s="73">
        <f t="shared" si="43"/>
        <v>0</v>
      </c>
      <c r="M209" s="73">
        <f t="shared" ca="1" si="44"/>
        <v>-9.8676637770209359E-4</v>
      </c>
      <c r="N209" s="73">
        <f t="shared" ca="1" si="45"/>
        <v>0</v>
      </c>
      <c r="O209" s="83">
        <f t="shared" ca="1" si="46"/>
        <v>0</v>
      </c>
      <c r="P209" s="73">
        <f t="shared" ca="1" si="47"/>
        <v>0</v>
      </c>
      <c r="Q209" s="73">
        <f t="shared" ca="1" si="48"/>
        <v>0</v>
      </c>
      <c r="R209" s="42">
        <f t="shared" ca="1" si="49"/>
        <v>9.8676637770209359E-4</v>
      </c>
    </row>
    <row r="210" spans="1:18">
      <c r="A210" s="78"/>
      <c r="B210" s="78"/>
      <c r="C210" s="78"/>
      <c r="D210" s="79">
        <f t="shared" si="35"/>
        <v>0</v>
      </c>
      <c r="E210" s="79">
        <f t="shared" si="36"/>
        <v>0</v>
      </c>
      <c r="F210" s="73">
        <f t="shared" si="37"/>
        <v>0</v>
      </c>
      <c r="G210" s="73">
        <f t="shared" si="38"/>
        <v>0</v>
      </c>
      <c r="H210" s="73">
        <f t="shared" si="39"/>
        <v>0</v>
      </c>
      <c r="I210" s="73">
        <f t="shared" si="40"/>
        <v>0</v>
      </c>
      <c r="J210" s="73">
        <f t="shared" si="41"/>
        <v>0</v>
      </c>
      <c r="K210" s="73">
        <f t="shared" si="42"/>
        <v>0</v>
      </c>
      <c r="L210" s="73">
        <f t="shared" si="43"/>
        <v>0</v>
      </c>
      <c r="M210" s="73">
        <f t="shared" ca="1" si="44"/>
        <v>-9.8676637770209359E-4</v>
      </c>
      <c r="N210" s="73">
        <f t="shared" ca="1" si="45"/>
        <v>0</v>
      </c>
      <c r="O210" s="83">
        <f t="shared" ca="1" si="46"/>
        <v>0</v>
      </c>
      <c r="P210" s="73">
        <f t="shared" ca="1" si="47"/>
        <v>0</v>
      </c>
      <c r="Q210" s="73">
        <f t="shared" ca="1" si="48"/>
        <v>0</v>
      </c>
      <c r="R210" s="42">
        <f t="shared" ca="1" si="49"/>
        <v>9.8676637770209359E-4</v>
      </c>
    </row>
    <row r="211" spans="1:18">
      <c r="A211" s="78"/>
      <c r="B211" s="78"/>
      <c r="C211" s="78"/>
      <c r="D211" s="79">
        <f t="shared" ref="D211:D274" si="50">A211/A$18</f>
        <v>0</v>
      </c>
      <c r="E211" s="79">
        <f t="shared" ref="E211:E274" si="51">B211/B$18</f>
        <v>0</v>
      </c>
      <c r="F211" s="73">
        <f t="shared" ref="F211:F274" si="52">$C211*D211</f>
        <v>0</v>
      </c>
      <c r="G211" s="73">
        <f t="shared" ref="G211:G274" si="53">$C211*E211</f>
        <v>0</v>
      </c>
      <c r="H211" s="73">
        <f t="shared" ref="H211:H274" si="54">C211*D211*D211</f>
        <v>0</v>
      </c>
      <c r="I211" s="73">
        <f t="shared" ref="I211:I274" si="55">C211*D211*D211*D211</f>
        <v>0</v>
      </c>
      <c r="J211" s="73">
        <f t="shared" ref="J211:J274" si="56">C211*D211*D211*D211*D211</f>
        <v>0</v>
      </c>
      <c r="K211" s="73">
        <f t="shared" ref="K211:K274" si="57">C211*E211*D211</f>
        <v>0</v>
      </c>
      <c r="L211" s="73">
        <f t="shared" ref="L211:L274" si="58">C211*E211*D211*D211</f>
        <v>0</v>
      </c>
      <c r="M211" s="73">
        <f t="shared" ref="M211:M274" ca="1" si="59">+E$4+E$5*D211+E$6*D211^2</f>
        <v>-9.8676637770209359E-4</v>
      </c>
      <c r="N211" s="73">
        <f t="shared" ref="N211:N274" ca="1" si="60">C211*(M211-E211)^2</f>
        <v>0</v>
      </c>
      <c r="O211" s="83">
        <f t="shared" ref="O211:O274" ca="1" si="61">(C211*O$1-O$2*F211+O$3*H211)^2</f>
        <v>0</v>
      </c>
      <c r="P211" s="73">
        <f t="shared" ref="P211:P274" ca="1" si="62">(-C211*O$2+O$4*F211-O$5*H211)^2</f>
        <v>0</v>
      </c>
      <c r="Q211" s="73">
        <f t="shared" ref="Q211:Q274" ca="1" si="63">+(C211*O$3-F211*O$5+H211*O$6)^2</f>
        <v>0</v>
      </c>
      <c r="R211" s="42">
        <f t="shared" ref="R211:R274" ca="1" si="64">+E211-M211</f>
        <v>9.8676637770209359E-4</v>
      </c>
    </row>
    <row r="212" spans="1:18">
      <c r="A212" s="78"/>
      <c r="B212" s="78"/>
      <c r="C212" s="78"/>
      <c r="D212" s="79">
        <f t="shared" si="50"/>
        <v>0</v>
      </c>
      <c r="E212" s="79">
        <f t="shared" si="51"/>
        <v>0</v>
      </c>
      <c r="F212" s="73">
        <f t="shared" si="52"/>
        <v>0</v>
      </c>
      <c r="G212" s="73">
        <f t="shared" si="53"/>
        <v>0</v>
      </c>
      <c r="H212" s="73">
        <f t="shared" si="54"/>
        <v>0</v>
      </c>
      <c r="I212" s="73">
        <f t="shared" si="55"/>
        <v>0</v>
      </c>
      <c r="J212" s="73">
        <f t="shared" si="56"/>
        <v>0</v>
      </c>
      <c r="K212" s="73">
        <f t="shared" si="57"/>
        <v>0</v>
      </c>
      <c r="L212" s="73">
        <f t="shared" si="58"/>
        <v>0</v>
      </c>
      <c r="M212" s="73">
        <f t="shared" ca="1" si="59"/>
        <v>-9.8676637770209359E-4</v>
      </c>
      <c r="N212" s="73">
        <f t="shared" ca="1" si="60"/>
        <v>0</v>
      </c>
      <c r="O212" s="83">
        <f t="shared" ca="1" si="61"/>
        <v>0</v>
      </c>
      <c r="P212" s="73">
        <f t="shared" ca="1" si="62"/>
        <v>0</v>
      </c>
      <c r="Q212" s="73">
        <f t="shared" ca="1" si="63"/>
        <v>0</v>
      </c>
      <c r="R212" s="42">
        <f t="shared" ca="1" si="64"/>
        <v>9.8676637770209359E-4</v>
      </c>
    </row>
    <row r="213" spans="1:18">
      <c r="A213" s="78"/>
      <c r="B213" s="78"/>
      <c r="C213" s="78"/>
      <c r="D213" s="79">
        <f t="shared" si="50"/>
        <v>0</v>
      </c>
      <c r="E213" s="79">
        <f t="shared" si="51"/>
        <v>0</v>
      </c>
      <c r="F213" s="73">
        <f t="shared" si="52"/>
        <v>0</v>
      </c>
      <c r="G213" s="73">
        <f t="shared" si="53"/>
        <v>0</v>
      </c>
      <c r="H213" s="73">
        <f t="shared" si="54"/>
        <v>0</v>
      </c>
      <c r="I213" s="73">
        <f t="shared" si="55"/>
        <v>0</v>
      </c>
      <c r="J213" s="73">
        <f t="shared" si="56"/>
        <v>0</v>
      </c>
      <c r="K213" s="73">
        <f t="shared" si="57"/>
        <v>0</v>
      </c>
      <c r="L213" s="73">
        <f t="shared" si="58"/>
        <v>0</v>
      </c>
      <c r="M213" s="73">
        <f t="shared" ca="1" si="59"/>
        <v>-9.8676637770209359E-4</v>
      </c>
      <c r="N213" s="73">
        <f t="shared" ca="1" si="60"/>
        <v>0</v>
      </c>
      <c r="O213" s="83">
        <f t="shared" ca="1" si="61"/>
        <v>0</v>
      </c>
      <c r="P213" s="73">
        <f t="shared" ca="1" si="62"/>
        <v>0</v>
      </c>
      <c r="Q213" s="73">
        <f t="shared" ca="1" si="63"/>
        <v>0</v>
      </c>
      <c r="R213" s="42">
        <f t="shared" ca="1" si="64"/>
        <v>9.8676637770209359E-4</v>
      </c>
    </row>
    <row r="214" spans="1:18">
      <c r="A214" s="78"/>
      <c r="B214" s="78"/>
      <c r="C214" s="78"/>
      <c r="D214" s="79">
        <f t="shared" si="50"/>
        <v>0</v>
      </c>
      <c r="E214" s="79">
        <f t="shared" si="51"/>
        <v>0</v>
      </c>
      <c r="F214" s="73">
        <f t="shared" si="52"/>
        <v>0</v>
      </c>
      <c r="G214" s="73">
        <f t="shared" si="53"/>
        <v>0</v>
      </c>
      <c r="H214" s="73">
        <f t="shared" si="54"/>
        <v>0</v>
      </c>
      <c r="I214" s="73">
        <f t="shared" si="55"/>
        <v>0</v>
      </c>
      <c r="J214" s="73">
        <f t="shared" si="56"/>
        <v>0</v>
      </c>
      <c r="K214" s="73">
        <f t="shared" si="57"/>
        <v>0</v>
      </c>
      <c r="L214" s="73">
        <f t="shared" si="58"/>
        <v>0</v>
      </c>
      <c r="M214" s="73">
        <f t="shared" ca="1" si="59"/>
        <v>-9.8676637770209359E-4</v>
      </c>
      <c r="N214" s="73">
        <f t="shared" ca="1" si="60"/>
        <v>0</v>
      </c>
      <c r="O214" s="83">
        <f t="shared" ca="1" si="61"/>
        <v>0</v>
      </c>
      <c r="P214" s="73">
        <f t="shared" ca="1" si="62"/>
        <v>0</v>
      </c>
      <c r="Q214" s="73">
        <f t="shared" ca="1" si="63"/>
        <v>0</v>
      </c>
      <c r="R214" s="42">
        <f t="shared" ca="1" si="64"/>
        <v>9.8676637770209359E-4</v>
      </c>
    </row>
    <row r="215" spans="1:18">
      <c r="A215" s="78"/>
      <c r="B215" s="78"/>
      <c r="C215" s="78"/>
      <c r="D215" s="79">
        <f t="shared" si="50"/>
        <v>0</v>
      </c>
      <c r="E215" s="79">
        <f t="shared" si="51"/>
        <v>0</v>
      </c>
      <c r="F215" s="73">
        <f t="shared" si="52"/>
        <v>0</v>
      </c>
      <c r="G215" s="73">
        <f t="shared" si="53"/>
        <v>0</v>
      </c>
      <c r="H215" s="73">
        <f t="shared" si="54"/>
        <v>0</v>
      </c>
      <c r="I215" s="73">
        <f t="shared" si="55"/>
        <v>0</v>
      </c>
      <c r="J215" s="73">
        <f t="shared" si="56"/>
        <v>0</v>
      </c>
      <c r="K215" s="73">
        <f t="shared" si="57"/>
        <v>0</v>
      </c>
      <c r="L215" s="73">
        <f t="shared" si="58"/>
        <v>0</v>
      </c>
      <c r="M215" s="73">
        <f t="shared" ca="1" si="59"/>
        <v>-9.8676637770209359E-4</v>
      </c>
      <c r="N215" s="73">
        <f t="shared" ca="1" si="60"/>
        <v>0</v>
      </c>
      <c r="O215" s="83">
        <f t="shared" ca="1" si="61"/>
        <v>0</v>
      </c>
      <c r="P215" s="73">
        <f t="shared" ca="1" si="62"/>
        <v>0</v>
      </c>
      <c r="Q215" s="73">
        <f t="shared" ca="1" si="63"/>
        <v>0</v>
      </c>
      <c r="R215" s="42">
        <f t="shared" ca="1" si="64"/>
        <v>9.8676637770209359E-4</v>
      </c>
    </row>
    <row r="216" spans="1:18">
      <c r="A216" s="78"/>
      <c r="B216" s="78"/>
      <c r="C216" s="78"/>
      <c r="D216" s="79">
        <f t="shared" si="50"/>
        <v>0</v>
      </c>
      <c r="E216" s="79">
        <f t="shared" si="51"/>
        <v>0</v>
      </c>
      <c r="F216" s="73">
        <f t="shared" si="52"/>
        <v>0</v>
      </c>
      <c r="G216" s="73">
        <f t="shared" si="53"/>
        <v>0</v>
      </c>
      <c r="H216" s="73">
        <f t="shared" si="54"/>
        <v>0</v>
      </c>
      <c r="I216" s="73">
        <f t="shared" si="55"/>
        <v>0</v>
      </c>
      <c r="J216" s="73">
        <f t="shared" si="56"/>
        <v>0</v>
      </c>
      <c r="K216" s="73">
        <f t="shared" si="57"/>
        <v>0</v>
      </c>
      <c r="L216" s="73">
        <f t="shared" si="58"/>
        <v>0</v>
      </c>
      <c r="M216" s="73">
        <f t="shared" ca="1" si="59"/>
        <v>-9.8676637770209359E-4</v>
      </c>
      <c r="N216" s="73">
        <f t="shared" ca="1" si="60"/>
        <v>0</v>
      </c>
      <c r="O216" s="83">
        <f t="shared" ca="1" si="61"/>
        <v>0</v>
      </c>
      <c r="P216" s="73">
        <f t="shared" ca="1" si="62"/>
        <v>0</v>
      </c>
      <c r="Q216" s="73">
        <f t="shared" ca="1" si="63"/>
        <v>0</v>
      </c>
      <c r="R216" s="42">
        <f t="shared" ca="1" si="64"/>
        <v>9.8676637770209359E-4</v>
      </c>
    </row>
    <row r="217" spans="1:18">
      <c r="A217" s="78"/>
      <c r="B217" s="78"/>
      <c r="C217" s="78"/>
      <c r="D217" s="79">
        <f t="shared" si="50"/>
        <v>0</v>
      </c>
      <c r="E217" s="79">
        <f t="shared" si="51"/>
        <v>0</v>
      </c>
      <c r="F217" s="73">
        <f t="shared" si="52"/>
        <v>0</v>
      </c>
      <c r="G217" s="73">
        <f t="shared" si="53"/>
        <v>0</v>
      </c>
      <c r="H217" s="73">
        <f t="shared" si="54"/>
        <v>0</v>
      </c>
      <c r="I217" s="73">
        <f t="shared" si="55"/>
        <v>0</v>
      </c>
      <c r="J217" s="73">
        <f t="shared" si="56"/>
        <v>0</v>
      </c>
      <c r="K217" s="73">
        <f t="shared" si="57"/>
        <v>0</v>
      </c>
      <c r="L217" s="73">
        <f t="shared" si="58"/>
        <v>0</v>
      </c>
      <c r="M217" s="73">
        <f t="shared" ca="1" si="59"/>
        <v>-9.8676637770209359E-4</v>
      </c>
      <c r="N217" s="73">
        <f t="shared" ca="1" si="60"/>
        <v>0</v>
      </c>
      <c r="O217" s="83">
        <f t="shared" ca="1" si="61"/>
        <v>0</v>
      </c>
      <c r="P217" s="73">
        <f t="shared" ca="1" si="62"/>
        <v>0</v>
      </c>
      <c r="Q217" s="73">
        <f t="shared" ca="1" si="63"/>
        <v>0</v>
      </c>
      <c r="R217" s="42">
        <f t="shared" ca="1" si="64"/>
        <v>9.8676637770209359E-4</v>
      </c>
    </row>
    <row r="218" spans="1:18">
      <c r="A218" s="78"/>
      <c r="B218" s="78"/>
      <c r="C218" s="78"/>
      <c r="D218" s="79">
        <f t="shared" si="50"/>
        <v>0</v>
      </c>
      <c r="E218" s="79">
        <f t="shared" si="51"/>
        <v>0</v>
      </c>
      <c r="F218" s="73">
        <f t="shared" si="52"/>
        <v>0</v>
      </c>
      <c r="G218" s="73">
        <f t="shared" si="53"/>
        <v>0</v>
      </c>
      <c r="H218" s="73">
        <f t="shared" si="54"/>
        <v>0</v>
      </c>
      <c r="I218" s="73">
        <f t="shared" si="55"/>
        <v>0</v>
      </c>
      <c r="J218" s="73">
        <f t="shared" si="56"/>
        <v>0</v>
      </c>
      <c r="K218" s="73">
        <f t="shared" si="57"/>
        <v>0</v>
      </c>
      <c r="L218" s="73">
        <f t="shared" si="58"/>
        <v>0</v>
      </c>
      <c r="M218" s="73">
        <f t="shared" ca="1" si="59"/>
        <v>-9.8676637770209359E-4</v>
      </c>
      <c r="N218" s="73">
        <f t="shared" ca="1" si="60"/>
        <v>0</v>
      </c>
      <c r="O218" s="83">
        <f t="shared" ca="1" si="61"/>
        <v>0</v>
      </c>
      <c r="P218" s="73">
        <f t="shared" ca="1" si="62"/>
        <v>0</v>
      </c>
      <c r="Q218" s="73">
        <f t="shared" ca="1" si="63"/>
        <v>0</v>
      </c>
      <c r="R218" s="42">
        <f t="shared" ca="1" si="64"/>
        <v>9.8676637770209359E-4</v>
      </c>
    </row>
    <row r="219" spans="1:18">
      <c r="A219" s="78"/>
      <c r="B219" s="78"/>
      <c r="C219" s="78"/>
      <c r="D219" s="79">
        <f t="shared" si="50"/>
        <v>0</v>
      </c>
      <c r="E219" s="79">
        <f t="shared" si="51"/>
        <v>0</v>
      </c>
      <c r="F219" s="73">
        <f t="shared" si="52"/>
        <v>0</v>
      </c>
      <c r="G219" s="73">
        <f t="shared" si="53"/>
        <v>0</v>
      </c>
      <c r="H219" s="73">
        <f t="shared" si="54"/>
        <v>0</v>
      </c>
      <c r="I219" s="73">
        <f t="shared" si="55"/>
        <v>0</v>
      </c>
      <c r="J219" s="73">
        <f t="shared" si="56"/>
        <v>0</v>
      </c>
      <c r="K219" s="73">
        <f t="shared" si="57"/>
        <v>0</v>
      </c>
      <c r="L219" s="73">
        <f t="shared" si="58"/>
        <v>0</v>
      </c>
      <c r="M219" s="73">
        <f t="shared" ca="1" si="59"/>
        <v>-9.8676637770209359E-4</v>
      </c>
      <c r="N219" s="73">
        <f t="shared" ca="1" si="60"/>
        <v>0</v>
      </c>
      <c r="O219" s="83">
        <f t="shared" ca="1" si="61"/>
        <v>0</v>
      </c>
      <c r="P219" s="73">
        <f t="shared" ca="1" si="62"/>
        <v>0</v>
      </c>
      <c r="Q219" s="73">
        <f t="shared" ca="1" si="63"/>
        <v>0</v>
      </c>
      <c r="R219" s="42">
        <f t="shared" ca="1" si="64"/>
        <v>9.8676637770209359E-4</v>
      </c>
    </row>
    <row r="220" spans="1:18">
      <c r="A220" s="78"/>
      <c r="B220" s="78"/>
      <c r="C220" s="78"/>
      <c r="D220" s="79">
        <f t="shared" si="50"/>
        <v>0</v>
      </c>
      <c r="E220" s="79">
        <f t="shared" si="51"/>
        <v>0</v>
      </c>
      <c r="F220" s="73">
        <f t="shared" si="52"/>
        <v>0</v>
      </c>
      <c r="G220" s="73">
        <f t="shared" si="53"/>
        <v>0</v>
      </c>
      <c r="H220" s="73">
        <f t="shared" si="54"/>
        <v>0</v>
      </c>
      <c r="I220" s="73">
        <f t="shared" si="55"/>
        <v>0</v>
      </c>
      <c r="J220" s="73">
        <f t="shared" si="56"/>
        <v>0</v>
      </c>
      <c r="K220" s="73">
        <f t="shared" si="57"/>
        <v>0</v>
      </c>
      <c r="L220" s="73">
        <f t="shared" si="58"/>
        <v>0</v>
      </c>
      <c r="M220" s="73">
        <f t="shared" ca="1" si="59"/>
        <v>-9.8676637770209359E-4</v>
      </c>
      <c r="N220" s="73">
        <f t="shared" ca="1" si="60"/>
        <v>0</v>
      </c>
      <c r="O220" s="83">
        <f t="shared" ca="1" si="61"/>
        <v>0</v>
      </c>
      <c r="P220" s="73">
        <f t="shared" ca="1" si="62"/>
        <v>0</v>
      </c>
      <c r="Q220" s="73">
        <f t="shared" ca="1" si="63"/>
        <v>0</v>
      </c>
      <c r="R220" s="42">
        <f t="shared" ca="1" si="64"/>
        <v>9.8676637770209359E-4</v>
      </c>
    </row>
    <row r="221" spans="1:18">
      <c r="A221" s="78"/>
      <c r="B221" s="78"/>
      <c r="C221" s="78"/>
      <c r="D221" s="79">
        <f t="shared" si="50"/>
        <v>0</v>
      </c>
      <c r="E221" s="79">
        <f t="shared" si="51"/>
        <v>0</v>
      </c>
      <c r="F221" s="73">
        <f t="shared" si="52"/>
        <v>0</v>
      </c>
      <c r="G221" s="73">
        <f t="shared" si="53"/>
        <v>0</v>
      </c>
      <c r="H221" s="73">
        <f t="shared" si="54"/>
        <v>0</v>
      </c>
      <c r="I221" s="73">
        <f t="shared" si="55"/>
        <v>0</v>
      </c>
      <c r="J221" s="73">
        <f t="shared" si="56"/>
        <v>0</v>
      </c>
      <c r="K221" s="73">
        <f t="shared" si="57"/>
        <v>0</v>
      </c>
      <c r="L221" s="73">
        <f t="shared" si="58"/>
        <v>0</v>
      </c>
      <c r="M221" s="73">
        <f t="shared" ca="1" si="59"/>
        <v>-9.8676637770209359E-4</v>
      </c>
      <c r="N221" s="73">
        <f t="shared" ca="1" si="60"/>
        <v>0</v>
      </c>
      <c r="O221" s="83">
        <f t="shared" ca="1" si="61"/>
        <v>0</v>
      </c>
      <c r="P221" s="73">
        <f t="shared" ca="1" si="62"/>
        <v>0</v>
      </c>
      <c r="Q221" s="73">
        <f t="shared" ca="1" si="63"/>
        <v>0</v>
      </c>
      <c r="R221" s="42">
        <f t="shared" ca="1" si="64"/>
        <v>9.8676637770209359E-4</v>
      </c>
    </row>
    <row r="222" spans="1:18">
      <c r="A222" s="78"/>
      <c r="B222" s="78"/>
      <c r="C222" s="78"/>
      <c r="D222" s="79">
        <f t="shared" si="50"/>
        <v>0</v>
      </c>
      <c r="E222" s="79">
        <f t="shared" si="51"/>
        <v>0</v>
      </c>
      <c r="F222" s="73">
        <f t="shared" si="52"/>
        <v>0</v>
      </c>
      <c r="G222" s="73">
        <f t="shared" si="53"/>
        <v>0</v>
      </c>
      <c r="H222" s="73">
        <f t="shared" si="54"/>
        <v>0</v>
      </c>
      <c r="I222" s="73">
        <f t="shared" si="55"/>
        <v>0</v>
      </c>
      <c r="J222" s="73">
        <f t="shared" si="56"/>
        <v>0</v>
      </c>
      <c r="K222" s="73">
        <f t="shared" si="57"/>
        <v>0</v>
      </c>
      <c r="L222" s="73">
        <f t="shared" si="58"/>
        <v>0</v>
      </c>
      <c r="M222" s="73">
        <f t="shared" ca="1" si="59"/>
        <v>-9.8676637770209359E-4</v>
      </c>
      <c r="N222" s="73">
        <f t="shared" ca="1" si="60"/>
        <v>0</v>
      </c>
      <c r="O222" s="83">
        <f t="shared" ca="1" si="61"/>
        <v>0</v>
      </c>
      <c r="P222" s="73">
        <f t="shared" ca="1" si="62"/>
        <v>0</v>
      </c>
      <c r="Q222" s="73">
        <f t="shared" ca="1" si="63"/>
        <v>0</v>
      </c>
      <c r="R222" s="42">
        <f t="shared" ca="1" si="64"/>
        <v>9.8676637770209359E-4</v>
      </c>
    </row>
    <row r="223" spans="1:18">
      <c r="A223" s="78"/>
      <c r="B223" s="78"/>
      <c r="C223" s="78"/>
      <c r="D223" s="79">
        <f t="shared" si="50"/>
        <v>0</v>
      </c>
      <c r="E223" s="79">
        <f t="shared" si="51"/>
        <v>0</v>
      </c>
      <c r="F223" s="73">
        <f t="shared" si="52"/>
        <v>0</v>
      </c>
      <c r="G223" s="73">
        <f t="shared" si="53"/>
        <v>0</v>
      </c>
      <c r="H223" s="73">
        <f t="shared" si="54"/>
        <v>0</v>
      </c>
      <c r="I223" s="73">
        <f t="shared" si="55"/>
        <v>0</v>
      </c>
      <c r="J223" s="73">
        <f t="shared" si="56"/>
        <v>0</v>
      </c>
      <c r="K223" s="73">
        <f t="shared" si="57"/>
        <v>0</v>
      </c>
      <c r="L223" s="73">
        <f t="shared" si="58"/>
        <v>0</v>
      </c>
      <c r="M223" s="73">
        <f t="shared" ca="1" si="59"/>
        <v>-9.8676637770209359E-4</v>
      </c>
      <c r="N223" s="73">
        <f t="shared" ca="1" si="60"/>
        <v>0</v>
      </c>
      <c r="O223" s="83">
        <f t="shared" ca="1" si="61"/>
        <v>0</v>
      </c>
      <c r="P223" s="73">
        <f t="shared" ca="1" si="62"/>
        <v>0</v>
      </c>
      <c r="Q223" s="73">
        <f t="shared" ca="1" si="63"/>
        <v>0</v>
      </c>
      <c r="R223" s="42">
        <f t="shared" ca="1" si="64"/>
        <v>9.8676637770209359E-4</v>
      </c>
    </row>
    <row r="224" spans="1:18">
      <c r="A224" s="78"/>
      <c r="B224" s="78"/>
      <c r="C224" s="78"/>
      <c r="D224" s="79">
        <f t="shared" si="50"/>
        <v>0</v>
      </c>
      <c r="E224" s="79">
        <f t="shared" si="51"/>
        <v>0</v>
      </c>
      <c r="F224" s="73">
        <f t="shared" si="52"/>
        <v>0</v>
      </c>
      <c r="G224" s="73">
        <f t="shared" si="53"/>
        <v>0</v>
      </c>
      <c r="H224" s="73">
        <f t="shared" si="54"/>
        <v>0</v>
      </c>
      <c r="I224" s="73">
        <f t="shared" si="55"/>
        <v>0</v>
      </c>
      <c r="J224" s="73">
        <f t="shared" si="56"/>
        <v>0</v>
      </c>
      <c r="K224" s="73">
        <f t="shared" si="57"/>
        <v>0</v>
      </c>
      <c r="L224" s="73">
        <f t="shared" si="58"/>
        <v>0</v>
      </c>
      <c r="M224" s="73">
        <f t="shared" ca="1" si="59"/>
        <v>-9.8676637770209359E-4</v>
      </c>
      <c r="N224" s="73">
        <f t="shared" ca="1" si="60"/>
        <v>0</v>
      </c>
      <c r="O224" s="83">
        <f t="shared" ca="1" si="61"/>
        <v>0</v>
      </c>
      <c r="P224" s="73">
        <f t="shared" ca="1" si="62"/>
        <v>0</v>
      </c>
      <c r="Q224" s="73">
        <f t="shared" ca="1" si="63"/>
        <v>0</v>
      </c>
      <c r="R224" s="42">
        <f t="shared" ca="1" si="64"/>
        <v>9.8676637770209359E-4</v>
      </c>
    </row>
    <row r="225" spans="1:18">
      <c r="A225" s="78"/>
      <c r="B225" s="78"/>
      <c r="C225" s="78"/>
      <c r="D225" s="79">
        <f t="shared" si="50"/>
        <v>0</v>
      </c>
      <c r="E225" s="79">
        <f t="shared" si="51"/>
        <v>0</v>
      </c>
      <c r="F225" s="73">
        <f t="shared" si="52"/>
        <v>0</v>
      </c>
      <c r="G225" s="73">
        <f t="shared" si="53"/>
        <v>0</v>
      </c>
      <c r="H225" s="73">
        <f t="shared" si="54"/>
        <v>0</v>
      </c>
      <c r="I225" s="73">
        <f t="shared" si="55"/>
        <v>0</v>
      </c>
      <c r="J225" s="73">
        <f t="shared" si="56"/>
        <v>0</v>
      </c>
      <c r="K225" s="73">
        <f t="shared" si="57"/>
        <v>0</v>
      </c>
      <c r="L225" s="73">
        <f t="shared" si="58"/>
        <v>0</v>
      </c>
      <c r="M225" s="73">
        <f t="shared" ca="1" si="59"/>
        <v>-9.8676637770209359E-4</v>
      </c>
      <c r="N225" s="73">
        <f t="shared" ca="1" si="60"/>
        <v>0</v>
      </c>
      <c r="O225" s="83">
        <f t="shared" ca="1" si="61"/>
        <v>0</v>
      </c>
      <c r="P225" s="73">
        <f t="shared" ca="1" si="62"/>
        <v>0</v>
      </c>
      <c r="Q225" s="73">
        <f t="shared" ca="1" si="63"/>
        <v>0</v>
      </c>
      <c r="R225" s="42">
        <f t="shared" ca="1" si="64"/>
        <v>9.8676637770209359E-4</v>
      </c>
    </row>
    <row r="226" spans="1:18">
      <c r="A226" s="78"/>
      <c r="B226" s="78"/>
      <c r="C226" s="78"/>
      <c r="D226" s="79">
        <f t="shared" si="50"/>
        <v>0</v>
      </c>
      <c r="E226" s="79">
        <f t="shared" si="51"/>
        <v>0</v>
      </c>
      <c r="F226" s="73">
        <f t="shared" si="52"/>
        <v>0</v>
      </c>
      <c r="G226" s="73">
        <f t="shared" si="53"/>
        <v>0</v>
      </c>
      <c r="H226" s="73">
        <f t="shared" si="54"/>
        <v>0</v>
      </c>
      <c r="I226" s="73">
        <f t="shared" si="55"/>
        <v>0</v>
      </c>
      <c r="J226" s="73">
        <f t="shared" si="56"/>
        <v>0</v>
      </c>
      <c r="K226" s="73">
        <f t="shared" si="57"/>
        <v>0</v>
      </c>
      <c r="L226" s="73">
        <f t="shared" si="58"/>
        <v>0</v>
      </c>
      <c r="M226" s="73">
        <f t="shared" ca="1" si="59"/>
        <v>-9.8676637770209359E-4</v>
      </c>
      <c r="N226" s="73">
        <f t="shared" ca="1" si="60"/>
        <v>0</v>
      </c>
      <c r="O226" s="83">
        <f t="shared" ca="1" si="61"/>
        <v>0</v>
      </c>
      <c r="P226" s="73">
        <f t="shared" ca="1" si="62"/>
        <v>0</v>
      </c>
      <c r="Q226" s="73">
        <f t="shared" ca="1" si="63"/>
        <v>0</v>
      </c>
      <c r="R226" s="42">
        <f t="shared" ca="1" si="64"/>
        <v>9.8676637770209359E-4</v>
      </c>
    </row>
    <row r="227" spans="1:18">
      <c r="A227" s="78"/>
      <c r="B227" s="78"/>
      <c r="C227" s="78"/>
      <c r="D227" s="79">
        <f t="shared" si="50"/>
        <v>0</v>
      </c>
      <c r="E227" s="79">
        <f t="shared" si="51"/>
        <v>0</v>
      </c>
      <c r="F227" s="73">
        <f t="shared" si="52"/>
        <v>0</v>
      </c>
      <c r="G227" s="73">
        <f t="shared" si="53"/>
        <v>0</v>
      </c>
      <c r="H227" s="73">
        <f t="shared" si="54"/>
        <v>0</v>
      </c>
      <c r="I227" s="73">
        <f t="shared" si="55"/>
        <v>0</v>
      </c>
      <c r="J227" s="73">
        <f t="shared" si="56"/>
        <v>0</v>
      </c>
      <c r="K227" s="73">
        <f t="shared" si="57"/>
        <v>0</v>
      </c>
      <c r="L227" s="73">
        <f t="shared" si="58"/>
        <v>0</v>
      </c>
      <c r="M227" s="73">
        <f t="shared" ca="1" si="59"/>
        <v>-9.8676637770209359E-4</v>
      </c>
      <c r="N227" s="73">
        <f t="shared" ca="1" si="60"/>
        <v>0</v>
      </c>
      <c r="O227" s="83">
        <f t="shared" ca="1" si="61"/>
        <v>0</v>
      </c>
      <c r="P227" s="73">
        <f t="shared" ca="1" si="62"/>
        <v>0</v>
      </c>
      <c r="Q227" s="73">
        <f t="shared" ca="1" si="63"/>
        <v>0</v>
      </c>
      <c r="R227" s="42">
        <f t="shared" ca="1" si="64"/>
        <v>9.8676637770209359E-4</v>
      </c>
    </row>
    <row r="228" spans="1:18">
      <c r="A228" s="78"/>
      <c r="B228" s="78"/>
      <c r="C228" s="78"/>
      <c r="D228" s="79">
        <f t="shared" si="50"/>
        <v>0</v>
      </c>
      <c r="E228" s="79">
        <f t="shared" si="51"/>
        <v>0</v>
      </c>
      <c r="F228" s="73">
        <f t="shared" si="52"/>
        <v>0</v>
      </c>
      <c r="G228" s="73">
        <f t="shared" si="53"/>
        <v>0</v>
      </c>
      <c r="H228" s="73">
        <f t="shared" si="54"/>
        <v>0</v>
      </c>
      <c r="I228" s="73">
        <f t="shared" si="55"/>
        <v>0</v>
      </c>
      <c r="J228" s="73">
        <f t="shared" si="56"/>
        <v>0</v>
      </c>
      <c r="K228" s="73">
        <f t="shared" si="57"/>
        <v>0</v>
      </c>
      <c r="L228" s="73">
        <f t="shared" si="58"/>
        <v>0</v>
      </c>
      <c r="M228" s="73">
        <f t="shared" ca="1" si="59"/>
        <v>-9.8676637770209359E-4</v>
      </c>
      <c r="N228" s="73">
        <f t="shared" ca="1" si="60"/>
        <v>0</v>
      </c>
      <c r="O228" s="83">
        <f t="shared" ca="1" si="61"/>
        <v>0</v>
      </c>
      <c r="P228" s="73">
        <f t="shared" ca="1" si="62"/>
        <v>0</v>
      </c>
      <c r="Q228" s="73">
        <f t="shared" ca="1" si="63"/>
        <v>0</v>
      </c>
      <c r="R228" s="42">
        <f t="shared" ca="1" si="64"/>
        <v>9.8676637770209359E-4</v>
      </c>
    </row>
    <row r="229" spans="1:18">
      <c r="A229" s="78"/>
      <c r="B229" s="78"/>
      <c r="C229" s="78"/>
      <c r="D229" s="79">
        <f t="shared" si="50"/>
        <v>0</v>
      </c>
      <c r="E229" s="79">
        <f t="shared" si="51"/>
        <v>0</v>
      </c>
      <c r="F229" s="73">
        <f t="shared" si="52"/>
        <v>0</v>
      </c>
      <c r="G229" s="73">
        <f t="shared" si="53"/>
        <v>0</v>
      </c>
      <c r="H229" s="73">
        <f t="shared" si="54"/>
        <v>0</v>
      </c>
      <c r="I229" s="73">
        <f t="shared" si="55"/>
        <v>0</v>
      </c>
      <c r="J229" s="73">
        <f t="shared" si="56"/>
        <v>0</v>
      </c>
      <c r="K229" s="73">
        <f t="shared" si="57"/>
        <v>0</v>
      </c>
      <c r="L229" s="73">
        <f t="shared" si="58"/>
        <v>0</v>
      </c>
      <c r="M229" s="73">
        <f t="shared" ca="1" si="59"/>
        <v>-9.8676637770209359E-4</v>
      </c>
      <c r="N229" s="73">
        <f t="shared" ca="1" si="60"/>
        <v>0</v>
      </c>
      <c r="O229" s="83">
        <f t="shared" ca="1" si="61"/>
        <v>0</v>
      </c>
      <c r="P229" s="73">
        <f t="shared" ca="1" si="62"/>
        <v>0</v>
      </c>
      <c r="Q229" s="73">
        <f t="shared" ca="1" si="63"/>
        <v>0</v>
      </c>
      <c r="R229" s="42">
        <f t="shared" ca="1" si="64"/>
        <v>9.8676637770209359E-4</v>
      </c>
    </row>
    <row r="230" spans="1:18">
      <c r="A230" s="78"/>
      <c r="B230" s="78"/>
      <c r="C230" s="78"/>
      <c r="D230" s="79">
        <f t="shared" si="50"/>
        <v>0</v>
      </c>
      <c r="E230" s="79">
        <f t="shared" si="51"/>
        <v>0</v>
      </c>
      <c r="F230" s="73">
        <f t="shared" si="52"/>
        <v>0</v>
      </c>
      <c r="G230" s="73">
        <f t="shared" si="53"/>
        <v>0</v>
      </c>
      <c r="H230" s="73">
        <f t="shared" si="54"/>
        <v>0</v>
      </c>
      <c r="I230" s="73">
        <f t="shared" si="55"/>
        <v>0</v>
      </c>
      <c r="J230" s="73">
        <f t="shared" si="56"/>
        <v>0</v>
      </c>
      <c r="K230" s="73">
        <f t="shared" si="57"/>
        <v>0</v>
      </c>
      <c r="L230" s="73">
        <f t="shared" si="58"/>
        <v>0</v>
      </c>
      <c r="M230" s="73">
        <f t="shared" ca="1" si="59"/>
        <v>-9.8676637770209359E-4</v>
      </c>
      <c r="N230" s="73">
        <f t="shared" ca="1" si="60"/>
        <v>0</v>
      </c>
      <c r="O230" s="83">
        <f t="shared" ca="1" si="61"/>
        <v>0</v>
      </c>
      <c r="P230" s="73">
        <f t="shared" ca="1" si="62"/>
        <v>0</v>
      </c>
      <c r="Q230" s="73">
        <f t="shared" ca="1" si="63"/>
        <v>0</v>
      </c>
      <c r="R230" s="42">
        <f t="shared" ca="1" si="64"/>
        <v>9.8676637770209359E-4</v>
      </c>
    </row>
    <row r="231" spans="1:18">
      <c r="A231" s="78"/>
      <c r="B231" s="78"/>
      <c r="C231" s="78"/>
      <c r="D231" s="79">
        <f t="shared" si="50"/>
        <v>0</v>
      </c>
      <c r="E231" s="79">
        <f t="shared" si="51"/>
        <v>0</v>
      </c>
      <c r="F231" s="73">
        <f t="shared" si="52"/>
        <v>0</v>
      </c>
      <c r="G231" s="73">
        <f t="shared" si="53"/>
        <v>0</v>
      </c>
      <c r="H231" s="73">
        <f t="shared" si="54"/>
        <v>0</v>
      </c>
      <c r="I231" s="73">
        <f t="shared" si="55"/>
        <v>0</v>
      </c>
      <c r="J231" s="73">
        <f t="shared" si="56"/>
        <v>0</v>
      </c>
      <c r="K231" s="73">
        <f t="shared" si="57"/>
        <v>0</v>
      </c>
      <c r="L231" s="73">
        <f t="shared" si="58"/>
        <v>0</v>
      </c>
      <c r="M231" s="73">
        <f t="shared" ca="1" si="59"/>
        <v>-9.8676637770209359E-4</v>
      </c>
      <c r="N231" s="73">
        <f t="shared" ca="1" si="60"/>
        <v>0</v>
      </c>
      <c r="O231" s="83">
        <f t="shared" ca="1" si="61"/>
        <v>0</v>
      </c>
      <c r="P231" s="73">
        <f t="shared" ca="1" si="62"/>
        <v>0</v>
      </c>
      <c r="Q231" s="73">
        <f t="shared" ca="1" si="63"/>
        <v>0</v>
      </c>
      <c r="R231" s="42">
        <f t="shared" ca="1" si="64"/>
        <v>9.8676637770209359E-4</v>
      </c>
    </row>
    <row r="232" spans="1:18">
      <c r="A232" s="78"/>
      <c r="B232" s="78"/>
      <c r="C232" s="78"/>
      <c r="D232" s="79">
        <f t="shared" si="50"/>
        <v>0</v>
      </c>
      <c r="E232" s="79">
        <f t="shared" si="51"/>
        <v>0</v>
      </c>
      <c r="F232" s="73">
        <f t="shared" si="52"/>
        <v>0</v>
      </c>
      <c r="G232" s="73">
        <f t="shared" si="53"/>
        <v>0</v>
      </c>
      <c r="H232" s="73">
        <f t="shared" si="54"/>
        <v>0</v>
      </c>
      <c r="I232" s="73">
        <f t="shared" si="55"/>
        <v>0</v>
      </c>
      <c r="J232" s="73">
        <f t="shared" si="56"/>
        <v>0</v>
      </c>
      <c r="K232" s="73">
        <f t="shared" si="57"/>
        <v>0</v>
      </c>
      <c r="L232" s="73">
        <f t="shared" si="58"/>
        <v>0</v>
      </c>
      <c r="M232" s="73">
        <f t="shared" ca="1" si="59"/>
        <v>-9.8676637770209359E-4</v>
      </c>
      <c r="N232" s="73">
        <f t="shared" ca="1" si="60"/>
        <v>0</v>
      </c>
      <c r="O232" s="83">
        <f t="shared" ca="1" si="61"/>
        <v>0</v>
      </c>
      <c r="P232" s="73">
        <f t="shared" ca="1" si="62"/>
        <v>0</v>
      </c>
      <c r="Q232" s="73">
        <f t="shared" ca="1" si="63"/>
        <v>0</v>
      </c>
      <c r="R232" s="42">
        <f t="shared" ca="1" si="64"/>
        <v>9.8676637770209359E-4</v>
      </c>
    </row>
    <row r="233" spans="1:18">
      <c r="A233" s="78"/>
      <c r="B233" s="78"/>
      <c r="C233" s="78"/>
      <c r="D233" s="79">
        <f t="shared" si="50"/>
        <v>0</v>
      </c>
      <c r="E233" s="79">
        <f t="shared" si="51"/>
        <v>0</v>
      </c>
      <c r="F233" s="73">
        <f t="shared" si="52"/>
        <v>0</v>
      </c>
      <c r="G233" s="73">
        <f t="shared" si="53"/>
        <v>0</v>
      </c>
      <c r="H233" s="73">
        <f t="shared" si="54"/>
        <v>0</v>
      </c>
      <c r="I233" s="73">
        <f t="shared" si="55"/>
        <v>0</v>
      </c>
      <c r="J233" s="73">
        <f t="shared" si="56"/>
        <v>0</v>
      </c>
      <c r="K233" s="73">
        <f t="shared" si="57"/>
        <v>0</v>
      </c>
      <c r="L233" s="73">
        <f t="shared" si="58"/>
        <v>0</v>
      </c>
      <c r="M233" s="73">
        <f t="shared" ca="1" si="59"/>
        <v>-9.8676637770209359E-4</v>
      </c>
      <c r="N233" s="73">
        <f t="shared" ca="1" si="60"/>
        <v>0</v>
      </c>
      <c r="O233" s="83">
        <f t="shared" ca="1" si="61"/>
        <v>0</v>
      </c>
      <c r="P233" s="73">
        <f t="shared" ca="1" si="62"/>
        <v>0</v>
      </c>
      <c r="Q233" s="73">
        <f t="shared" ca="1" si="63"/>
        <v>0</v>
      </c>
      <c r="R233" s="42">
        <f t="shared" ca="1" si="64"/>
        <v>9.8676637770209359E-4</v>
      </c>
    </row>
    <row r="234" spans="1:18">
      <c r="A234" s="78"/>
      <c r="B234" s="78"/>
      <c r="C234" s="78"/>
      <c r="D234" s="79">
        <f t="shared" si="50"/>
        <v>0</v>
      </c>
      <c r="E234" s="79">
        <f t="shared" si="51"/>
        <v>0</v>
      </c>
      <c r="F234" s="73">
        <f t="shared" si="52"/>
        <v>0</v>
      </c>
      <c r="G234" s="73">
        <f t="shared" si="53"/>
        <v>0</v>
      </c>
      <c r="H234" s="73">
        <f t="shared" si="54"/>
        <v>0</v>
      </c>
      <c r="I234" s="73">
        <f t="shared" si="55"/>
        <v>0</v>
      </c>
      <c r="J234" s="73">
        <f t="shared" si="56"/>
        <v>0</v>
      </c>
      <c r="K234" s="73">
        <f t="shared" si="57"/>
        <v>0</v>
      </c>
      <c r="L234" s="73">
        <f t="shared" si="58"/>
        <v>0</v>
      </c>
      <c r="M234" s="73">
        <f t="shared" ca="1" si="59"/>
        <v>-9.8676637770209359E-4</v>
      </c>
      <c r="N234" s="73">
        <f t="shared" ca="1" si="60"/>
        <v>0</v>
      </c>
      <c r="O234" s="83">
        <f t="shared" ca="1" si="61"/>
        <v>0</v>
      </c>
      <c r="P234" s="73">
        <f t="shared" ca="1" si="62"/>
        <v>0</v>
      </c>
      <c r="Q234" s="73">
        <f t="shared" ca="1" si="63"/>
        <v>0</v>
      </c>
      <c r="R234" s="42">
        <f t="shared" ca="1" si="64"/>
        <v>9.8676637770209359E-4</v>
      </c>
    </row>
    <row r="235" spans="1:18">
      <c r="A235" s="78"/>
      <c r="B235" s="78"/>
      <c r="C235" s="78"/>
      <c r="D235" s="79">
        <f t="shared" si="50"/>
        <v>0</v>
      </c>
      <c r="E235" s="79">
        <f t="shared" si="51"/>
        <v>0</v>
      </c>
      <c r="F235" s="73">
        <f t="shared" si="52"/>
        <v>0</v>
      </c>
      <c r="G235" s="73">
        <f t="shared" si="53"/>
        <v>0</v>
      </c>
      <c r="H235" s="73">
        <f t="shared" si="54"/>
        <v>0</v>
      </c>
      <c r="I235" s="73">
        <f t="shared" si="55"/>
        <v>0</v>
      </c>
      <c r="J235" s="73">
        <f t="shared" si="56"/>
        <v>0</v>
      </c>
      <c r="K235" s="73">
        <f t="shared" si="57"/>
        <v>0</v>
      </c>
      <c r="L235" s="73">
        <f t="shared" si="58"/>
        <v>0</v>
      </c>
      <c r="M235" s="73">
        <f t="shared" ca="1" si="59"/>
        <v>-9.8676637770209359E-4</v>
      </c>
      <c r="N235" s="73">
        <f t="shared" ca="1" si="60"/>
        <v>0</v>
      </c>
      <c r="O235" s="83">
        <f t="shared" ca="1" si="61"/>
        <v>0</v>
      </c>
      <c r="P235" s="73">
        <f t="shared" ca="1" si="62"/>
        <v>0</v>
      </c>
      <c r="Q235" s="73">
        <f t="shared" ca="1" si="63"/>
        <v>0</v>
      </c>
      <c r="R235" s="42">
        <f t="shared" ca="1" si="64"/>
        <v>9.8676637770209359E-4</v>
      </c>
    </row>
    <row r="236" spans="1:18">
      <c r="A236" s="78"/>
      <c r="B236" s="78"/>
      <c r="C236" s="78"/>
      <c r="D236" s="79">
        <f t="shared" si="50"/>
        <v>0</v>
      </c>
      <c r="E236" s="79">
        <f t="shared" si="51"/>
        <v>0</v>
      </c>
      <c r="F236" s="73">
        <f t="shared" si="52"/>
        <v>0</v>
      </c>
      <c r="G236" s="73">
        <f t="shared" si="53"/>
        <v>0</v>
      </c>
      <c r="H236" s="73">
        <f t="shared" si="54"/>
        <v>0</v>
      </c>
      <c r="I236" s="73">
        <f t="shared" si="55"/>
        <v>0</v>
      </c>
      <c r="J236" s="73">
        <f t="shared" si="56"/>
        <v>0</v>
      </c>
      <c r="K236" s="73">
        <f t="shared" si="57"/>
        <v>0</v>
      </c>
      <c r="L236" s="73">
        <f t="shared" si="58"/>
        <v>0</v>
      </c>
      <c r="M236" s="73">
        <f t="shared" ca="1" si="59"/>
        <v>-9.8676637770209359E-4</v>
      </c>
      <c r="N236" s="73">
        <f t="shared" ca="1" si="60"/>
        <v>0</v>
      </c>
      <c r="O236" s="83">
        <f t="shared" ca="1" si="61"/>
        <v>0</v>
      </c>
      <c r="P236" s="73">
        <f t="shared" ca="1" si="62"/>
        <v>0</v>
      </c>
      <c r="Q236" s="73">
        <f t="shared" ca="1" si="63"/>
        <v>0</v>
      </c>
      <c r="R236" s="42">
        <f t="shared" ca="1" si="64"/>
        <v>9.8676637770209359E-4</v>
      </c>
    </row>
    <row r="237" spans="1:18">
      <c r="A237" s="78"/>
      <c r="B237" s="78"/>
      <c r="C237" s="78"/>
      <c r="D237" s="79">
        <f t="shared" si="50"/>
        <v>0</v>
      </c>
      <c r="E237" s="79">
        <f t="shared" si="51"/>
        <v>0</v>
      </c>
      <c r="F237" s="73">
        <f t="shared" si="52"/>
        <v>0</v>
      </c>
      <c r="G237" s="73">
        <f t="shared" si="53"/>
        <v>0</v>
      </c>
      <c r="H237" s="73">
        <f t="shared" si="54"/>
        <v>0</v>
      </c>
      <c r="I237" s="73">
        <f t="shared" si="55"/>
        <v>0</v>
      </c>
      <c r="J237" s="73">
        <f t="shared" si="56"/>
        <v>0</v>
      </c>
      <c r="K237" s="73">
        <f t="shared" si="57"/>
        <v>0</v>
      </c>
      <c r="L237" s="73">
        <f t="shared" si="58"/>
        <v>0</v>
      </c>
      <c r="M237" s="73">
        <f t="shared" ca="1" si="59"/>
        <v>-9.8676637770209359E-4</v>
      </c>
      <c r="N237" s="73">
        <f t="shared" ca="1" si="60"/>
        <v>0</v>
      </c>
      <c r="O237" s="83">
        <f t="shared" ca="1" si="61"/>
        <v>0</v>
      </c>
      <c r="P237" s="73">
        <f t="shared" ca="1" si="62"/>
        <v>0</v>
      </c>
      <c r="Q237" s="73">
        <f t="shared" ca="1" si="63"/>
        <v>0</v>
      </c>
      <c r="R237" s="42">
        <f t="shared" ca="1" si="64"/>
        <v>9.8676637770209359E-4</v>
      </c>
    </row>
    <row r="238" spans="1:18">
      <c r="A238" s="78"/>
      <c r="B238" s="78"/>
      <c r="C238" s="78"/>
      <c r="D238" s="79">
        <f t="shared" si="50"/>
        <v>0</v>
      </c>
      <c r="E238" s="79">
        <f t="shared" si="51"/>
        <v>0</v>
      </c>
      <c r="F238" s="73">
        <f t="shared" si="52"/>
        <v>0</v>
      </c>
      <c r="G238" s="73">
        <f t="shared" si="53"/>
        <v>0</v>
      </c>
      <c r="H238" s="73">
        <f t="shared" si="54"/>
        <v>0</v>
      </c>
      <c r="I238" s="73">
        <f t="shared" si="55"/>
        <v>0</v>
      </c>
      <c r="J238" s="73">
        <f t="shared" si="56"/>
        <v>0</v>
      </c>
      <c r="K238" s="73">
        <f t="shared" si="57"/>
        <v>0</v>
      </c>
      <c r="L238" s="73">
        <f t="shared" si="58"/>
        <v>0</v>
      </c>
      <c r="M238" s="73">
        <f t="shared" ca="1" si="59"/>
        <v>-9.8676637770209359E-4</v>
      </c>
      <c r="N238" s="73">
        <f t="shared" ca="1" si="60"/>
        <v>0</v>
      </c>
      <c r="O238" s="83">
        <f t="shared" ca="1" si="61"/>
        <v>0</v>
      </c>
      <c r="P238" s="73">
        <f t="shared" ca="1" si="62"/>
        <v>0</v>
      </c>
      <c r="Q238" s="73">
        <f t="shared" ca="1" si="63"/>
        <v>0</v>
      </c>
      <c r="R238" s="42">
        <f t="shared" ca="1" si="64"/>
        <v>9.8676637770209359E-4</v>
      </c>
    </row>
    <row r="239" spans="1:18">
      <c r="A239" s="78"/>
      <c r="B239" s="78"/>
      <c r="C239" s="78"/>
      <c r="D239" s="79">
        <f t="shared" si="50"/>
        <v>0</v>
      </c>
      <c r="E239" s="79">
        <f t="shared" si="51"/>
        <v>0</v>
      </c>
      <c r="F239" s="73">
        <f t="shared" si="52"/>
        <v>0</v>
      </c>
      <c r="G239" s="73">
        <f t="shared" si="53"/>
        <v>0</v>
      </c>
      <c r="H239" s="73">
        <f t="shared" si="54"/>
        <v>0</v>
      </c>
      <c r="I239" s="73">
        <f t="shared" si="55"/>
        <v>0</v>
      </c>
      <c r="J239" s="73">
        <f t="shared" si="56"/>
        <v>0</v>
      </c>
      <c r="K239" s="73">
        <f t="shared" si="57"/>
        <v>0</v>
      </c>
      <c r="L239" s="73">
        <f t="shared" si="58"/>
        <v>0</v>
      </c>
      <c r="M239" s="73">
        <f t="shared" ca="1" si="59"/>
        <v>-9.8676637770209359E-4</v>
      </c>
      <c r="N239" s="73">
        <f t="shared" ca="1" si="60"/>
        <v>0</v>
      </c>
      <c r="O239" s="83">
        <f t="shared" ca="1" si="61"/>
        <v>0</v>
      </c>
      <c r="P239" s="73">
        <f t="shared" ca="1" si="62"/>
        <v>0</v>
      </c>
      <c r="Q239" s="73">
        <f t="shared" ca="1" si="63"/>
        <v>0</v>
      </c>
      <c r="R239" s="42">
        <f t="shared" ca="1" si="64"/>
        <v>9.8676637770209359E-4</v>
      </c>
    </row>
    <row r="240" spans="1:18">
      <c r="A240" s="78"/>
      <c r="B240" s="78"/>
      <c r="C240" s="78"/>
      <c r="D240" s="79">
        <f t="shared" si="50"/>
        <v>0</v>
      </c>
      <c r="E240" s="79">
        <f t="shared" si="51"/>
        <v>0</v>
      </c>
      <c r="F240" s="73">
        <f t="shared" si="52"/>
        <v>0</v>
      </c>
      <c r="G240" s="73">
        <f t="shared" si="53"/>
        <v>0</v>
      </c>
      <c r="H240" s="73">
        <f t="shared" si="54"/>
        <v>0</v>
      </c>
      <c r="I240" s="73">
        <f t="shared" si="55"/>
        <v>0</v>
      </c>
      <c r="J240" s="73">
        <f t="shared" si="56"/>
        <v>0</v>
      </c>
      <c r="K240" s="73">
        <f t="shared" si="57"/>
        <v>0</v>
      </c>
      <c r="L240" s="73">
        <f t="shared" si="58"/>
        <v>0</v>
      </c>
      <c r="M240" s="73">
        <f t="shared" ca="1" si="59"/>
        <v>-9.8676637770209359E-4</v>
      </c>
      <c r="N240" s="73">
        <f t="shared" ca="1" si="60"/>
        <v>0</v>
      </c>
      <c r="O240" s="83">
        <f t="shared" ca="1" si="61"/>
        <v>0</v>
      </c>
      <c r="P240" s="73">
        <f t="shared" ca="1" si="62"/>
        <v>0</v>
      </c>
      <c r="Q240" s="73">
        <f t="shared" ca="1" si="63"/>
        <v>0</v>
      </c>
      <c r="R240" s="42">
        <f t="shared" ca="1" si="64"/>
        <v>9.8676637770209359E-4</v>
      </c>
    </row>
    <row r="241" spans="1:18">
      <c r="A241" s="78"/>
      <c r="B241" s="78"/>
      <c r="C241" s="78"/>
      <c r="D241" s="79">
        <f t="shared" si="50"/>
        <v>0</v>
      </c>
      <c r="E241" s="79">
        <f t="shared" si="51"/>
        <v>0</v>
      </c>
      <c r="F241" s="73">
        <f t="shared" si="52"/>
        <v>0</v>
      </c>
      <c r="G241" s="73">
        <f t="shared" si="53"/>
        <v>0</v>
      </c>
      <c r="H241" s="73">
        <f t="shared" si="54"/>
        <v>0</v>
      </c>
      <c r="I241" s="73">
        <f t="shared" si="55"/>
        <v>0</v>
      </c>
      <c r="J241" s="73">
        <f t="shared" si="56"/>
        <v>0</v>
      </c>
      <c r="K241" s="73">
        <f t="shared" si="57"/>
        <v>0</v>
      </c>
      <c r="L241" s="73">
        <f t="shared" si="58"/>
        <v>0</v>
      </c>
      <c r="M241" s="73">
        <f t="shared" ca="1" si="59"/>
        <v>-9.8676637770209359E-4</v>
      </c>
      <c r="N241" s="73">
        <f t="shared" ca="1" si="60"/>
        <v>0</v>
      </c>
      <c r="O241" s="83">
        <f t="shared" ca="1" si="61"/>
        <v>0</v>
      </c>
      <c r="P241" s="73">
        <f t="shared" ca="1" si="62"/>
        <v>0</v>
      </c>
      <c r="Q241" s="73">
        <f t="shared" ca="1" si="63"/>
        <v>0</v>
      </c>
      <c r="R241" s="42">
        <f t="shared" ca="1" si="64"/>
        <v>9.8676637770209359E-4</v>
      </c>
    </row>
    <row r="242" spans="1:18">
      <c r="A242" s="78"/>
      <c r="B242" s="78"/>
      <c r="C242" s="78"/>
      <c r="D242" s="79">
        <f t="shared" si="50"/>
        <v>0</v>
      </c>
      <c r="E242" s="79">
        <f t="shared" si="51"/>
        <v>0</v>
      </c>
      <c r="F242" s="73">
        <f t="shared" si="52"/>
        <v>0</v>
      </c>
      <c r="G242" s="73">
        <f t="shared" si="53"/>
        <v>0</v>
      </c>
      <c r="H242" s="73">
        <f t="shared" si="54"/>
        <v>0</v>
      </c>
      <c r="I242" s="73">
        <f t="shared" si="55"/>
        <v>0</v>
      </c>
      <c r="J242" s="73">
        <f t="shared" si="56"/>
        <v>0</v>
      </c>
      <c r="K242" s="73">
        <f t="shared" si="57"/>
        <v>0</v>
      </c>
      <c r="L242" s="73">
        <f t="shared" si="58"/>
        <v>0</v>
      </c>
      <c r="M242" s="73">
        <f t="shared" ca="1" si="59"/>
        <v>-9.8676637770209359E-4</v>
      </c>
      <c r="N242" s="73">
        <f t="shared" ca="1" si="60"/>
        <v>0</v>
      </c>
      <c r="O242" s="83">
        <f t="shared" ca="1" si="61"/>
        <v>0</v>
      </c>
      <c r="P242" s="73">
        <f t="shared" ca="1" si="62"/>
        <v>0</v>
      </c>
      <c r="Q242" s="73">
        <f t="shared" ca="1" si="63"/>
        <v>0</v>
      </c>
      <c r="R242" s="42">
        <f t="shared" ca="1" si="64"/>
        <v>9.8676637770209359E-4</v>
      </c>
    </row>
    <row r="243" spans="1:18">
      <c r="A243" s="78"/>
      <c r="B243" s="78"/>
      <c r="C243" s="78"/>
      <c r="D243" s="79">
        <f t="shared" si="50"/>
        <v>0</v>
      </c>
      <c r="E243" s="79">
        <f t="shared" si="51"/>
        <v>0</v>
      </c>
      <c r="F243" s="73">
        <f t="shared" si="52"/>
        <v>0</v>
      </c>
      <c r="G243" s="73">
        <f t="shared" si="53"/>
        <v>0</v>
      </c>
      <c r="H243" s="73">
        <f t="shared" si="54"/>
        <v>0</v>
      </c>
      <c r="I243" s="73">
        <f t="shared" si="55"/>
        <v>0</v>
      </c>
      <c r="J243" s="73">
        <f t="shared" si="56"/>
        <v>0</v>
      </c>
      <c r="K243" s="73">
        <f t="shared" si="57"/>
        <v>0</v>
      </c>
      <c r="L243" s="73">
        <f t="shared" si="58"/>
        <v>0</v>
      </c>
      <c r="M243" s="73">
        <f t="shared" ca="1" si="59"/>
        <v>-9.8676637770209359E-4</v>
      </c>
      <c r="N243" s="73">
        <f t="shared" ca="1" si="60"/>
        <v>0</v>
      </c>
      <c r="O243" s="83">
        <f t="shared" ca="1" si="61"/>
        <v>0</v>
      </c>
      <c r="P243" s="73">
        <f t="shared" ca="1" si="62"/>
        <v>0</v>
      </c>
      <c r="Q243" s="73">
        <f t="shared" ca="1" si="63"/>
        <v>0</v>
      </c>
      <c r="R243" s="42">
        <f t="shared" ca="1" si="64"/>
        <v>9.8676637770209359E-4</v>
      </c>
    </row>
    <row r="244" spans="1:18">
      <c r="A244" s="78"/>
      <c r="B244" s="78"/>
      <c r="C244" s="78"/>
      <c r="D244" s="79">
        <f t="shared" si="50"/>
        <v>0</v>
      </c>
      <c r="E244" s="79">
        <f t="shared" si="51"/>
        <v>0</v>
      </c>
      <c r="F244" s="73">
        <f t="shared" si="52"/>
        <v>0</v>
      </c>
      <c r="G244" s="73">
        <f t="shared" si="53"/>
        <v>0</v>
      </c>
      <c r="H244" s="73">
        <f t="shared" si="54"/>
        <v>0</v>
      </c>
      <c r="I244" s="73">
        <f t="shared" si="55"/>
        <v>0</v>
      </c>
      <c r="J244" s="73">
        <f t="shared" si="56"/>
        <v>0</v>
      </c>
      <c r="K244" s="73">
        <f t="shared" si="57"/>
        <v>0</v>
      </c>
      <c r="L244" s="73">
        <f t="shared" si="58"/>
        <v>0</v>
      </c>
      <c r="M244" s="73">
        <f t="shared" ca="1" si="59"/>
        <v>-9.8676637770209359E-4</v>
      </c>
      <c r="N244" s="73">
        <f t="shared" ca="1" si="60"/>
        <v>0</v>
      </c>
      <c r="O244" s="83">
        <f t="shared" ca="1" si="61"/>
        <v>0</v>
      </c>
      <c r="P244" s="73">
        <f t="shared" ca="1" si="62"/>
        <v>0</v>
      </c>
      <c r="Q244" s="73">
        <f t="shared" ca="1" si="63"/>
        <v>0</v>
      </c>
      <c r="R244" s="42">
        <f t="shared" ca="1" si="64"/>
        <v>9.8676637770209359E-4</v>
      </c>
    </row>
    <row r="245" spans="1:18">
      <c r="A245" s="78"/>
      <c r="B245" s="78"/>
      <c r="C245" s="78"/>
      <c r="D245" s="79">
        <f t="shared" si="50"/>
        <v>0</v>
      </c>
      <c r="E245" s="79">
        <f t="shared" si="51"/>
        <v>0</v>
      </c>
      <c r="F245" s="73">
        <f t="shared" si="52"/>
        <v>0</v>
      </c>
      <c r="G245" s="73">
        <f t="shared" si="53"/>
        <v>0</v>
      </c>
      <c r="H245" s="73">
        <f t="shared" si="54"/>
        <v>0</v>
      </c>
      <c r="I245" s="73">
        <f t="shared" si="55"/>
        <v>0</v>
      </c>
      <c r="J245" s="73">
        <f t="shared" si="56"/>
        <v>0</v>
      </c>
      <c r="K245" s="73">
        <f t="shared" si="57"/>
        <v>0</v>
      </c>
      <c r="L245" s="73">
        <f t="shared" si="58"/>
        <v>0</v>
      </c>
      <c r="M245" s="73">
        <f t="shared" ca="1" si="59"/>
        <v>-9.8676637770209359E-4</v>
      </c>
      <c r="N245" s="73">
        <f t="shared" ca="1" si="60"/>
        <v>0</v>
      </c>
      <c r="O245" s="83">
        <f t="shared" ca="1" si="61"/>
        <v>0</v>
      </c>
      <c r="P245" s="73">
        <f t="shared" ca="1" si="62"/>
        <v>0</v>
      </c>
      <c r="Q245" s="73">
        <f t="shared" ca="1" si="63"/>
        <v>0</v>
      </c>
      <c r="R245" s="42">
        <f t="shared" ca="1" si="64"/>
        <v>9.8676637770209359E-4</v>
      </c>
    </row>
    <row r="246" spans="1:18">
      <c r="A246" s="78"/>
      <c r="B246" s="78"/>
      <c r="C246" s="78"/>
      <c r="D246" s="79">
        <f t="shared" si="50"/>
        <v>0</v>
      </c>
      <c r="E246" s="79">
        <f t="shared" si="51"/>
        <v>0</v>
      </c>
      <c r="F246" s="73">
        <f t="shared" si="52"/>
        <v>0</v>
      </c>
      <c r="G246" s="73">
        <f t="shared" si="53"/>
        <v>0</v>
      </c>
      <c r="H246" s="73">
        <f t="shared" si="54"/>
        <v>0</v>
      </c>
      <c r="I246" s="73">
        <f t="shared" si="55"/>
        <v>0</v>
      </c>
      <c r="J246" s="73">
        <f t="shared" si="56"/>
        <v>0</v>
      </c>
      <c r="K246" s="73">
        <f t="shared" si="57"/>
        <v>0</v>
      </c>
      <c r="L246" s="73">
        <f t="shared" si="58"/>
        <v>0</v>
      </c>
      <c r="M246" s="73">
        <f t="shared" ca="1" si="59"/>
        <v>-9.8676637770209359E-4</v>
      </c>
      <c r="N246" s="73">
        <f t="shared" ca="1" si="60"/>
        <v>0</v>
      </c>
      <c r="O246" s="83">
        <f t="shared" ca="1" si="61"/>
        <v>0</v>
      </c>
      <c r="P246" s="73">
        <f t="shared" ca="1" si="62"/>
        <v>0</v>
      </c>
      <c r="Q246" s="73">
        <f t="shared" ca="1" si="63"/>
        <v>0</v>
      </c>
      <c r="R246" s="42">
        <f t="shared" ca="1" si="64"/>
        <v>9.8676637770209359E-4</v>
      </c>
    </row>
    <row r="247" spans="1:18">
      <c r="A247" s="78"/>
      <c r="B247" s="78"/>
      <c r="C247" s="78"/>
      <c r="D247" s="79">
        <f t="shared" si="50"/>
        <v>0</v>
      </c>
      <c r="E247" s="79">
        <f t="shared" si="51"/>
        <v>0</v>
      </c>
      <c r="F247" s="73">
        <f t="shared" si="52"/>
        <v>0</v>
      </c>
      <c r="G247" s="73">
        <f t="shared" si="53"/>
        <v>0</v>
      </c>
      <c r="H247" s="73">
        <f t="shared" si="54"/>
        <v>0</v>
      </c>
      <c r="I247" s="73">
        <f t="shared" si="55"/>
        <v>0</v>
      </c>
      <c r="J247" s="73">
        <f t="shared" si="56"/>
        <v>0</v>
      </c>
      <c r="K247" s="73">
        <f t="shared" si="57"/>
        <v>0</v>
      </c>
      <c r="L247" s="73">
        <f t="shared" si="58"/>
        <v>0</v>
      </c>
      <c r="M247" s="73">
        <f t="shared" ca="1" si="59"/>
        <v>-9.8676637770209359E-4</v>
      </c>
      <c r="N247" s="73">
        <f t="shared" ca="1" si="60"/>
        <v>0</v>
      </c>
      <c r="O247" s="83">
        <f t="shared" ca="1" si="61"/>
        <v>0</v>
      </c>
      <c r="P247" s="73">
        <f t="shared" ca="1" si="62"/>
        <v>0</v>
      </c>
      <c r="Q247" s="73">
        <f t="shared" ca="1" si="63"/>
        <v>0</v>
      </c>
      <c r="R247" s="42">
        <f t="shared" ca="1" si="64"/>
        <v>9.8676637770209359E-4</v>
      </c>
    </row>
    <row r="248" spans="1:18">
      <c r="A248" s="78"/>
      <c r="B248" s="78"/>
      <c r="C248" s="78"/>
      <c r="D248" s="79">
        <f t="shared" si="50"/>
        <v>0</v>
      </c>
      <c r="E248" s="79">
        <f t="shared" si="51"/>
        <v>0</v>
      </c>
      <c r="F248" s="73">
        <f t="shared" si="52"/>
        <v>0</v>
      </c>
      <c r="G248" s="73">
        <f t="shared" si="53"/>
        <v>0</v>
      </c>
      <c r="H248" s="73">
        <f t="shared" si="54"/>
        <v>0</v>
      </c>
      <c r="I248" s="73">
        <f t="shared" si="55"/>
        <v>0</v>
      </c>
      <c r="J248" s="73">
        <f t="shared" si="56"/>
        <v>0</v>
      </c>
      <c r="K248" s="73">
        <f t="shared" si="57"/>
        <v>0</v>
      </c>
      <c r="L248" s="73">
        <f t="shared" si="58"/>
        <v>0</v>
      </c>
      <c r="M248" s="73">
        <f t="shared" ca="1" si="59"/>
        <v>-9.8676637770209359E-4</v>
      </c>
      <c r="N248" s="73">
        <f t="shared" ca="1" si="60"/>
        <v>0</v>
      </c>
      <c r="O248" s="83">
        <f t="shared" ca="1" si="61"/>
        <v>0</v>
      </c>
      <c r="P248" s="73">
        <f t="shared" ca="1" si="62"/>
        <v>0</v>
      </c>
      <c r="Q248" s="73">
        <f t="shared" ca="1" si="63"/>
        <v>0</v>
      </c>
      <c r="R248" s="42">
        <f t="shared" ca="1" si="64"/>
        <v>9.8676637770209359E-4</v>
      </c>
    </row>
    <row r="249" spans="1:18">
      <c r="A249" s="78"/>
      <c r="B249" s="78"/>
      <c r="C249" s="78"/>
      <c r="D249" s="79">
        <f t="shared" si="50"/>
        <v>0</v>
      </c>
      <c r="E249" s="79">
        <f t="shared" si="51"/>
        <v>0</v>
      </c>
      <c r="F249" s="73">
        <f t="shared" si="52"/>
        <v>0</v>
      </c>
      <c r="G249" s="73">
        <f t="shared" si="53"/>
        <v>0</v>
      </c>
      <c r="H249" s="73">
        <f t="shared" si="54"/>
        <v>0</v>
      </c>
      <c r="I249" s="73">
        <f t="shared" si="55"/>
        <v>0</v>
      </c>
      <c r="J249" s="73">
        <f t="shared" si="56"/>
        <v>0</v>
      </c>
      <c r="K249" s="73">
        <f t="shared" si="57"/>
        <v>0</v>
      </c>
      <c r="L249" s="73">
        <f t="shared" si="58"/>
        <v>0</v>
      </c>
      <c r="M249" s="73">
        <f t="shared" ca="1" si="59"/>
        <v>-9.8676637770209359E-4</v>
      </c>
      <c r="N249" s="73">
        <f t="shared" ca="1" si="60"/>
        <v>0</v>
      </c>
      <c r="O249" s="83">
        <f t="shared" ca="1" si="61"/>
        <v>0</v>
      </c>
      <c r="P249" s="73">
        <f t="shared" ca="1" si="62"/>
        <v>0</v>
      </c>
      <c r="Q249" s="73">
        <f t="shared" ca="1" si="63"/>
        <v>0</v>
      </c>
      <c r="R249" s="42">
        <f t="shared" ca="1" si="64"/>
        <v>9.8676637770209359E-4</v>
      </c>
    </row>
    <row r="250" spans="1:18">
      <c r="A250" s="78"/>
      <c r="B250" s="78"/>
      <c r="C250" s="78"/>
      <c r="D250" s="79">
        <f t="shared" si="50"/>
        <v>0</v>
      </c>
      <c r="E250" s="79">
        <f t="shared" si="51"/>
        <v>0</v>
      </c>
      <c r="F250" s="73">
        <f t="shared" si="52"/>
        <v>0</v>
      </c>
      <c r="G250" s="73">
        <f t="shared" si="53"/>
        <v>0</v>
      </c>
      <c r="H250" s="73">
        <f t="shared" si="54"/>
        <v>0</v>
      </c>
      <c r="I250" s="73">
        <f t="shared" si="55"/>
        <v>0</v>
      </c>
      <c r="J250" s="73">
        <f t="shared" si="56"/>
        <v>0</v>
      </c>
      <c r="K250" s="73">
        <f t="shared" si="57"/>
        <v>0</v>
      </c>
      <c r="L250" s="73">
        <f t="shared" si="58"/>
        <v>0</v>
      </c>
      <c r="M250" s="73">
        <f t="shared" ca="1" si="59"/>
        <v>-9.8676637770209359E-4</v>
      </c>
      <c r="N250" s="73">
        <f t="shared" ca="1" si="60"/>
        <v>0</v>
      </c>
      <c r="O250" s="83">
        <f t="shared" ca="1" si="61"/>
        <v>0</v>
      </c>
      <c r="P250" s="73">
        <f t="shared" ca="1" si="62"/>
        <v>0</v>
      </c>
      <c r="Q250" s="73">
        <f t="shared" ca="1" si="63"/>
        <v>0</v>
      </c>
      <c r="R250" s="42">
        <f t="shared" ca="1" si="64"/>
        <v>9.8676637770209359E-4</v>
      </c>
    </row>
    <row r="251" spans="1:18">
      <c r="A251" s="78"/>
      <c r="B251" s="78"/>
      <c r="C251" s="78"/>
      <c r="D251" s="79">
        <f t="shared" si="50"/>
        <v>0</v>
      </c>
      <c r="E251" s="79">
        <f t="shared" si="51"/>
        <v>0</v>
      </c>
      <c r="F251" s="73">
        <f t="shared" si="52"/>
        <v>0</v>
      </c>
      <c r="G251" s="73">
        <f t="shared" si="53"/>
        <v>0</v>
      </c>
      <c r="H251" s="73">
        <f t="shared" si="54"/>
        <v>0</v>
      </c>
      <c r="I251" s="73">
        <f t="shared" si="55"/>
        <v>0</v>
      </c>
      <c r="J251" s="73">
        <f t="shared" si="56"/>
        <v>0</v>
      </c>
      <c r="K251" s="73">
        <f t="shared" si="57"/>
        <v>0</v>
      </c>
      <c r="L251" s="73">
        <f t="shared" si="58"/>
        <v>0</v>
      </c>
      <c r="M251" s="73">
        <f t="shared" ca="1" si="59"/>
        <v>-9.8676637770209359E-4</v>
      </c>
      <c r="N251" s="73">
        <f t="shared" ca="1" si="60"/>
        <v>0</v>
      </c>
      <c r="O251" s="83">
        <f t="shared" ca="1" si="61"/>
        <v>0</v>
      </c>
      <c r="P251" s="73">
        <f t="shared" ca="1" si="62"/>
        <v>0</v>
      </c>
      <c r="Q251" s="73">
        <f t="shared" ca="1" si="63"/>
        <v>0</v>
      </c>
      <c r="R251" s="42">
        <f t="shared" ca="1" si="64"/>
        <v>9.8676637770209359E-4</v>
      </c>
    </row>
    <row r="252" spans="1:18">
      <c r="A252" s="78"/>
      <c r="B252" s="78"/>
      <c r="C252" s="78"/>
      <c r="D252" s="79">
        <f t="shared" si="50"/>
        <v>0</v>
      </c>
      <c r="E252" s="79">
        <f t="shared" si="51"/>
        <v>0</v>
      </c>
      <c r="F252" s="73">
        <f t="shared" si="52"/>
        <v>0</v>
      </c>
      <c r="G252" s="73">
        <f t="shared" si="53"/>
        <v>0</v>
      </c>
      <c r="H252" s="73">
        <f t="shared" si="54"/>
        <v>0</v>
      </c>
      <c r="I252" s="73">
        <f t="shared" si="55"/>
        <v>0</v>
      </c>
      <c r="J252" s="73">
        <f t="shared" si="56"/>
        <v>0</v>
      </c>
      <c r="K252" s="73">
        <f t="shared" si="57"/>
        <v>0</v>
      </c>
      <c r="L252" s="73">
        <f t="shared" si="58"/>
        <v>0</v>
      </c>
      <c r="M252" s="73">
        <f t="shared" ca="1" si="59"/>
        <v>-9.8676637770209359E-4</v>
      </c>
      <c r="N252" s="73">
        <f t="shared" ca="1" si="60"/>
        <v>0</v>
      </c>
      <c r="O252" s="83">
        <f t="shared" ca="1" si="61"/>
        <v>0</v>
      </c>
      <c r="P252" s="73">
        <f t="shared" ca="1" si="62"/>
        <v>0</v>
      </c>
      <c r="Q252" s="73">
        <f t="shared" ca="1" si="63"/>
        <v>0</v>
      </c>
      <c r="R252" s="42">
        <f t="shared" ca="1" si="64"/>
        <v>9.8676637770209359E-4</v>
      </c>
    </row>
    <row r="253" spans="1:18">
      <c r="A253" s="78"/>
      <c r="B253" s="78"/>
      <c r="C253" s="78"/>
      <c r="D253" s="79">
        <f t="shared" si="50"/>
        <v>0</v>
      </c>
      <c r="E253" s="79">
        <f t="shared" si="51"/>
        <v>0</v>
      </c>
      <c r="F253" s="73">
        <f t="shared" si="52"/>
        <v>0</v>
      </c>
      <c r="G253" s="73">
        <f t="shared" si="53"/>
        <v>0</v>
      </c>
      <c r="H253" s="73">
        <f t="shared" si="54"/>
        <v>0</v>
      </c>
      <c r="I253" s="73">
        <f t="shared" si="55"/>
        <v>0</v>
      </c>
      <c r="J253" s="73">
        <f t="shared" si="56"/>
        <v>0</v>
      </c>
      <c r="K253" s="73">
        <f t="shared" si="57"/>
        <v>0</v>
      </c>
      <c r="L253" s="73">
        <f t="shared" si="58"/>
        <v>0</v>
      </c>
      <c r="M253" s="73">
        <f t="shared" ca="1" si="59"/>
        <v>-9.8676637770209359E-4</v>
      </c>
      <c r="N253" s="73">
        <f t="shared" ca="1" si="60"/>
        <v>0</v>
      </c>
      <c r="O253" s="83">
        <f t="shared" ca="1" si="61"/>
        <v>0</v>
      </c>
      <c r="P253" s="73">
        <f t="shared" ca="1" si="62"/>
        <v>0</v>
      </c>
      <c r="Q253" s="73">
        <f t="shared" ca="1" si="63"/>
        <v>0</v>
      </c>
      <c r="R253" s="42">
        <f t="shared" ca="1" si="64"/>
        <v>9.8676637770209359E-4</v>
      </c>
    </row>
    <row r="254" spans="1:18">
      <c r="A254" s="78"/>
      <c r="B254" s="78"/>
      <c r="C254" s="78"/>
      <c r="D254" s="79">
        <f t="shared" si="50"/>
        <v>0</v>
      </c>
      <c r="E254" s="79">
        <f t="shared" si="51"/>
        <v>0</v>
      </c>
      <c r="F254" s="73">
        <f t="shared" si="52"/>
        <v>0</v>
      </c>
      <c r="G254" s="73">
        <f t="shared" si="53"/>
        <v>0</v>
      </c>
      <c r="H254" s="73">
        <f t="shared" si="54"/>
        <v>0</v>
      </c>
      <c r="I254" s="73">
        <f t="shared" si="55"/>
        <v>0</v>
      </c>
      <c r="J254" s="73">
        <f t="shared" si="56"/>
        <v>0</v>
      </c>
      <c r="K254" s="73">
        <f t="shared" si="57"/>
        <v>0</v>
      </c>
      <c r="L254" s="73">
        <f t="shared" si="58"/>
        <v>0</v>
      </c>
      <c r="M254" s="73">
        <f t="shared" ca="1" si="59"/>
        <v>-9.8676637770209359E-4</v>
      </c>
      <c r="N254" s="73">
        <f t="shared" ca="1" si="60"/>
        <v>0</v>
      </c>
      <c r="O254" s="83">
        <f t="shared" ca="1" si="61"/>
        <v>0</v>
      </c>
      <c r="P254" s="73">
        <f t="shared" ca="1" si="62"/>
        <v>0</v>
      </c>
      <c r="Q254" s="73">
        <f t="shared" ca="1" si="63"/>
        <v>0</v>
      </c>
      <c r="R254" s="42">
        <f t="shared" ca="1" si="64"/>
        <v>9.8676637770209359E-4</v>
      </c>
    </row>
    <row r="255" spans="1:18">
      <c r="A255" s="78"/>
      <c r="B255" s="78"/>
      <c r="C255" s="78"/>
      <c r="D255" s="79">
        <f t="shared" si="50"/>
        <v>0</v>
      </c>
      <c r="E255" s="79">
        <f t="shared" si="51"/>
        <v>0</v>
      </c>
      <c r="F255" s="73">
        <f t="shared" si="52"/>
        <v>0</v>
      </c>
      <c r="G255" s="73">
        <f t="shared" si="53"/>
        <v>0</v>
      </c>
      <c r="H255" s="73">
        <f t="shared" si="54"/>
        <v>0</v>
      </c>
      <c r="I255" s="73">
        <f t="shared" si="55"/>
        <v>0</v>
      </c>
      <c r="J255" s="73">
        <f t="shared" si="56"/>
        <v>0</v>
      </c>
      <c r="K255" s="73">
        <f t="shared" si="57"/>
        <v>0</v>
      </c>
      <c r="L255" s="73">
        <f t="shared" si="58"/>
        <v>0</v>
      </c>
      <c r="M255" s="73">
        <f t="shared" ca="1" si="59"/>
        <v>-9.8676637770209359E-4</v>
      </c>
      <c r="N255" s="73">
        <f t="shared" ca="1" si="60"/>
        <v>0</v>
      </c>
      <c r="O255" s="83">
        <f t="shared" ca="1" si="61"/>
        <v>0</v>
      </c>
      <c r="P255" s="73">
        <f t="shared" ca="1" si="62"/>
        <v>0</v>
      </c>
      <c r="Q255" s="73">
        <f t="shared" ca="1" si="63"/>
        <v>0</v>
      </c>
      <c r="R255" s="42">
        <f t="shared" ca="1" si="64"/>
        <v>9.8676637770209359E-4</v>
      </c>
    </row>
    <row r="256" spans="1:18">
      <c r="A256" s="78"/>
      <c r="B256" s="78"/>
      <c r="C256" s="78"/>
      <c r="D256" s="79">
        <f t="shared" si="50"/>
        <v>0</v>
      </c>
      <c r="E256" s="79">
        <f t="shared" si="51"/>
        <v>0</v>
      </c>
      <c r="F256" s="73">
        <f t="shared" si="52"/>
        <v>0</v>
      </c>
      <c r="G256" s="73">
        <f t="shared" si="53"/>
        <v>0</v>
      </c>
      <c r="H256" s="73">
        <f t="shared" si="54"/>
        <v>0</v>
      </c>
      <c r="I256" s="73">
        <f t="shared" si="55"/>
        <v>0</v>
      </c>
      <c r="J256" s="73">
        <f t="shared" si="56"/>
        <v>0</v>
      </c>
      <c r="K256" s="73">
        <f t="shared" si="57"/>
        <v>0</v>
      </c>
      <c r="L256" s="73">
        <f t="shared" si="58"/>
        <v>0</v>
      </c>
      <c r="M256" s="73">
        <f t="shared" ca="1" si="59"/>
        <v>-9.8676637770209359E-4</v>
      </c>
      <c r="N256" s="73">
        <f t="shared" ca="1" si="60"/>
        <v>0</v>
      </c>
      <c r="O256" s="83">
        <f t="shared" ca="1" si="61"/>
        <v>0</v>
      </c>
      <c r="P256" s="73">
        <f t="shared" ca="1" si="62"/>
        <v>0</v>
      </c>
      <c r="Q256" s="73">
        <f t="shared" ca="1" si="63"/>
        <v>0</v>
      </c>
      <c r="R256" s="42">
        <f t="shared" ca="1" si="64"/>
        <v>9.8676637770209359E-4</v>
      </c>
    </row>
    <row r="257" spans="1:18">
      <c r="A257" s="78"/>
      <c r="B257" s="78"/>
      <c r="C257" s="78"/>
      <c r="D257" s="79">
        <f t="shared" si="50"/>
        <v>0</v>
      </c>
      <c r="E257" s="79">
        <f t="shared" si="51"/>
        <v>0</v>
      </c>
      <c r="F257" s="73">
        <f t="shared" si="52"/>
        <v>0</v>
      </c>
      <c r="G257" s="73">
        <f t="shared" si="53"/>
        <v>0</v>
      </c>
      <c r="H257" s="73">
        <f t="shared" si="54"/>
        <v>0</v>
      </c>
      <c r="I257" s="73">
        <f t="shared" si="55"/>
        <v>0</v>
      </c>
      <c r="J257" s="73">
        <f t="shared" si="56"/>
        <v>0</v>
      </c>
      <c r="K257" s="73">
        <f t="shared" si="57"/>
        <v>0</v>
      </c>
      <c r="L257" s="73">
        <f t="shared" si="58"/>
        <v>0</v>
      </c>
      <c r="M257" s="73">
        <f t="shared" ca="1" si="59"/>
        <v>-9.8676637770209359E-4</v>
      </c>
      <c r="N257" s="73">
        <f t="shared" ca="1" si="60"/>
        <v>0</v>
      </c>
      <c r="O257" s="83">
        <f t="shared" ca="1" si="61"/>
        <v>0</v>
      </c>
      <c r="P257" s="73">
        <f t="shared" ca="1" si="62"/>
        <v>0</v>
      </c>
      <c r="Q257" s="73">
        <f t="shared" ca="1" si="63"/>
        <v>0</v>
      </c>
      <c r="R257" s="42">
        <f t="shared" ca="1" si="64"/>
        <v>9.8676637770209359E-4</v>
      </c>
    </row>
    <row r="258" spans="1:18">
      <c r="A258" s="78"/>
      <c r="B258" s="78"/>
      <c r="C258" s="78"/>
      <c r="D258" s="79">
        <f t="shared" si="50"/>
        <v>0</v>
      </c>
      <c r="E258" s="79">
        <f t="shared" si="51"/>
        <v>0</v>
      </c>
      <c r="F258" s="73">
        <f t="shared" si="52"/>
        <v>0</v>
      </c>
      <c r="G258" s="73">
        <f t="shared" si="53"/>
        <v>0</v>
      </c>
      <c r="H258" s="73">
        <f t="shared" si="54"/>
        <v>0</v>
      </c>
      <c r="I258" s="73">
        <f t="shared" si="55"/>
        <v>0</v>
      </c>
      <c r="J258" s="73">
        <f t="shared" si="56"/>
        <v>0</v>
      </c>
      <c r="K258" s="73">
        <f t="shared" si="57"/>
        <v>0</v>
      </c>
      <c r="L258" s="73">
        <f t="shared" si="58"/>
        <v>0</v>
      </c>
      <c r="M258" s="73">
        <f t="shared" ca="1" si="59"/>
        <v>-9.8676637770209359E-4</v>
      </c>
      <c r="N258" s="73">
        <f t="shared" ca="1" si="60"/>
        <v>0</v>
      </c>
      <c r="O258" s="83">
        <f t="shared" ca="1" si="61"/>
        <v>0</v>
      </c>
      <c r="P258" s="73">
        <f t="shared" ca="1" si="62"/>
        <v>0</v>
      </c>
      <c r="Q258" s="73">
        <f t="shared" ca="1" si="63"/>
        <v>0</v>
      </c>
      <c r="R258" s="42">
        <f t="shared" ca="1" si="64"/>
        <v>9.8676637770209359E-4</v>
      </c>
    </row>
    <row r="259" spans="1:18">
      <c r="A259" s="78"/>
      <c r="B259" s="78"/>
      <c r="C259" s="78"/>
      <c r="D259" s="79">
        <f t="shared" si="50"/>
        <v>0</v>
      </c>
      <c r="E259" s="79">
        <f t="shared" si="51"/>
        <v>0</v>
      </c>
      <c r="F259" s="73">
        <f t="shared" si="52"/>
        <v>0</v>
      </c>
      <c r="G259" s="73">
        <f t="shared" si="53"/>
        <v>0</v>
      </c>
      <c r="H259" s="73">
        <f t="shared" si="54"/>
        <v>0</v>
      </c>
      <c r="I259" s="73">
        <f t="shared" si="55"/>
        <v>0</v>
      </c>
      <c r="J259" s="73">
        <f t="shared" si="56"/>
        <v>0</v>
      </c>
      <c r="K259" s="73">
        <f t="shared" si="57"/>
        <v>0</v>
      </c>
      <c r="L259" s="73">
        <f t="shared" si="58"/>
        <v>0</v>
      </c>
      <c r="M259" s="73">
        <f t="shared" ca="1" si="59"/>
        <v>-9.8676637770209359E-4</v>
      </c>
      <c r="N259" s="73">
        <f t="shared" ca="1" si="60"/>
        <v>0</v>
      </c>
      <c r="O259" s="83">
        <f t="shared" ca="1" si="61"/>
        <v>0</v>
      </c>
      <c r="P259" s="73">
        <f t="shared" ca="1" si="62"/>
        <v>0</v>
      </c>
      <c r="Q259" s="73">
        <f t="shared" ca="1" si="63"/>
        <v>0</v>
      </c>
      <c r="R259" s="42">
        <f t="shared" ca="1" si="64"/>
        <v>9.8676637770209359E-4</v>
      </c>
    </row>
    <row r="260" spans="1:18">
      <c r="A260" s="78"/>
      <c r="B260" s="78"/>
      <c r="C260" s="78"/>
      <c r="D260" s="79">
        <f t="shared" si="50"/>
        <v>0</v>
      </c>
      <c r="E260" s="79">
        <f t="shared" si="51"/>
        <v>0</v>
      </c>
      <c r="F260" s="73">
        <f t="shared" si="52"/>
        <v>0</v>
      </c>
      <c r="G260" s="73">
        <f t="shared" si="53"/>
        <v>0</v>
      </c>
      <c r="H260" s="73">
        <f t="shared" si="54"/>
        <v>0</v>
      </c>
      <c r="I260" s="73">
        <f t="shared" si="55"/>
        <v>0</v>
      </c>
      <c r="J260" s="73">
        <f t="shared" si="56"/>
        <v>0</v>
      </c>
      <c r="K260" s="73">
        <f t="shared" si="57"/>
        <v>0</v>
      </c>
      <c r="L260" s="73">
        <f t="shared" si="58"/>
        <v>0</v>
      </c>
      <c r="M260" s="73">
        <f t="shared" ca="1" si="59"/>
        <v>-9.8676637770209359E-4</v>
      </c>
      <c r="N260" s="73">
        <f t="shared" ca="1" si="60"/>
        <v>0</v>
      </c>
      <c r="O260" s="83">
        <f t="shared" ca="1" si="61"/>
        <v>0</v>
      </c>
      <c r="P260" s="73">
        <f t="shared" ca="1" si="62"/>
        <v>0</v>
      </c>
      <c r="Q260" s="73">
        <f t="shared" ca="1" si="63"/>
        <v>0</v>
      </c>
      <c r="R260" s="42">
        <f t="shared" ca="1" si="64"/>
        <v>9.8676637770209359E-4</v>
      </c>
    </row>
    <row r="261" spans="1:18">
      <c r="A261" s="78"/>
      <c r="B261" s="78"/>
      <c r="C261" s="78"/>
      <c r="D261" s="79">
        <f t="shared" si="50"/>
        <v>0</v>
      </c>
      <c r="E261" s="79">
        <f t="shared" si="51"/>
        <v>0</v>
      </c>
      <c r="F261" s="73">
        <f t="shared" si="52"/>
        <v>0</v>
      </c>
      <c r="G261" s="73">
        <f t="shared" si="53"/>
        <v>0</v>
      </c>
      <c r="H261" s="73">
        <f t="shared" si="54"/>
        <v>0</v>
      </c>
      <c r="I261" s="73">
        <f t="shared" si="55"/>
        <v>0</v>
      </c>
      <c r="J261" s="73">
        <f t="shared" si="56"/>
        <v>0</v>
      </c>
      <c r="K261" s="73">
        <f t="shared" si="57"/>
        <v>0</v>
      </c>
      <c r="L261" s="73">
        <f t="shared" si="58"/>
        <v>0</v>
      </c>
      <c r="M261" s="73">
        <f t="shared" ca="1" si="59"/>
        <v>-9.8676637770209359E-4</v>
      </c>
      <c r="N261" s="73">
        <f t="shared" ca="1" si="60"/>
        <v>0</v>
      </c>
      <c r="O261" s="83">
        <f t="shared" ca="1" si="61"/>
        <v>0</v>
      </c>
      <c r="P261" s="73">
        <f t="shared" ca="1" si="62"/>
        <v>0</v>
      </c>
      <c r="Q261" s="73">
        <f t="shared" ca="1" si="63"/>
        <v>0</v>
      </c>
      <c r="R261" s="42">
        <f t="shared" ca="1" si="64"/>
        <v>9.8676637770209359E-4</v>
      </c>
    </row>
    <row r="262" spans="1:18">
      <c r="A262" s="78"/>
      <c r="B262" s="78"/>
      <c r="C262" s="78"/>
      <c r="D262" s="79">
        <f t="shared" si="50"/>
        <v>0</v>
      </c>
      <c r="E262" s="79">
        <f t="shared" si="51"/>
        <v>0</v>
      </c>
      <c r="F262" s="73">
        <f t="shared" si="52"/>
        <v>0</v>
      </c>
      <c r="G262" s="73">
        <f t="shared" si="53"/>
        <v>0</v>
      </c>
      <c r="H262" s="73">
        <f t="shared" si="54"/>
        <v>0</v>
      </c>
      <c r="I262" s="73">
        <f t="shared" si="55"/>
        <v>0</v>
      </c>
      <c r="J262" s="73">
        <f t="shared" si="56"/>
        <v>0</v>
      </c>
      <c r="K262" s="73">
        <f t="shared" si="57"/>
        <v>0</v>
      </c>
      <c r="L262" s="73">
        <f t="shared" si="58"/>
        <v>0</v>
      </c>
      <c r="M262" s="73">
        <f t="shared" ca="1" si="59"/>
        <v>-9.8676637770209359E-4</v>
      </c>
      <c r="N262" s="73">
        <f t="shared" ca="1" si="60"/>
        <v>0</v>
      </c>
      <c r="O262" s="83">
        <f t="shared" ca="1" si="61"/>
        <v>0</v>
      </c>
      <c r="P262" s="73">
        <f t="shared" ca="1" si="62"/>
        <v>0</v>
      </c>
      <c r="Q262" s="73">
        <f t="shared" ca="1" si="63"/>
        <v>0</v>
      </c>
      <c r="R262" s="42">
        <f t="shared" ca="1" si="64"/>
        <v>9.8676637770209359E-4</v>
      </c>
    </row>
    <row r="263" spans="1:18">
      <c r="A263" s="78"/>
      <c r="B263" s="78"/>
      <c r="C263" s="78"/>
      <c r="D263" s="79">
        <f t="shared" si="50"/>
        <v>0</v>
      </c>
      <c r="E263" s="79">
        <f t="shared" si="51"/>
        <v>0</v>
      </c>
      <c r="F263" s="73">
        <f t="shared" si="52"/>
        <v>0</v>
      </c>
      <c r="G263" s="73">
        <f t="shared" si="53"/>
        <v>0</v>
      </c>
      <c r="H263" s="73">
        <f t="shared" si="54"/>
        <v>0</v>
      </c>
      <c r="I263" s="73">
        <f t="shared" si="55"/>
        <v>0</v>
      </c>
      <c r="J263" s="73">
        <f t="shared" si="56"/>
        <v>0</v>
      </c>
      <c r="K263" s="73">
        <f t="shared" si="57"/>
        <v>0</v>
      </c>
      <c r="L263" s="73">
        <f t="shared" si="58"/>
        <v>0</v>
      </c>
      <c r="M263" s="73">
        <f t="shared" ca="1" si="59"/>
        <v>-9.8676637770209359E-4</v>
      </c>
      <c r="N263" s="73">
        <f t="shared" ca="1" si="60"/>
        <v>0</v>
      </c>
      <c r="O263" s="83">
        <f t="shared" ca="1" si="61"/>
        <v>0</v>
      </c>
      <c r="P263" s="73">
        <f t="shared" ca="1" si="62"/>
        <v>0</v>
      </c>
      <c r="Q263" s="73">
        <f t="shared" ca="1" si="63"/>
        <v>0</v>
      </c>
      <c r="R263" s="42">
        <f t="shared" ca="1" si="64"/>
        <v>9.8676637770209359E-4</v>
      </c>
    </row>
    <row r="264" spans="1:18">
      <c r="A264" s="78"/>
      <c r="B264" s="78"/>
      <c r="C264" s="78"/>
      <c r="D264" s="79">
        <f t="shared" si="50"/>
        <v>0</v>
      </c>
      <c r="E264" s="79">
        <f t="shared" si="51"/>
        <v>0</v>
      </c>
      <c r="F264" s="73">
        <f t="shared" si="52"/>
        <v>0</v>
      </c>
      <c r="G264" s="73">
        <f t="shared" si="53"/>
        <v>0</v>
      </c>
      <c r="H264" s="73">
        <f t="shared" si="54"/>
        <v>0</v>
      </c>
      <c r="I264" s="73">
        <f t="shared" si="55"/>
        <v>0</v>
      </c>
      <c r="J264" s="73">
        <f t="shared" si="56"/>
        <v>0</v>
      </c>
      <c r="K264" s="73">
        <f t="shared" si="57"/>
        <v>0</v>
      </c>
      <c r="L264" s="73">
        <f t="shared" si="58"/>
        <v>0</v>
      </c>
      <c r="M264" s="73">
        <f t="shared" ca="1" si="59"/>
        <v>-9.8676637770209359E-4</v>
      </c>
      <c r="N264" s="73">
        <f t="shared" ca="1" si="60"/>
        <v>0</v>
      </c>
      <c r="O264" s="83">
        <f t="shared" ca="1" si="61"/>
        <v>0</v>
      </c>
      <c r="P264" s="73">
        <f t="shared" ca="1" si="62"/>
        <v>0</v>
      </c>
      <c r="Q264" s="73">
        <f t="shared" ca="1" si="63"/>
        <v>0</v>
      </c>
      <c r="R264" s="42">
        <f t="shared" ca="1" si="64"/>
        <v>9.8676637770209359E-4</v>
      </c>
    </row>
    <row r="265" spans="1:18">
      <c r="A265" s="78"/>
      <c r="B265" s="78"/>
      <c r="C265" s="78"/>
      <c r="D265" s="79">
        <f t="shared" si="50"/>
        <v>0</v>
      </c>
      <c r="E265" s="79">
        <f t="shared" si="51"/>
        <v>0</v>
      </c>
      <c r="F265" s="73">
        <f t="shared" si="52"/>
        <v>0</v>
      </c>
      <c r="G265" s="73">
        <f t="shared" si="53"/>
        <v>0</v>
      </c>
      <c r="H265" s="73">
        <f t="shared" si="54"/>
        <v>0</v>
      </c>
      <c r="I265" s="73">
        <f t="shared" si="55"/>
        <v>0</v>
      </c>
      <c r="J265" s="73">
        <f t="shared" si="56"/>
        <v>0</v>
      </c>
      <c r="K265" s="73">
        <f t="shared" si="57"/>
        <v>0</v>
      </c>
      <c r="L265" s="73">
        <f t="shared" si="58"/>
        <v>0</v>
      </c>
      <c r="M265" s="73">
        <f t="shared" ca="1" si="59"/>
        <v>-9.8676637770209359E-4</v>
      </c>
      <c r="N265" s="73">
        <f t="shared" ca="1" si="60"/>
        <v>0</v>
      </c>
      <c r="O265" s="83">
        <f t="shared" ca="1" si="61"/>
        <v>0</v>
      </c>
      <c r="P265" s="73">
        <f t="shared" ca="1" si="62"/>
        <v>0</v>
      </c>
      <c r="Q265" s="73">
        <f t="shared" ca="1" si="63"/>
        <v>0</v>
      </c>
      <c r="R265" s="42">
        <f t="shared" ca="1" si="64"/>
        <v>9.8676637770209359E-4</v>
      </c>
    </row>
    <row r="266" spans="1:18">
      <c r="A266" s="78"/>
      <c r="B266" s="78"/>
      <c r="C266" s="78"/>
      <c r="D266" s="79">
        <f t="shared" si="50"/>
        <v>0</v>
      </c>
      <c r="E266" s="79">
        <f t="shared" si="51"/>
        <v>0</v>
      </c>
      <c r="F266" s="73">
        <f t="shared" si="52"/>
        <v>0</v>
      </c>
      <c r="G266" s="73">
        <f t="shared" si="53"/>
        <v>0</v>
      </c>
      <c r="H266" s="73">
        <f t="shared" si="54"/>
        <v>0</v>
      </c>
      <c r="I266" s="73">
        <f t="shared" si="55"/>
        <v>0</v>
      </c>
      <c r="J266" s="73">
        <f t="shared" si="56"/>
        <v>0</v>
      </c>
      <c r="K266" s="73">
        <f t="shared" si="57"/>
        <v>0</v>
      </c>
      <c r="L266" s="73">
        <f t="shared" si="58"/>
        <v>0</v>
      </c>
      <c r="M266" s="73">
        <f t="shared" ca="1" si="59"/>
        <v>-9.8676637770209359E-4</v>
      </c>
      <c r="N266" s="73">
        <f t="shared" ca="1" si="60"/>
        <v>0</v>
      </c>
      <c r="O266" s="83">
        <f t="shared" ca="1" si="61"/>
        <v>0</v>
      </c>
      <c r="P266" s="73">
        <f t="shared" ca="1" si="62"/>
        <v>0</v>
      </c>
      <c r="Q266" s="73">
        <f t="shared" ca="1" si="63"/>
        <v>0</v>
      </c>
      <c r="R266" s="42">
        <f t="shared" ca="1" si="64"/>
        <v>9.8676637770209359E-4</v>
      </c>
    </row>
    <row r="267" spans="1:18">
      <c r="A267" s="78"/>
      <c r="B267" s="78"/>
      <c r="C267" s="78"/>
      <c r="D267" s="79">
        <f t="shared" si="50"/>
        <v>0</v>
      </c>
      <c r="E267" s="79">
        <f t="shared" si="51"/>
        <v>0</v>
      </c>
      <c r="F267" s="73">
        <f t="shared" si="52"/>
        <v>0</v>
      </c>
      <c r="G267" s="73">
        <f t="shared" si="53"/>
        <v>0</v>
      </c>
      <c r="H267" s="73">
        <f t="shared" si="54"/>
        <v>0</v>
      </c>
      <c r="I267" s="73">
        <f t="shared" si="55"/>
        <v>0</v>
      </c>
      <c r="J267" s="73">
        <f t="shared" si="56"/>
        <v>0</v>
      </c>
      <c r="K267" s="73">
        <f t="shared" si="57"/>
        <v>0</v>
      </c>
      <c r="L267" s="73">
        <f t="shared" si="58"/>
        <v>0</v>
      </c>
      <c r="M267" s="73">
        <f t="shared" ca="1" si="59"/>
        <v>-9.8676637770209359E-4</v>
      </c>
      <c r="N267" s="73">
        <f t="shared" ca="1" si="60"/>
        <v>0</v>
      </c>
      <c r="O267" s="83">
        <f t="shared" ca="1" si="61"/>
        <v>0</v>
      </c>
      <c r="P267" s="73">
        <f t="shared" ca="1" si="62"/>
        <v>0</v>
      </c>
      <c r="Q267" s="73">
        <f t="shared" ca="1" si="63"/>
        <v>0</v>
      </c>
      <c r="R267" s="42">
        <f t="shared" ca="1" si="64"/>
        <v>9.8676637770209359E-4</v>
      </c>
    </row>
    <row r="268" spans="1:18">
      <c r="A268" s="78"/>
      <c r="B268" s="78"/>
      <c r="C268" s="78"/>
      <c r="D268" s="79">
        <f t="shared" si="50"/>
        <v>0</v>
      </c>
      <c r="E268" s="79">
        <f t="shared" si="51"/>
        <v>0</v>
      </c>
      <c r="F268" s="73">
        <f t="shared" si="52"/>
        <v>0</v>
      </c>
      <c r="G268" s="73">
        <f t="shared" si="53"/>
        <v>0</v>
      </c>
      <c r="H268" s="73">
        <f t="shared" si="54"/>
        <v>0</v>
      </c>
      <c r="I268" s="73">
        <f t="shared" si="55"/>
        <v>0</v>
      </c>
      <c r="J268" s="73">
        <f t="shared" si="56"/>
        <v>0</v>
      </c>
      <c r="K268" s="73">
        <f t="shared" si="57"/>
        <v>0</v>
      </c>
      <c r="L268" s="73">
        <f t="shared" si="58"/>
        <v>0</v>
      </c>
      <c r="M268" s="73">
        <f t="shared" ca="1" si="59"/>
        <v>-9.8676637770209359E-4</v>
      </c>
      <c r="N268" s="73">
        <f t="shared" ca="1" si="60"/>
        <v>0</v>
      </c>
      <c r="O268" s="83">
        <f t="shared" ca="1" si="61"/>
        <v>0</v>
      </c>
      <c r="P268" s="73">
        <f t="shared" ca="1" si="62"/>
        <v>0</v>
      </c>
      <c r="Q268" s="73">
        <f t="shared" ca="1" si="63"/>
        <v>0</v>
      </c>
      <c r="R268" s="42">
        <f t="shared" ca="1" si="64"/>
        <v>9.8676637770209359E-4</v>
      </c>
    </row>
    <row r="269" spans="1:18">
      <c r="A269" s="78"/>
      <c r="B269" s="78"/>
      <c r="C269" s="78"/>
      <c r="D269" s="79">
        <f t="shared" si="50"/>
        <v>0</v>
      </c>
      <c r="E269" s="79">
        <f t="shared" si="51"/>
        <v>0</v>
      </c>
      <c r="F269" s="73">
        <f t="shared" si="52"/>
        <v>0</v>
      </c>
      <c r="G269" s="73">
        <f t="shared" si="53"/>
        <v>0</v>
      </c>
      <c r="H269" s="73">
        <f t="shared" si="54"/>
        <v>0</v>
      </c>
      <c r="I269" s="73">
        <f t="shared" si="55"/>
        <v>0</v>
      </c>
      <c r="J269" s="73">
        <f t="shared" si="56"/>
        <v>0</v>
      </c>
      <c r="K269" s="73">
        <f t="shared" si="57"/>
        <v>0</v>
      </c>
      <c r="L269" s="73">
        <f t="shared" si="58"/>
        <v>0</v>
      </c>
      <c r="M269" s="73">
        <f t="shared" ca="1" si="59"/>
        <v>-9.8676637770209359E-4</v>
      </c>
      <c r="N269" s="73">
        <f t="shared" ca="1" si="60"/>
        <v>0</v>
      </c>
      <c r="O269" s="83">
        <f t="shared" ca="1" si="61"/>
        <v>0</v>
      </c>
      <c r="P269" s="73">
        <f t="shared" ca="1" si="62"/>
        <v>0</v>
      </c>
      <c r="Q269" s="73">
        <f t="shared" ca="1" si="63"/>
        <v>0</v>
      </c>
      <c r="R269" s="42">
        <f t="shared" ca="1" si="64"/>
        <v>9.8676637770209359E-4</v>
      </c>
    </row>
    <row r="270" spans="1:18">
      <c r="A270" s="78"/>
      <c r="B270" s="78"/>
      <c r="C270" s="78"/>
      <c r="D270" s="79">
        <f t="shared" si="50"/>
        <v>0</v>
      </c>
      <c r="E270" s="79">
        <f t="shared" si="51"/>
        <v>0</v>
      </c>
      <c r="F270" s="73">
        <f t="shared" si="52"/>
        <v>0</v>
      </c>
      <c r="G270" s="73">
        <f t="shared" si="53"/>
        <v>0</v>
      </c>
      <c r="H270" s="73">
        <f t="shared" si="54"/>
        <v>0</v>
      </c>
      <c r="I270" s="73">
        <f t="shared" si="55"/>
        <v>0</v>
      </c>
      <c r="J270" s="73">
        <f t="shared" si="56"/>
        <v>0</v>
      </c>
      <c r="K270" s="73">
        <f t="shared" si="57"/>
        <v>0</v>
      </c>
      <c r="L270" s="73">
        <f t="shared" si="58"/>
        <v>0</v>
      </c>
      <c r="M270" s="73">
        <f t="shared" ca="1" si="59"/>
        <v>-9.8676637770209359E-4</v>
      </c>
      <c r="N270" s="73">
        <f t="shared" ca="1" si="60"/>
        <v>0</v>
      </c>
      <c r="O270" s="83">
        <f t="shared" ca="1" si="61"/>
        <v>0</v>
      </c>
      <c r="P270" s="73">
        <f t="shared" ca="1" si="62"/>
        <v>0</v>
      </c>
      <c r="Q270" s="73">
        <f t="shared" ca="1" si="63"/>
        <v>0</v>
      </c>
      <c r="R270" s="42">
        <f t="shared" ca="1" si="64"/>
        <v>9.8676637770209359E-4</v>
      </c>
    </row>
    <row r="271" spans="1:18">
      <c r="A271" s="78"/>
      <c r="B271" s="78"/>
      <c r="C271" s="78"/>
      <c r="D271" s="79">
        <f t="shared" si="50"/>
        <v>0</v>
      </c>
      <c r="E271" s="79">
        <f t="shared" si="51"/>
        <v>0</v>
      </c>
      <c r="F271" s="73">
        <f t="shared" si="52"/>
        <v>0</v>
      </c>
      <c r="G271" s="73">
        <f t="shared" si="53"/>
        <v>0</v>
      </c>
      <c r="H271" s="73">
        <f t="shared" si="54"/>
        <v>0</v>
      </c>
      <c r="I271" s="73">
        <f t="shared" si="55"/>
        <v>0</v>
      </c>
      <c r="J271" s="73">
        <f t="shared" si="56"/>
        <v>0</v>
      </c>
      <c r="K271" s="73">
        <f t="shared" si="57"/>
        <v>0</v>
      </c>
      <c r="L271" s="73">
        <f t="shared" si="58"/>
        <v>0</v>
      </c>
      <c r="M271" s="73">
        <f t="shared" ca="1" si="59"/>
        <v>-9.8676637770209359E-4</v>
      </c>
      <c r="N271" s="73">
        <f t="shared" ca="1" si="60"/>
        <v>0</v>
      </c>
      <c r="O271" s="83">
        <f t="shared" ca="1" si="61"/>
        <v>0</v>
      </c>
      <c r="P271" s="73">
        <f t="shared" ca="1" si="62"/>
        <v>0</v>
      </c>
      <c r="Q271" s="73">
        <f t="shared" ca="1" si="63"/>
        <v>0</v>
      </c>
      <c r="R271" s="42">
        <f t="shared" ca="1" si="64"/>
        <v>9.8676637770209359E-4</v>
      </c>
    </row>
    <row r="272" spans="1:18">
      <c r="A272" s="78"/>
      <c r="B272" s="78"/>
      <c r="C272" s="78"/>
      <c r="D272" s="79">
        <f t="shared" si="50"/>
        <v>0</v>
      </c>
      <c r="E272" s="79">
        <f t="shared" si="51"/>
        <v>0</v>
      </c>
      <c r="F272" s="73">
        <f t="shared" si="52"/>
        <v>0</v>
      </c>
      <c r="G272" s="73">
        <f t="shared" si="53"/>
        <v>0</v>
      </c>
      <c r="H272" s="73">
        <f t="shared" si="54"/>
        <v>0</v>
      </c>
      <c r="I272" s="73">
        <f t="shared" si="55"/>
        <v>0</v>
      </c>
      <c r="J272" s="73">
        <f t="shared" si="56"/>
        <v>0</v>
      </c>
      <c r="K272" s="73">
        <f t="shared" si="57"/>
        <v>0</v>
      </c>
      <c r="L272" s="73">
        <f t="shared" si="58"/>
        <v>0</v>
      </c>
      <c r="M272" s="73">
        <f t="shared" ca="1" si="59"/>
        <v>-9.8676637770209359E-4</v>
      </c>
      <c r="N272" s="73">
        <f t="shared" ca="1" si="60"/>
        <v>0</v>
      </c>
      <c r="O272" s="83">
        <f t="shared" ca="1" si="61"/>
        <v>0</v>
      </c>
      <c r="P272" s="73">
        <f t="shared" ca="1" si="62"/>
        <v>0</v>
      </c>
      <c r="Q272" s="73">
        <f t="shared" ca="1" si="63"/>
        <v>0</v>
      </c>
      <c r="R272" s="42">
        <f t="shared" ca="1" si="64"/>
        <v>9.8676637770209359E-4</v>
      </c>
    </row>
    <row r="273" spans="1:18">
      <c r="A273" s="78"/>
      <c r="B273" s="78"/>
      <c r="C273" s="78"/>
      <c r="D273" s="79">
        <f t="shared" si="50"/>
        <v>0</v>
      </c>
      <c r="E273" s="79">
        <f t="shared" si="51"/>
        <v>0</v>
      </c>
      <c r="F273" s="73">
        <f t="shared" si="52"/>
        <v>0</v>
      </c>
      <c r="G273" s="73">
        <f t="shared" si="53"/>
        <v>0</v>
      </c>
      <c r="H273" s="73">
        <f t="shared" si="54"/>
        <v>0</v>
      </c>
      <c r="I273" s="73">
        <f t="shared" si="55"/>
        <v>0</v>
      </c>
      <c r="J273" s="73">
        <f t="shared" si="56"/>
        <v>0</v>
      </c>
      <c r="K273" s="73">
        <f t="shared" si="57"/>
        <v>0</v>
      </c>
      <c r="L273" s="73">
        <f t="shared" si="58"/>
        <v>0</v>
      </c>
      <c r="M273" s="73">
        <f t="shared" ca="1" si="59"/>
        <v>-9.8676637770209359E-4</v>
      </c>
      <c r="N273" s="73">
        <f t="shared" ca="1" si="60"/>
        <v>0</v>
      </c>
      <c r="O273" s="83">
        <f t="shared" ca="1" si="61"/>
        <v>0</v>
      </c>
      <c r="P273" s="73">
        <f t="shared" ca="1" si="62"/>
        <v>0</v>
      </c>
      <c r="Q273" s="73">
        <f t="shared" ca="1" si="63"/>
        <v>0</v>
      </c>
      <c r="R273" s="42">
        <f t="shared" ca="1" si="64"/>
        <v>9.8676637770209359E-4</v>
      </c>
    </row>
    <row r="274" spans="1:18">
      <c r="A274" s="78"/>
      <c r="B274" s="78"/>
      <c r="C274" s="78"/>
      <c r="D274" s="79">
        <f t="shared" si="50"/>
        <v>0</v>
      </c>
      <c r="E274" s="79">
        <f t="shared" si="51"/>
        <v>0</v>
      </c>
      <c r="F274" s="73">
        <f t="shared" si="52"/>
        <v>0</v>
      </c>
      <c r="G274" s="73">
        <f t="shared" si="53"/>
        <v>0</v>
      </c>
      <c r="H274" s="73">
        <f t="shared" si="54"/>
        <v>0</v>
      </c>
      <c r="I274" s="73">
        <f t="shared" si="55"/>
        <v>0</v>
      </c>
      <c r="J274" s="73">
        <f t="shared" si="56"/>
        <v>0</v>
      </c>
      <c r="K274" s="73">
        <f t="shared" si="57"/>
        <v>0</v>
      </c>
      <c r="L274" s="73">
        <f t="shared" si="58"/>
        <v>0</v>
      </c>
      <c r="M274" s="73">
        <f t="shared" ca="1" si="59"/>
        <v>-9.8676637770209359E-4</v>
      </c>
      <c r="N274" s="73">
        <f t="shared" ca="1" si="60"/>
        <v>0</v>
      </c>
      <c r="O274" s="83">
        <f t="shared" ca="1" si="61"/>
        <v>0</v>
      </c>
      <c r="P274" s="73">
        <f t="shared" ca="1" si="62"/>
        <v>0</v>
      </c>
      <c r="Q274" s="73">
        <f t="shared" ca="1" si="63"/>
        <v>0</v>
      </c>
      <c r="R274" s="42">
        <f t="shared" ca="1" si="64"/>
        <v>9.8676637770209359E-4</v>
      </c>
    </row>
    <row r="275" spans="1:18">
      <c r="A275" s="78"/>
      <c r="B275" s="78"/>
      <c r="C275" s="78"/>
      <c r="D275" s="79">
        <f t="shared" ref="D275:D340" si="65">A275/A$18</f>
        <v>0</v>
      </c>
      <c r="E275" s="79">
        <f t="shared" ref="E275:E340" si="66">B275/B$18</f>
        <v>0</v>
      </c>
      <c r="F275" s="73">
        <f t="shared" ref="F275:F340" si="67">$C275*D275</f>
        <v>0</v>
      </c>
      <c r="G275" s="73">
        <f t="shared" ref="G275:G340" si="68">$C275*E275</f>
        <v>0</v>
      </c>
      <c r="H275" s="73">
        <f t="shared" ref="H275:H340" si="69">C275*D275*D275</f>
        <v>0</v>
      </c>
      <c r="I275" s="73">
        <f t="shared" ref="I275:I340" si="70">C275*D275*D275*D275</f>
        <v>0</v>
      </c>
      <c r="J275" s="73">
        <f t="shared" ref="J275:J340" si="71">C275*D275*D275*D275*D275</f>
        <v>0</v>
      </c>
      <c r="K275" s="73">
        <f t="shared" ref="K275:K340" si="72">C275*E275*D275</f>
        <v>0</v>
      </c>
      <c r="L275" s="73">
        <f t="shared" ref="L275:L340" si="73">C275*E275*D275*D275</f>
        <v>0</v>
      </c>
      <c r="M275" s="73">
        <f t="shared" ref="M275:M340" ca="1" si="74">+E$4+E$5*D275+E$6*D275^2</f>
        <v>-9.8676637770209359E-4</v>
      </c>
      <c r="N275" s="73">
        <f t="shared" ref="N275:N338" ca="1" si="75">C275*(M275-E275)^2</f>
        <v>0</v>
      </c>
      <c r="O275" s="83">
        <f t="shared" ref="O275:O340" ca="1" si="76">(C275*O$1-O$2*F275+O$3*H275)^2</f>
        <v>0</v>
      </c>
      <c r="P275" s="73">
        <f t="shared" ref="P275:P338" ca="1" si="77">(-C275*O$2+O$4*F275-O$5*H275)^2</f>
        <v>0</v>
      </c>
      <c r="Q275" s="73">
        <f t="shared" ref="Q275:Q340" ca="1" si="78">+(C275*O$3-F275*O$5+H275*O$6)^2</f>
        <v>0</v>
      </c>
      <c r="R275" s="42">
        <f t="shared" ref="R275:R340" ca="1" si="79">+E275-M275</f>
        <v>9.8676637770209359E-4</v>
      </c>
    </row>
    <row r="276" spans="1:18">
      <c r="A276" s="78"/>
      <c r="B276" s="78"/>
      <c r="C276" s="78"/>
      <c r="D276" s="79">
        <f t="shared" si="65"/>
        <v>0</v>
      </c>
      <c r="E276" s="79">
        <f t="shared" si="66"/>
        <v>0</v>
      </c>
      <c r="F276" s="73">
        <f t="shared" si="67"/>
        <v>0</v>
      </c>
      <c r="G276" s="73">
        <f t="shared" si="68"/>
        <v>0</v>
      </c>
      <c r="H276" s="73">
        <f t="shared" si="69"/>
        <v>0</v>
      </c>
      <c r="I276" s="73">
        <f t="shared" si="70"/>
        <v>0</v>
      </c>
      <c r="J276" s="73">
        <f t="shared" si="71"/>
        <v>0</v>
      </c>
      <c r="K276" s="73">
        <f t="shared" si="72"/>
        <v>0</v>
      </c>
      <c r="L276" s="73">
        <f t="shared" si="73"/>
        <v>0</v>
      </c>
      <c r="M276" s="73">
        <f t="shared" ca="1" si="74"/>
        <v>-9.8676637770209359E-4</v>
      </c>
      <c r="N276" s="73">
        <f t="shared" ca="1" si="75"/>
        <v>0</v>
      </c>
      <c r="O276" s="83">
        <f t="shared" ca="1" si="76"/>
        <v>0</v>
      </c>
      <c r="P276" s="73">
        <f t="shared" ca="1" si="77"/>
        <v>0</v>
      </c>
      <c r="Q276" s="73">
        <f t="shared" ca="1" si="78"/>
        <v>0</v>
      </c>
      <c r="R276" s="42">
        <f t="shared" ca="1" si="79"/>
        <v>9.8676637770209359E-4</v>
      </c>
    </row>
    <row r="277" spans="1:18">
      <c r="A277" s="78"/>
      <c r="B277" s="78"/>
      <c r="C277" s="78"/>
      <c r="D277" s="79">
        <f t="shared" si="65"/>
        <v>0</v>
      </c>
      <c r="E277" s="79">
        <f t="shared" si="66"/>
        <v>0</v>
      </c>
      <c r="F277" s="73">
        <f t="shared" si="67"/>
        <v>0</v>
      </c>
      <c r="G277" s="73">
        <f t="shared" si="68"/>
        <v>0</v>
      </c>
      <c r="H277" s="73">
        <f t="shared" si="69"/>
        <v>0</v>
      </c>
      <c r="I277" s="73">
        <f t="shared" si="70"/>
        <v>0</v>
      </c>
      <c r="J277" s="73">
        <f t="shared" si="71"/>
        <v>0</v>
      </c>
      <c r="K277" s="73">
        <f t="shared" si="72"/>
        <v>0</v>
      </c>
      <c r="L277" s="73">
        <f t="shared" si="73"/>
        <v>0</v>
      </c>
      <c r="M277" s="73">
        <f t="shared" ca="1" si="74"/>
        <v>-9.8676637770209359E-4</v>
      </c>
      <c r="N277" s="73">
        <f t="shared" ca="1" si="75"/>
        <v>0</v>
      </c>
      <c r="O277" s="83">
        <f t="shared" ca="1" si="76"/>
        <v>0</v>
      </c>
      <c r="P277" s="73">
        <f t="shared" ca="1" si="77"/>
        <v>0</v>
      </c>
      <c r="Q277" s="73">
        <f t="shared" ca="1" si="78"/>
        <v>0</v>
      </c>
      <c r="R277" s="42">
        <f t="shared" ca="1" si="79"/>
        <v>9.8676637770209359E-4</v>
      </c>
    </row>
    <row r="278" spans="1:18">
      <c r="A278" s="78"/>
      <c r="B278" s="78"/>
      <c r="C278" s="78"/>
      <c r="D278" s="79">
        <f t="shared" si="65"/>
        <v>0</v>
      </c>
      <c r="E278" s="79">
        <f t="shared" si="66"/>
        <v>0</v>
      </c>
      <c r="F278" s="73">
        <f t="shared" si="67"/>
        <v>0</v>
      </c>
      <c r="G278" s="73">
        <f t="shared" si="68"/>
        <v>0</v>
      </c>
      <c r="H278" s="73">
        <f t="shared" si="69"/>
        <v>0</v>
      </c>
      <c r="I278" s="73">
        <f t="shared" si="70"/>
        <v>0</v>
      </c>
      <c r="J278" s="73">
        <f t="shared" si="71"/>
        <v>0</v>
      </c>
      <c r="K278" s="73">
        <f t="shared" si="72"/>
        <v>0</v>
      </c>
      <c r="L278" s="73">
        <f t="shared" si="73"/>
        <v>0</v>
      </c>
      <c r="M278" s="73">
        <f t="shared" ca="1" si="74"/>
        <v>-9.8676637770209359E-4</v>
      </c>
      <c r="N278" s="73">
        <f t="shared" ca="1" si="75"/>
        <v>0</v>
      </c>
      <c r="O278" s="83">
        <f t="shared" ca="1" si="76"/>
        <v>0</v>
      </c>
      <c r="P278" s="73">
        <f t="shared" ca="1" si="77"/>
        <v>0</v>
      </c>
      <c r="Q278" s="73">
        <f t="shared" ca="1" si="78"/>
        <v>0</v>
      </c>
      <c r="R278" s="42">
        <f t="shared" ca="1" si="79"/>
        <v>9.8676637770209359E-4</v>
      </c>
    </row>
    <row r="279" spans="1:18">
      <c r="A279" s="78"/>
      <c r="B279" s="78"/>
      <c r="C279" s="78"/>
      <c r="D279" s="79">
        <f t="shared" si="65"/>
        <v>0</v>
      </c>
      <c r="E279" s="79">
        <f t="shared" si="66"/>
        <v>0</v>
      </c>
      <c r="F279" s="73">
        <f t="shared" si="67"/>
        <v>0</v>
      </c>
      <c r="G279" s="73">
        <f t="shared" si="68"/>
        <v>0</v>
      </c>
      <c r="H279" s="73">
        <f t="shared" si="69"/>
        <v>0</v>
      </c>
      <c r="I279" s="73">
        <f t="shared" si="70"/>
        <v>0</v>
      </c>
      <c r="J279" s="73">
        <f t="shared" si="71"/>
        <v>0</v>
      </c>
      <c r="K279" s="73">
        <f t="shared" si="72"/>
        <v>0</v>
      </c>
      <c r="L279" s="73">
        <f t="shared" si="73"/>
        <v>0</v>
      </c>
      <c r="M279" s="73">
        <f t="shared" ca="1" si="74"/>
        <v>-9.8676637770209359E-4</v>
      </c>
      <c r="N279" s="73">
        <f t="shared" ca="1" si="75"/>
        <v>0</v>
      </c>
      <c r="O279" s="83">
        <f t="shared" ca="1" si="76"/>
        <v>0</v>
      </c>
      <c r="P279" s="73">
        <f t="shared" ca="1" si="77"/>
        <v>0</v>
      </c>
      <c r="Q279" s="73">
        <f t="shared" ca="1" si="78"/>
        <v>0</v>
      </c>
      <c r="R279" s="42">
        <f t="shared" ca="1" si="79"/>
        <v>9.8676637770209359E-4</v>
      </c>
    </row>
    <row r="280" spans="1:18">
      <c r="A280" s="78"/>
      <c r="B280" s="78"/>
      <c r="C280" s="78"/>
      <c r="D280" s="79">
        <f t="shared" si="65"/>
        <v>0</v>
      </c>
      <c r="E280" s="79">
        <f t="shared" si="66"/>
        <v>0</v>
      </c>
      <c r="F280" s="73">
        <f t="shared" si="67"/>
        <v>0</v>
      </c>
      <c r="G280" s="73">
        <f t="shared" si="68"/>
        <v>0</v>
      </c>
      <c r="H280" s="73">
        <f t="shared" si="69"/>
        <v>0</v>
      </c>
      <c r="I280" s="73">
        <f t="shared" si="70"/>
        <v>0</v>
      </c>
      <c r="J280" s="73">
        <f t="shared" si="71"/>
        <v>0</v>
      </c>
      <c r="K280" s="73">
        <f t="shared" si="72"/>
        <v>0</v>
      </c>
      <c r="L280" s="73">
        <f t="shared" si="73"/>
        <v>0</v>
      </c>
      <c r="M280" s="73">
        <f t="shared" ca="1" si="74"/>
        <v>-9.8676637770209359E-4</v>
      </c>
      <c r="N280" s="73">
        <f t="shared" ca="1" si="75"/>
        <v>0</v>
      </c>
      <c r="O280" s="83">
        <f t="shared" ca="1" si="76"/>
        <v>0</v>
      </c>
      <c r="P280" s="73">
        <f t="shared" ca="1" si="77"/>
        <v>0</v>
      </c>
      <c r="Q280" s="73">
        <f t="shared" ca="1" si="78"/>
        <v>0</v>
      </c>
      <c r="R280" s="42">
        <f t="shared" ca="1" si="79"/>
        <v>9.8676637770209359E-4</v>
      </c>
    </row>
    <row r="281" spans="1:18">
      <c r="A281" s="78"/>
      <c r="B281" s="78"/>
      <c r="C281" s="78"/>
      <c r="D281" s="79">
        <f t="shared" si="65"/>
        <v>0</v>
      </c>
      <c r="E281" s="79">
        <f t="shared" si="66"/>
        <v>0</v>
      </c>
      <c r="F281" s="73">
        <f t="shared" si="67"/>
        <v>0</v>
      </c>
      <c r="G281" s="73">
        <f t="shared" si="68"/>
        <v>0</v>
      </c>
      <c r="H281" s="73">
        <f t="shared" si="69"/>
        <v>0</v>
      </c>
      <c r="I281" s="73">
        <f t="shared" si="70"/>
        <v>0</v>
      </c>
      <c r="J281" s="73">
        <f t="shared" si="71"/>
        <v>0</v>
      </c>
      <c r="K281" s="73">
        <f t="shared" si="72"/>
        <v>0</v>
      </c>
      <c r="L281" s="73">
        <f t="shared" si="73"/>
        <v>0</v>
      </c>
      <c r="M281" s="73">
        <f t="shared" ca="1" si="74"/>
        <v>-9.8676637770209359E-4</v>
      </c>
      <c r="N281" s="73">
        <f t="shared" ca="1" si="75"/>
        <v>0</v>
      </c>
      <c r="O281" s="83">
        <f t="shared" ca="1" si="76"/>
        <v>0</v>
      </c>
      <c r="P281" s="73">
        <f t="shared" ca="1" si="77"/>
        <v>0</v>
      </c>
      <c r="Q281" s="73">
        <f t="shared" ca="1" si="78"/>
        <v>0</v>
      </c>
      <c r="R281" s="42">
        <f t="shared" ca="1" si="79"/>
        <v>9.8676637770209359E-4</v>
      </c>
    </row>
    <row r="282" spans="1:18">
      <c r="A282" s="78"/>
      <c r="B282" s="78"/>
      <c r="C282" s="78"/>
      <c r="D282" s="79">
        <f t="shared" si="65"/>
        <v>0</v>
      </c>
      <c r="E282" s="79">
        <f t="shared" si="66"/>
        <v>0</v>
      </c>
      <c r="F282" s="73">
        <f t="shared" si="67"/>
        <v>0</v>
      </c>
      <c r="G282" s="73">
        <f t="shared" si="68"/>
        <v>0</v>
      </c>
      <c r="H282" s="73">
        <f t="shared" si="69"/>
        <v>0</v>
      </c>
      <c r="I282" s="73">
        <f t="shared" si="70"/>
        <v>0</v>
      </c>
      <c r="J282" s="73">
        <f t="shared" si="71"/>
        <v>0</v>
      </c>
      <c r="K282" s="73">
        <f t="shared" si="72"/>
        <v>0</v>
      </c>
      <c r="L282" s="73">
        <f t="shared" si="73"/>
        <v>0</v>
      </c>
      <c r="M282" s="73">
        <f t="shared" ca="1" si="74"/>
        <v>-9.8676637770209359E-4</v>
      </c>
      <c r="N282" s="73">
        <f t="shared" ca="1" si="75"/>
        <v>0</v>
      </c>
      <c r="O282" s="83">
        <f t="shared" ca="1" si="76"/>
        <v>0</v>
      </c>
      <c r="P282" s="73">
        <f t="shared" ca="1" si="77"/>
        <v>0</v>
      </c>
      <c r="Q282" s="73">
        <f t="shared" ca="1" si="78"/>
        <v>0</v>
      </c>
      <c r="R282" s="42">
        <f t="shared" ca="1" si="79"/>
        <v>9.8676637770209359E-4</v>
      </c>
    </row>
    <row r="283" spans="1:18">
      <c r="A283" s="78"/>
      <c r="B283" s="78"/>
      <c r="C283" s="78"/>
      <c r="D283" s="79">
        <f t="shared" si="65"/>
        <v>0</v>
      </c>
      <c r="E283" s="79">
        <f t="shared" si="66"/>
        <v>0</v>
      </c>
      <c r="F283" s="73">
        <f t="shared" si="67"/>
        <v>0</v>
      </c>
      <c r="G283" s="73">
        <f t="shared" si="68"/>
        <v>0</v>
      </c>
      <c r="H283" s="73">
        <f t="shared" si="69"/>
        <v>0</v>
      </c>
      <c r="I283" s="73">
        <f t="shared" si="70"/>
        <v>0</v>
      </c>
      <c r="J283" s="73">
        <f t="shared" si="71"/>
        <v>0</v>
      </c>
      <c r="K283" s="73">
        <f t="shared" si="72"/>
        <v>0</v>
      </c>
      <c r="L283" s="73">
        <f t="shared" si="73"/>
        <v>0</v>
      </c>
      <c r="M283" s="73">
        <f t="shared" ca="1" si="74"/>
        <v>-9.8676637770209359E-4</v>
      </c>
      <c r="N283" s="73">
        <f t="shared" ca="1" si="75"/>
        <v>0</v>
      </c>
      <c r="O283" s="83">
        <f t="shared" ca="1" si="76"/>
        <v>0</v>
      </c>
      <c r="P283" s="73">
        <f t="shared" ca="1" si="77"/>
        <v>0</v>
      </c>
      <c r="Q283" s="73">
        <f t="shared" ca="1" si="78"/>
        <v>0</v>
      </c>
      <c r="R283" s="42">
        <f t="shared" ca="1" si="79"/>
        <v>9.8676637770209359E-4</v>
      </c>
    </row>
    <row r="284" spans="1:18">
      <c r="A284" s="78"/>
      <c r="B284" s="78"/>
      <c r="C284" s="78"/>
      <c r="D284" s="79">
        <f t="shared" si="65"/>
        <v>0</v>
      </c>
      <c r="E284" s="79">
        <f t="shared" si="66"/>
        <v>0</v>
      </c>
      <c r="F284" s="73">
        <f t="shared" si="67"/>
        <v>0</v>
      </c>
      <c r="G284" s="73">
        <f t="shared" si="68"/>
        <v>0</v>
      </c>
      <c r="H284" s="73">
        <f t="shared" si="69"/>
        <v>0</v>
      </c>
      <c r="I284" s="73">
        <f t="shared" si="70"/>
        <v>0</v>
      </c>
      <c r="J284" s="73">
        <f t="shared" si="71"/>
        <v>0</v>
      </c>
      <c r="K284" s="73">
        <f t="shared" si="72"/>
        <v>0</v>
      </c>
      <c r="L284" s="73">
        <f t="shared" si="73"/>
        <v>0</v>
      </c>
      <c r="M284" s="73">
        <f t="shared" ca="1" si="74"/>
        <v>-9.8676637770209359E-4</v>
      </c>
      <c r="N284" s="73">
        <f t="shared" ca="1" si="75"/>
        <v>0</v>
      </c>
      <c r="O284" s="83">
        <f t="shared" ca="1" si="76"/>
        <v>0</v>
      </c>
      <c r="P284" s="73">
        <f t="shared" ca="1" si="77"/>
        <v>0</v>
      </c>
      <c r="Q284" s="73">
        <f t="shared" ca="1" si="78"/>
        <v>0</v>
      </c>
      <c r="R284" s="42">
        <f t="shared" ca="1" si="79"/>
        <v>9.8676637770209359E-4</v>
      </c>
    </row>
    <row r="285" spans="1:18">
      <c r="A285" s="78"/>
      <c r="B285" s="78"/>
      <c r="C285" s="78"/>
      <c r="D285" s="79">
        <f t="shared" si="65"/>
        <v>0</v>
      </c>
      <c r="E285" s="79">
        <f t="shared" si="66"/>
        <v>0</v>
      </c>
      <c r="F285" s="73">
        <f t="shared" si="67"/>
        <v>0</v>
      </c>
      <c r="G285" s="73">
        <f t="shared" si="68"/>
        <v>0</v>
      </c>
      <c r="H285" s="73">
        <f t="shared" si="69"/>
        <v>0</v>
      </c>
      <c r="I285" s="73">
        <f t="shared" si="70"/>
        <v>0</v>
      </c>
      <c r="J285" s="73">
        <f t="shared" si="71"/>
        <v>0</v>
      </c>
      <c r="K285" s="73">
        <f t="shared" si="72"/>
        <v>0</v>
      </c>
      <c r="L285" s="73">
        <f t="shared" si="73"/>
        <v>0</v>
      </c>
      <c r="M285" s="73">
        <f t="shared" ca="1" si="74"/>
        <v>-9.8676637770209359E-4</v>
      </c>
      <c r="N285" s="73">
        <f t="shared" ca="1" si="75"/>
        <v>0</v>
      </c>
      <c r="O285" s="83">
        <f t="shared" ca="1" si="76"/>
        <v>0</v>
      </c>
      <c r="P285" s="73">
        <f t="shared" ca="1" si="77"/>
        <v>0</v>
      </c>
      <c r="Q285" s="73">
        <f t="shared" ca="1" si="78"/>
        <v>0</v>
      </c>
      <c r="R285" s="42">
        <f t="shared" ca="1" si="79"/>
        <v>9.8676637770209359E-4</v>
      </c>
    </row>
    <row r="286" spans="1:18">
      <c r="A286" s="78"/>
      <c r="B286" s="78"/>
      <c r="C286" s="78"/>
      <c r="D286" s="79">
        <f t="shared" si="65"/>
        <v>0</v>
      </c>
      <c r="E286" s="79">
        <f t="shared" si="66"/>
        <v>0</v>
      </c>
      <c r="F286" s="73">
        <f t="shared" si="67"/>
        <v>0</v>
      </c>
      <c r="G286" s="73">
        <f t="shared" si="68"/>
        <v>0</v>
      </c>
      <c r="H286" s="73">
        <f t="shared" si="69"/>
        <v>0</v>
      </c>
      <c r="I286" s="73">
        <f t="shared" si="70"/>
        <v>0</v>
      </c>
      <c r="J286" s="73">
        <f t="shared" si="71"/>
        <v>0</v>
      </c>
      <c r="K286" s="73">
        <f t="shared" si="72"/>
        <v>0</v>
      </c>
      <c r="L286" s="73">
        <f t="shared" si="73"/>
        <v>0</v>
      </c>
      <c r="M286" s="73">
        <f t="shared" ca="1" si="74"/>
        <v>-9.8676637770209359E-4</v>
      </c>
      <c r="N286" s="73">
        <f t="shared" ca="1" si="75"/>
        <v>0</v>
      </c>
      <c r="O286" s="83">
        <f t="shared" ca="1" si="76"/>
        <v>0</v>
      </c>
      <c r="P286" s="73">
        <f t="shared" ca="1" si="77"/>
        <v>0</v>
      </c>
      <c r="Q286" s="73">
        <f t="shared" ca="1" si="78"/>
        <v>0</v>
      </c>
      <c r="R286" s="42">
        <f t="shared" ca="1" si="79"/>
        <v>9.8676637770209359E-4</v>
      </c>
    </row>
    <row r="287" spans="1:18">
      <c r="A287" s="78"/>
      <c r="B287" s="78"/>
      <c r="C287" s="78"/>
      <c r="D287" s="79">
        <f t="shared" si="65"/>
        <v>0</v>
      </c>
      <c r="E287" s="79">
        <f t="shared" si="66"/>
        <v>0</v>
      </c>
      <c r="F287" s="73">
        <f t="shared" si="67"/>
        <v>0</v>
      </c>
      <c r="G287" s="73">
        <f t="shared" si="68"/>
        <v>0</v>
      </c>
      <c r="H287" s="73">
        <f t="shared" si="69"/>
        <v>0</v>
      </c>
      <c r="I287" s="73">
        <f t="shared" si="70"/>
        <v>0</v>
      </c>
      <c r="J287" s="73">
        <f t="shared" si="71"/>
        <v>0</v>
      </c>
      <c r="K287" s="73">
        <f t="shared" si="72"/>
        <v>0</v>
      </c>
      <c r="L287" s="73">
        <f t="shared" si="73"/>
        <v>0</v>
      </c>
      <c r="M287" s="73">
        <f t="shared" ca="1" si="74"/>
        <v>-9.8676637770209359E-4</v>
      </c>
      <c r="N287" s="73">
        <f t="shared" ca="1" si="75"/>
        <v>0</v>
      </c>
      <c r="O287" s="83">
        <f t="shared" ca="1" si="76"/>
        <v>0</v>
      </c>
      <c r="P287" s="73">
        <f t="shared" ca="1" si="77"/>
        <v>0</v>
      </c>
      <c r="Q287" s="73">
        <f t="shared" ca="1" si="78"/>
        <v>0</v>
      </c>
      <c r="R287" s="42">
        <f t="shared" ca="1" si="79"/>
        <v>9.8676637770209359E-4</v>
      </c>
    </row>
    <row r="288" spans="1:18">
      <c r="A288" s="78"/>
      <c r="B288" s="78"/>
      <c r="C288" s="78"/>
      <c r="D288" s="79">
        <f t="shared" si="65"/>
        <v>0</v>
      </c>
      <c r="E288" s="79">
        <f t="shared" si="66"/>
        <v>0</v>
      </c>
      <c r="F288" s="73">
        <f t="shared" si="67"/>
        <v>0</v>
      </c>
      <c r="G288" s="73">
        <f t="shared" si="68"/>
        <v>0</v>
      </c>
      <c r="H288" s="73">
        <f t="shared" si="69"/>
        <v>0</v>
      </c>
      <c r="I288" s="73">
        <f t="shared" si="70"/>
        <v>0</v>
      </c>
      <c r="J288" s="73">
        <f t="shared" si="71"/>
        <v>0</v>
      </c>
      <c r="K288" s="73">
        <f t="shared" si="72"/>
        <v>0</v>
      </c>
      <c r="L288" s="73">
        <f t="shared" si="73"/>
        <v>0</v>
      </c>
      <c r="M288" s="73">
        <f t="shared" ca="1" si="74"/>
        <v>-9.8676637770209359E-4</v>
      </c>
      <c r="N288" s="73">
        <f t="shared" ca="1" si="75"/>
        <v>0</v>
      </c>
      <c r="O288" s="83">
        <f t="shared" ca="1" si="76"/>
        <v>0</v>
      </c>
      <c r="P288" s="73">
        <f t="shared" ca="1" si="77"/>
        <v>0</v>
      </c>
      <c r="Q288" s="73">
        <f t="shared" ca="1" si="78"/>
        <v>0</v>
      </c>
      <c r="R288" s="42">
        <f t="shared" ca="1" si="79"/>
        <v>9.8676637770209359E-4</v>
      </c>
    </row>
    <row r="289" spans="1:18">
      <c r="A289" s="78"/>
      <c r="B289" s="78"/>
      <c r="C289" s="78"/>
      <c r="D289" s="79">
        <f t="shared" si="65"/>
        <v>0</v>
      </c>
      <c r="E289" s="79">
        <f t="shared" si="66"/>
        <v>0</v>
      </c>
      <c r="F289" s="73">
        <f t="shared" si="67"/>
        <v>0</v>
      </c>
      <c r="G289" s="73">
        <f t="shared" si="68"/>
        <v>0</v>
      </c>
      <c r="H289" s="73">
        <f t="shared" si="69"/>
        <v>0</v>
      </c>
      <c r="I289" s="73">
        <f t="shared" si="70"/>
        <v>0</v>
      </c>
      <c r="J289" s="73">
        <f t="shared" si="71"/>
        <v>0</v>
      </c>
      <c r="K289" s="73">
        <f t="shared" si="72"/>
        <v>0</v>
      </c>
      <c r="L289" s="73">
        <f t="shared" si="73"/>
        <v>0</v>
      </c>
      <c r="M289" s="73">
        <f t="shared" ca="1" si="74"/>
        <v>-9.8676637770209359E-4</v>
      </c>
      <c r="N289" s="73">
        <f t="shared" ca="1" si="75"/>
        <v>0</v>
      </c>
      <c r="O289" s="83">
        <f t="shared" ca="1" si="76"/>
        <v>0</v>
      </c>
      <c r="P289" s="73">
        <f t="shared" ca="1" si="77"/>
        <v>0</v>
      </c>
      <c r="Q289" s="73">
        <f t="shared" ca="1" si="78"/>
        <v>0</v>
      </c>
      <c r="R289" s="42">
        <f t="shared" ca="1" si="79"/>
        <v>9.8676637770209359E-4</v>
      </c>
    </row>
    <row r="290" spans="1:18">
      <c r="A290" s="78"/>
      <c r="B290" s="78"/>
      <c r="C290" s="78"/>
      <c r="D290" s="79">
        <f t="shared" si="65"/>
        <v>0</v>
      </c>
      <c r="E290" s="79">
        <f t="shared" si="66"/>
        <v>0</v>
      </c>
      <c r="F290" s="73">
        <f t="shared" si="67"/>
        <v>0</v>
      </c>
      <c r="G290" s="73">
        <f t="shared" si="68"/>
        <v>0</v>
      </c>
      <c r="H290" s="73">
        <f t="shared" si="69"/>
        <v>0</v>
      </c>
      <c r="I290" s="73">
        <f t="shared" si="70"/>
        <v>0</v>
      </c>
      <c r="J290" s="73">
        <f t="shared" si="71"/>
        <v>0</v>
      </c>
      <c r="K290" s="73">
        <f t="shared" si="72"/>
        <v>0</v>
      </c>
      <c r="L290" s="73">
        <f t="shared" si="73"/>
        <v>0</v>
      </c>
      <c r="M290" s="73">
        <f t="shared" ca="1" si="74"/>
        <v>-9.8676637770209359E-4</v>
      </c>
      <c r="N290" s="73">
        <f t="shared" ca="1" si="75"/>
        <v>0</v>
      </c>
      <c r="O290" s="83">
        <f t="shared" ca="1" si="76"/>
        <v>0</v>
      </c>
      <c r="P290" s="73">
        <f t="shared" ca="1" si="77"/>
        <v>0</v>
      </c>
      <c r="Q290" s="73">
        <f t="shared" ca="1" si="78"/>
        <v>0</v>
      </c>
      <c r="R290" s="42">
        <f t="shared" ca="1" si="79"/>
        <v>9.8676637770209359E-4</v>
      </c>
    </row>
    <row r="291" spans="1:18">
      <c r="A291" s="78"/>
      <c r="B291" s="78"/>
      <c r="C291" s="78"/>
      <c r="D291" s="79">
        <f t="shared" si="65"/>
        <v>0</v>
      </c>
      <c r="E291" s="79">
        <f t="shared" si="66"/>
        <v>0</v>
      </c>
      <c r="F291" s="73">
        <f t="shared" si="67"/>
        <v>0</v>
      </c>
      <c r="G291" s="73">
        <f t="shared" si="68"/>
        <v>0</v>
      </c>
      <c r="H291" s="73">
        <f t="shared" si="69"/>
        <v>0</v>
      </c>
      <c r="I291" s="73">
        <f t="shared" si="70"/>
        <v>0</v>
      </c>
      <c r="J291" s="73">
        <f t="shared" si="71"/>
        <v>0</v>
      </c>
      <c r="K291" s="73">
        <f t="shared" si="72"/>
        <v>0</v>
      </c>
      <c r="L291" s="73">
        <f t="shared" si="73"/>
        <v>0</v>
      </c>
      <c r="M291" s="73">
        <f t="shared" ca="1" si="74"/>
        <v>-9.8676637770209359E-4</v>
      </c>
      <c r="N291" s="73">
        <f t="shared" ca="1" si="75"/>
        <v>0</v>
      </c>
      <c r="O291" s="83">
        <f t="shared" ca="1" si="76"/>
        <v>0</v>
      </c>
      <c r="P291" s="73">
        <f t="shared" ca="1" si="77"/>
        <v>0</v>
      </c>
      <c r="Q291" s="73">
        <f t="shared" ca="1" si="78"/>
        <v>0</v>
      </c>
      <c r="R291" s="42">
        <f t="shared" ca="1" si="79"/>
        <v>9.8676637770209359E-4</v>
      </c>
    </row>
    <row r="292" spans="1:18">
      <c r="A292" s="78"/>
      <c r="B292" s="78"/>
      <c r="C292" s="78"/>
      <c r="D292" s="79">
        <f t="shared" si="65"/>
        <v>0</v>
      </c>
      <c r="E292" s="79">
        <f t="shared" si="66"/>
        <v>0</v>
      </c>
      <c r="F292" s="73">
        <f t="shared" si="67"/>
        <v>0</v>
      </c>
      <c r="G292" s="73">
        <f t="shared" si="68"/>
        <v>0</v>
      </c>
      <c r="H292" s="73">
        <f t="shared" si="69"/>
        <v>0</v>
      </c>
      <c r="I292" s="73">
        <f t="shared" si="70"/>
        <v>0</v>
      </c>
      <c r="J292" s="73">
        <f t="shared" si="71"/>
        <v>0</v>
      </c>
      <c r="K292" s="73">
        <f t="shared" si="72"/>
        <v>0</v>
      </c>
      <c r="L292" s="73">
        <f t="shared" si="73"/>
        <v>0</v>
      </c>
      <c r="M292" s="73">
        <f t="shared" ca="1" si="74"/>
        <v>-9.8676637770209359E-4</v>
      </c>
      <c r="N292" s="73">
        <f t="shared" ca="1" si="75"/>
        <v>0</v>
      </c>
      <c r="O292" s="83">
        <f t="shared" ca="1" si="76"/>
        <v>0</v>
      </c>
      <c r="P292" s="73">
        <f t="shared" ca="1" si="77"/>
        <v>0</v>
      </c>
      <c r="Q292" s="73">
        <f t="shared" ca="1" si="78"/>
        <v>0</v>
      </c>
      <c r="R292" s="42">
        <f t="shared" ca="1" si="79"/>
        <v>9.8676637770209359E-4</v>
      </c>
    </row>
    <row r="293" spans="1:18">
      <c r="A293" s="78"/>
      <c r="B293" s="78"/>
      <c r="C293" s="78"/>
      <c r="D293" s="79">
        <f t="shared" si="65"/>
        <v>0</v>
      </c>
      <c r="E293" s="79">
        <f t="shared" si="66"/>
        <v>0</v>
      </c>
      <c r="F293" s="73">
        <f t="shared" si="67"/>
        <v>0</v>
      </c>
      <c r="G293" s="73">
        <f t="shared" si="68"/>
        <v>0</v>
      </c>
      <c r="H293" s="73">
        <f t="shared" si="69"/>
        <v>0</v>
      </c>
      <c r="I293" s="73">
        <f t="shared" si="70"/>
        <v>0</v>
      </c>
      <c r="J293" s="73">
        <f t="shared" si="71"/>
        <v>0</v>
      </c>
      <c r="K293" s="73">
        <f t="shared" si="72"/>
        <v>0</v>
      </c>
      <c r="L293" s="73">
        <f t="shared" si="73"/>
        <v>0</v>
      </c>
      <c r="M293" s="73">
        <f t="shared" ca="1" si="74"/>
        <v>-9.8676637770209359E-4</v>
      </c>
      <c r="N293" s="73">
        <f t="shared" ca="1" si="75"/>
        <v>0</v>
      </c>
      <c r="O293" s="83">
        <f t="shared" ca="1" si="76"/>
        <v>0</v>
      </c>
      <c r="P293" s="73">
        <f t="shared" ca="1" si="77"/>
        <v>0</v>
      </c>
      <c r="Q293" s="73">
        <f t="shared" ca="1" si="78"/>
        <v>0</v>
      </c>
      <c r="R293" s="42">
        <f t="shared" ca="1" si="79"/>
        <v>9.8676637770209359E-4</v>
      </c>
    </row>
    <row r="294" spans="1:18">
      <c r="A294" s="78"/>
      <c r="B294" s="78"/>
      <c r="C294" s="78"/>
      <c r="D294" s="79">
        <f t="shared" si="65"/>
        <v>0</v>
      </c>
      <c r="E294" s="79">
        <f t="shared" si="66"/>
        <v>0</v>
      </c>
      <c r="F294" s="73">
        <f t="shared" si="67"/>
        <v>0</v>
      </c>
      <c r="G294" s="73">
        <f t="shared" si="68"/>
        <v>0</v>
      </c>
      <c r="H294" s="73">
        <f t="shared" si="69"/>
        <v>0</v>
      </c>
      <c r="I294" s="73">
        <f t="shared" si="70"/>
        <v>0</v>
      </c>
      <c r="J294" s="73">
        <f t="shared" si="71"/>
        <v>0</v>
      </c>
      <c r="K294" s="73">
        <f t="shared" si="72"/>
        <v>0</v>
      </c>
      <c r="L294" s="73">
        <f t="shared" si="73"/>
        <v>0</v>
      </c>
      <c r="M294" s="73">
        <f t="shared" ca="1" si="74"/>
        <v>-9.8676637770209359E-4</v>
      </c>
      <c r="N294" s="73">
        <f t="shared" ca="1" si="75"/>
        <v>0</v>
      </c>
      <c r="O294" s="83">
        <f t="shared" ca="1" si="76"/>
        <v>0</v>
      </c>
      <c r="P294" s="73">
        <f t="shared" ca="1" si="77"/>
        <v>0</v>
      </c>
      <c r="Q294" s="73">
        <f t="shared" ca="1" si="78"/>
        <v>0</v>
      </c>
      <c r="R294" s="42">
        <f t="shared" ca="1" si="79"/>
        <v>9.8676637770209359E-4</v>
      </c>
    </row>
    <row r="295" spans="1:18">
      <c r="A295" s="78"/>
      <c r="B295" s="78"/>
      <c r="C295" s="78"/>
      <c r="D295" s="79">
        <f t="shared" si="65"/>
        <v>0</v>
      </c>
      <c r="E295" s="79">
        <f t="shared" si="66"/>
        <v>0</v>
      </c>
      <c r="F295" s="73">
        <f t="shared" si="67"/>
        <v>0</v>
      </c>
      <c r="G295" s="73">
        <f t="shared" si="68"/>
        <v>0</v>
      </c>
      <c r="H295" s="73">
        <f t="shared" si="69"/>
        <v>0</v>
      </c>
      <c r="I295" s="73">
        <f t="shared" si="70"/>
        <v>0</v>
      </c>
      <c r="J295" s="73">
        <f t="shared" si="71"/>
        <v>0</v>
      </c>
      <c r="K295" s="73">
        <f t="shared" si="72"/>
        <v>0</v>
      </c>
      <c r="L295" s="73">
        <f t="shared" si="73"/>
        <v>0</v>
      </c>
      <c r="M295" s="73">
        <f t="shared" ca="1" si="74"/>
        <v>-9.8676637770209359E-4</v>
      </c>
      <c r="N295" s="73">
        <f t="shared" ca="1" si="75"/>
        <v>0</v>
      </c>
      <c r="O295" s="83">
        <f t="shared" ca="1" si="76"/>
        <v>0</v>
      </c>
      <c r="P295" s="73">
        <f t="shared" ca="1" si="77"/>
        <v>0</v>
      </c>
      <c r="Q295" s="73">
        <f t="shared" ca="1" si="78"/>
        <v>0</v>
      </c>
      <c r="R295" s="42">
        <f t="shared" ca="1" si="79"/>
        <v>9.8676637770209359E-4</v>
      </c>
    </row>
    <row r="296" spans="1:18">
      <c r="A296" s="78"/>
      <c r="B296" s="78"/>
      <c r="C296" s="78"/>
      <c r="D296" s="79">
        <f t="shared" si="65"/>
        <v>0</v>
      </c>
      <c r="E296" s="79">
        <f t="shared" si="66"/>
        <v>0</v>
      </c>
      <c r="F296" s="73">
        <f t="shared" si="67"/>
        <v>0</v>
      </c>
      <c r="G296" s="73">
        <f t="shared" si="68"/>
        <v>0</v>
      </c>
      <c r="H296" s="73">
        <f t="shared" si="69"/>
        <v>0</v>
      </c>
      <c r="I296" s="73">
        <f t="shared" si="70"/>
        <v>0</v>
      </c>
      <c r="J296" s="73">
        <f t="shared" si="71"/>
        <v>0</v>
      </c>
      <c r="K296" s="73">
        <f t="shared" si="72"/>
        <v>0</v>
      </c>
      <c r="L296" s="73">
        <f t="shared" si="73"/>
        <v>0</v>
      </c>
      <c r="M296" s="73">
        <f t="shared" ca="1" si="74"/>
        <v>-9.8676637770209359E-4</v>
      </c>
      <c r="N296" s="73">
        <f t="shared" ca="1" si="75"/>
        <v>0</v>
      </c>
      <c r="O296" s="83">
        <f t="shared" ca="1" si="76"/>
        <v>0</v>
      </c>
      <c r="P296" s="73">
        <f t="shared" ca="1" si="77"/>
        <v>0</v>
      </c>
      <c r="Q296" s="73">
        <f t="shared" ca="1" si="78"/>
        <v>0</v>
      </c>
      <c r="R296" s="42">
        <f t="shared" ca="1" si="79"/>
        <v>9.8676637770209359E-4</v>
      </c>
    </row>
    <row r="297" spans="1:18">
      <c r="A297" s="78"/>
      <c r="B297" s="78"/>
      <c r="C297" s="78"/>
      <c r="D297" s="79">
        <f t="shared" si="65"/>
        <v>0</v>
      </c>
      <c r="E297" s="79">
        <f t="shared" si="66"/>
        <v>0</v>
      </c>
      <c r="F297" s="73">
        <f t="shared" si="67"/>
        <v>0</v>
      </c>
      <c r="G297" s="73">
        <f t="shared" si="68"/>
        <v>0</v>
      </c>
      <c r="H297" s="73">
        <f t="shared" si="69"/>
        <v>0</v>
      </c>
      <c r="I297" s="73">
        <f t="shared" si="70"/>
        <v>0</v>
      </c>
      <c r="J297" s="73">
        <f t="shared" si="71"/>
        <v>0</v>
      </c>
      <c r="K297" s="73">
        <f t="shared" si="72"/>
        <v>0</v>
      </c>
      <c r="L297" s="73">
        <f t="shared" si="73"/>
        <v>0</v>
      </c>
      <c r="M297" s="73">
        <f t="shared" ca="1" si="74"/>
        <v>-9.8676637770209359E-4</v>
      </c>
      <c r="N297" s="73">
        <f t="shared" ca="1" si="75"/>
        <v>0</v>
      </c>
      <c r="O297" s="83">
        <f t="shared" ca="1" si="76"/>
        <v>0</v>
      </c>
      <c r="P297" s="73">
        <f t="shared" ca="1" si="77"/>
        <v>0</v>
      </c>
      <c r="Q297" s="73">
        <f t="shared" ca="1" si="78"/>
        <v>0</v>
      </c>
      <c r="R297" s="42">
        <f t="shared" ca="1" si="79"/>
        <v>9.8676637770209359E-4</v>
      </c>
    </row>
    <row r="298" spans="1:18">
      <c r="A298" s="78"/>
      <c r="B298" s="78"/>
      <c r="C298" s="78"/>
      <c r="D298" s="79">
        <f t="shared" si="65"/>
        <v>0</v>
      </c>
      <c r="E298" s="79">
        <f t="shared" si="66"/>
        <v>0</v>
      </c>
      <c r="F298" s="73">
        <f t="shared" si="67"/>
        <v>0</v>
      </c>
      <c r="G298" s="73">
        <f t="shared" si="68"/>
        <v>0</v>
      </c>
      <c r="H298" s="73">
        <f t="shared" si="69"/>
        <v>0</v>
      </c>
      <c r="I298" s="73">
        <f t="shared" si="70"/>
        <v>0</v>
      </c>
      <c r="J298" s="73">
        <f t="shared" si="71"/>
        <v>0</v>
      </c>
      <c r="K298" s="73">
        <f t="shared" si="72"/>
        <v>0</v>
      </c>
      <c r="L298" s="73">
        <f t="shared" si="73"/>
        <v>0</v>
      </c>
      <c r="M298" s="73">
        <f t="shared" ca="1" si="74"/>
        <v>-9.8676637770209359E-4</v>
      </c>
      <c r="N298" s="73">
        <f t="shared" ca="1" si="75"/>
        <v>0</v>
      </c>
      <c r="O298" s="83">
        <f t="shared" ca="1" si="76"/>
        <v>0</v>
      </c>
      <c r="P298" s="73">
        <f t="shared" ca="1" si="77"/>
        <v>0</v>
      </c>
      <c r="Q298" s="73">
        <f t="shared" ca="1" si="78"/>
        <v>0</v>
      </c>
      <c r="R298" s="42">
        <f t="shared" ca="1" si="79"/>
        <v>9.8676637770209359E-4</v>
      </c>
    </row>
    <row r="299" spans="1:18">
      <c r="A299" s="78"/>
      <c r="B299" s="78"/>
      <c r="C299" s="78"/>
      <c r="D299" s="79">
        <f t="shared" si="65"/>
        <v>0</v>
      </c>
      <c r="E299" s="79">
        <f t="shared" si="66"/>
        <v>0</v>
      </c>
      <c r="F299" s="73">
        <f t="shared" si="67"/>
        <v>0</v>
      </c>
      <c r="G299" s="73">
        <f t="shared" si="68"/>
        <v>0</v>
      </c>
      <c r="H299" s="73">
        <f t="shared" si="69"/>
        <v>0</v>
      </c>
      <c r="I299" s="73">
        <f t="shared" si="70"/>
        <v>0</v>
      </c>
      <c r="J299" s="73">
        <f t="shared" si="71"/>
        <v>0</v>
      </c>
      <c r="K299" s="73">
        <f t="shared" si="72"/>
        <v>0</v>
      </c>
      <c r="L299" s="73">
        <f t="shared" si="73"/>
        <v>0</v>
      </c>
      <c r="M299" s="73">
        <f t="shared" ca="1" si="74"/>
        <v>-9.8676637770209359E-4</v>
      </c>
      <c r="N299" s="73">
        <f t="shared" ca="1" si="75"/>
        <v>0</v>
      </c>
      <c r="O299" s="83">
        <f t="shared" ca="1" si="76"/>
        <v>0</v>
      </c>
      <c r="P299" s="73">
        <f t="shared" ca="1" si="77"/>
        <v>0</v>
      </c>
      <c r="Q299" s="73">
        <f t="shared" ca="1" si="78"/>
        <v>0</v>
      </c>
      <c r="R299" s="42">
        <f t="shared" ca="1" si="79"/>
        <v>9.8676637770209359E-4</v>
      </c>
    </row>
    <row r="300" spans="1:18">
      <c r="A300" s="78"/>
      <c r="B300" s="78"/>
      <c r="C300" s="78"/>
      <c r="D300" s="79">
        <f t="shared" si="65"/>
        <v>0</v>
      </c>
      <c r="E300" s="79">
        <f t="shared" si="66"/>
        <v>0</v>
      </c>
      <c r="F300" s="73">
        <f t="shared" si="67"/>
        <v>0</v>
      </c>
      <c r="G300" s="73">
        <f t="shared" si="68"/>
        <v>0</v>
      </c>
      <c r="H300" s="73">
        <f t="shared" si="69"/>
        <v>0</v>
      </c>
      <c r="I300" s="73">
        <f t="shared" si="70"/>
        <v>0</v>
      </c>
      <c r="J300" s="73">
        <f t="shared" si="71"/>
        <v>0</v>
      </c>
      <c r="K300" s="73">
        <f t="shared" si="72"/>
        <v>0</v>
      </c>
      <c r="L300" s="73">
        <f t="shared" si="73"/>
        <v>0</v>
      </c>
      <c r="M300" s="73">
        <f t="shared" ca="1" si="74"/>
        <v>-9.8676637770209359E-4</v>
      </c>
      <c r="N300" s="73">
        <f t="shared" ca="1" si="75"/>
        <v>0</v>
      </c>
      <c r="O300" s="83">
        <f t="shared" ca="1" si="76"/>
        <v>0</v>
      </c>
      <c r="P300" s="73">
        <f t="shared" ca="1" si="77"/>
        <v>0</v>
      </c>
      <c r="Q300" s="73">
        <f t="shared" ca="1" si="78"/>
        <v>0</v>
      </c>
      <c r="R300" s="42">
        <f t="shared" ca="1" si="79"/>
        <v>9.8676637770209359E-4</v>
      </c>
    </row>
    <row r="301" spans="1:18">
      <c r="A301" s="78"/>
      <c r="B301" s="78"/>
      <c r="C301" s="78"/>
      <c r="D301" s="79">
        <f t="shared" si="65"/>
        <v>0</v>
      </c>
      <c r="E301" s="79">
        <f t="shared" si="66"/>
        <v>0</v>
      </c>
      <c r="F301" s="73">
        <f t="shared" si="67"/>
        <v>0</v>
      </c>
      <c r="G301" s="73">
        <f t="shared" si="68"/>
        <v>0</v>
      </c>
      <c r="H301" s="73">
        <f t="shared" si="69"/>
        <v>0</v>
      </c>
      <c r="I301" s="73">
        <f t="shared" si="70"/>
        <v>0</v>
      </c>
      <c r="J301" s="73">
        <f t="shared" si="71"/>
        <v>0</v>
      </c>
      <c r="K301" s="73">
        <f t="shared" si="72"/>
        <v>0</v>
      </c>
      <c r="L301" s="73">
        <f t="shared" si="73"/>
        <v>0</v>
      </c>
      <c r="M301" s="73">
        <f t="shared" ca="1" si="74"/>
        <v>-9.8676637770209359E-4</v>
      </c>
      <c r="N301" s="73">
        <f t="shared" ca="1" si="75"/>
        <v>0</v>
      </c>
      <c r="O301" s="83">
        <f t="shared" ca="1" si="76"/>
        <v>0</v>
      </c>
      <c r="P301" s="73">
        <f t="shared" ca="1" si="77"/>
        <v>0</v>
      </c>
      <c r="Q301" s="73">
        <f t="shared" ca="1" si="78"/>
        <v>0</v>
      </c>
      <c r="R301" s="42">
        <f t="shared" ca="1" si="79"/>
        <v>9.8676637770209359E-4</v>
      </c>
    </row>
    <row r="302" spans="1:18">
      <c r="A302" s="78"/>
      <c r="B302" s="78"/>
      <c r="C302" s="78"/>
      <c r="D302" s="79">
        <f t="shared" si="65"/>
        <v>0</v>
      </c>
      <c r="E302" s="79">
        <f t="shared" si="66"/>
        <v>0</v>
      </c>
      <c r="F302" s="73">
        <f t="shared" si="67"/>
        <v>0</v>
      </c>
      <c r="G302" s="73">
        <f t="shared" si="68"/>
        <v>0</v>
      </c>
      <c r="H302" s="73">
        <f t="shared" si="69"/>
        <v>0</v>
      </c>
      <c r="I302" s="73">
        <f t="shared" si="70"/>
        <v>0</v>
      </c>
      <c r="J302" s="73">
        <f t="shared" si="71"/>
        <v>0</v>
      </c>
      <c r="K302" s="73">
        <f t="shared" si="72"/>
        <v>0</v>
      </c>
      <c r="L302" s="73">
        <f t="shared" si="73"/>
        <v>0</v>
      </c>
      <c r="M302" s="73">
        <f t="shared" ca="1" si="74"/>
        <v>-9.8676637770209359E-4</v>
      </c>
      <c r="N302" s="73">
        <f t="shared" ca="1" si="75"/>
        <v>0</v>
      </c>
      <c r="O302" s="83">
        <f t="shared" ca="1" si="76"/>
        <v>0</v>
      </c>
      <c r="P302" s="73">
        <f t="shared" ca="1" si="77"/>
        <v>0</v>
      </c>
      <c r="Q302" s="73">
        <f t="shared" ca="1" si="78"/>
        <v>0</v>
      </c>
      <c r="R302" s="42">
        <f t="shared" ca="1" si="79"/>
        <v>9.8676637770209359E-4</v>
      </c>
    </row>
    <row r="303" spans="1:18">
      <c r="A303" s="78"/>
      <c r="B303" s="78"/>
      <c r="C303" s="78"/>
      <c r="D303" s="79">
        <f t="shared" si="65"/>
        <v>0</v>
      </c>
      <c r="E303" s="79">
        <f t="shared" si="66"/>
        <v>0</v>
      </c>
      <c r="F303" s="73">
        <f t="shared" si="67"/>
        <v>0</v>
      </c>
      <c r="G303" s="73">
        <f t="shared" si="68"/>
        <v>0</v>
      </c>
      <c r="H303" s="73">
        <f t="shared" si="69"/>
        <v>0</v>
      </c>
      <c r="I303" s="73">
        <f t="shared" si="70"/>
        <v>0</v>
      </c>
      <c r="J303" s="73">
        <f t="shared" si="71"/>
        <v>0</v>
      </c>
      <c r="K303" s="73">
        <f t="shared" si="72"/>
        <v>0</v>
      </c>
      <c r="L303" s="73">
        <f t="shared" si="73"/>
        <v>0</v>
      </c>
      <c r="M303" s="73">
        <f t="shared" ca="1" si="74"/>
        <v>-9.8676637770209359E-4</v>
      </c>
      <c r="N303" s="73">
        <f t="shared" ca="1" si="75"/>
        <v>0</v>
      </c>
      <c r="O303" s="83">
        <f t="shared" ca="1" si="76"/>
        <v>0</v>
      </c>
      <c r="P303" s="73">
        <f t="shared" ca="1" si="77"/>
        <v>0</v>
      </c>
      <c r="Q303" s="73">
        <f t="shared" ca="1" si="78"/>
        <v>0</v>
      </c>
      <c r="R303" s="42">
        <f t="shared" ca="1" si="79"/>
        <v>9.8676637770209359E-4</v>
      </c>
    </row>
    <row r="304" spans="1:18">
      <c r="A304" s="78"/>
      <c r="B304" s="78"/>
      <c r="C304" s="78"/>
      <c r="D304" s="79">
        <f t="shared" si="65"/>
        <v>0</v>
      </c>
      <c r="E304" s="79">
        <f t="shared" si="66"/>
        <v>0</v>
      </c>
      <c r="F304" s="73">
        <f t="shared" si="67"/>
        <v>0</v>
      </c>
      <c r="G304" s="73">
        <f t="shared" si="68"/>
        <v>0</v>
      </c>
      <c r="H304" s="73">
        <f t="shared" si="69"/>
        <v>0</v>
      </c>
      <c r="I304" s="73">
        <f t="shared" si="70"/>
        <v>0</v>
      </c>
      <c r="J304" s="73">
        <f t="shared" si="71"/>
        <v>0</v>
      </c>
      <c r="K304" s="73">
        <f t="shared" si="72"/>
        <v>0</v>
      </c>
      <c r="L304" s="73">
        <f t="shared" si="73"/>
        <v>0</v>
      </c>
      <c r="M304" s="73">
        <f t="shared" ca="1" si="74"/>
        <v>-9.8676637770209359E-4</v>
      </c>
      <c r="N304" s="73">
        <f t="shared" ca="1" si="75"/>
        <v>0</v>
      </c>
      <c r="O304" s="83">
        <f t="shared" ca="1" si="76"/>
        <v>0</v>
      </c>
      <c r="P304" s="73">
        <f t="shared" ca="1" si="77"/>
        <v>0</v>
      </c>
      <c r="Q304" s="73">
        <f t="shared" ca="1" si="78"/>
        <v>0</v>
      </c>
      <c r="R304" s="42">
        <f t="shared" ca="1" si="79"/>
        <v>9.8676637770209359E-4</v>
      </c>
    </row>
    <row r="305" spans="1:18">
      <c r="A305" s="78"/>
      <c r="B305" s="78"/>
      <c r="C305" s="78"/>
      <c r="D305" s="79">
        <f t="shared" si="65"/>
        <v>0</v>
      </c>
      <c r="E305" s="79">
        <f t="shared" si="66"/>
        <v>0</v>
      </c>
      <c r="F305" s="73">
        <f t="shared" si="67"/>
        <v>0</v>
      </c>
      <c r="G305" s="73">
        <f t="shared" si="68"/>
        <v>0</v>
      </c>
      <c r="H305" s="73">
        <f t="shared" si="69"/>
        <v>0</v>
      </c>
      <c r="I305" s="73">
        <f t="shared" si="70"/>
        <v>0</v>
      </c>
      <c r="J305" s="73">
        <f t="shared" si="71"/>
        <v>0</v>
      </c>
      <c r="K305" s="73">
        <f t="shared" si="72"/>
        <v>0</v>
      </c>
      <c r="L305" s="73">
        <f t="shared" si="73"/>
        <v>0</v>
      </c>
      <c r="M305" s="73">
        <f t="shared" ca="1" si="74"/>
        <v>-9.8676637770209359E-4</v>
      </c>
      <c r="N305" s="73">
        <f t="shared" ca="1" si="75"/>
        <v>0</v>
      </c>
      <c r="O305" s="83">
        <f t="shared" ca="1" si="76"/>
        <v>0</v>
      </c>
      <c r="P305" s="73">
        <f t="shared" ca="1" si="77"/>
        <v>0</v>
      </c>
      <c r="Q305" s="73">
        <f t="shared" ca="1" si="78"/>
        <v>0</v>
      </c>
      <c r="R305" s="42">
        <f t="shared" ca="1" si="79"/>
        <v>9.8676637770209359E-4</v>
      </c>
    </row>
    <row r="306" spans="1:18">
      <c r="A306" s="78"/>
      <c r="B306" s="78"/>
      <c r="C306" s="78"/>
      <c r="D306" s="79">
        <f t="shared" si="65"/>
        <v>0</v>
      </c>
      <c r="E306" s="79">
        <f t="shared" si="66"/>
        <v>0</v>
      </c>
      <c r="F306" s="73">
        <f t="shared" si="67"/>
        <v>0</v>
      </c>
      <c r="G306" s="73">
        <f t="shared" si="68"/>
        <v>0</v>
      </c>
      <c r="H306" s="73">
        <f t="shared" si="69"/>
        <v>0</v>
      </c>
      <c r="I306" s="73">
        <f t="shared" si="70"/>
        <v>0</v>
      </c>
      <c r="J306" s="73">
        <f t="shared" si="71"/>
        <v>0</v>
      </c>
      <c r="K306" s="73">
        <f t="shared" si="72"/>
        <v>0</v>
      </c>
      <c r="L306" s="73">
        <f t="shared" si="73"/>
        <v>0</v>
      </c>
      <c r="M306" s="73">
        <f t="shared" ca="1" si="74"/>
        <v>-9.8676637770209359E-4</v>
      </c>
      <c r="N306" s="73">
        <f t="shared" ca="1" si="75"/>
        <v>0</v>
      </c>
      <c r="O306" s="83">
        <f t="shared" ca="1" si="76"/>
        <v>0</v>
      </c>
      <c r="P306" s="73">
        <f t="shared" ca="1" si="77"/>
        <v>0</v>
      </c>
      <c r="Q306" s="73">
        <f t="shared" ca="1" si="78"/>
        <v>0</v>
      </c>
      <c r="R306" s="42">
        <f t="shared" ca="1" si="79"/>
        <v>9.8676637770209359E-4</v>
      </c>
    </row>
    <row r="307" spans="1:18">
      <c r="A307" s="78"/>
      <c r="B307" s="78"/>
      <c r="C307" s="78"/>
      <c r="D307" s="79">
        <f t="shared" si="65"/>
        <v>0</v>
      </c>
      <c r="E307" s="79">
        <f t="shared" si="66"/>
        <v>0</v>
      </c>
      <c r="F307" s="73">
        <f t="shared" si="67"/>
        <v>0</v>
      </c>
      <c r="G307" s="73">
        <f t="shared" si="68"/>
        <v>0</v>
      </c>
      <c r="H307" s="73">
        <f t="shared" si="69"/>
        <v>0</v>
      </c>
      <c r="I307" s="73">
        <f t="shared" si="70"/>
        <v>0</v>
      </c>
      <c r="J307" s="73">
        <f t="shared" si="71"/>
        <v>0</v>
      </c>
      <c r="K307" s="73">
        <f t="shared" si="72"/>
        <v>0</v>
      </c>
      <c r="L307" s="73">
        <f t="shared" si="73"/>
        <v>0</v>
      </c>
      <c r="M307" s="73">
        <f t="shared" ca="1" si="74"/>
        <v>-9.8676637770209359E-4</v>
      </c>
      <c r="N307" s="73">
        <f t="shared" ca="1" si="75"/>
        <v>0</v>
      </c>
      <c r="O307" s="83">
        <f t="shared" ca="1" si="76"/>
        <v>0</v>
      </c>
      <c r="P307" s="73">
        <f t="shared" ca="1" si="77"/>
        <v>0</v>
      </c>
      <c r="Q307" s="73">
        <f t="shared" ca="1" si="78"/>
        <v>0</v>
      </c>
      <c r="R307" s="42">
        <f t="shared" ca="1" si="79"/>
        <v>9.8676637770209359E-4</v>
      </c>
    </row>
    <row r="308" spans="1:18">
      <c r="A308" s="78"/>
      <c r="B308" s="78"/>
      <c r="C308" s="78"/>
      <c r="D308" s="79">
        <f t="shared" si="65"/>
        <v>0</v>
      </c>
      <c r="E308" s="79">
        <f t="shared" si="66"/>
        <v>0</v>
      </c>
      <c r="F308" s="73">
        <f t="shared" si="67"/>
        <v>0</v>
      </c>
      <c r="G308" s="73">
        <f t="shared" si="68"/>
        <v>0</v>
      </c>
      <c r="H308" s="73">
        <f t="shared" si="69"/>
        <v>0</v>
      </c>
      <c r="I308" s="73">
        <f t="shared" si="70"/>
        <v>0</v>
      </c>
      <c r="J308" s="73">
        <f t="shared" si="71"/>
        <v>0</v>
      </c>
      <c r="K308" s="73">
        <f t="shared" si="72"/>
        <v>0</v>
      </c>
      <c r="L308" s="73">
        <f t="shared" si="73"/>
        <v>0</v>
      </c>
      <c r="M308" s="73">
        <f t="shared" ca="1" si="74"/>
        <v>-9.8676637770209359E-4</v>
      </c>
      <c r="N308" s="73">
        <f t="shared" ca="1" si="75"/>
        <v>0</v>
      </c>
      <c r="O308" s="83">
        <f t="shared" ca="1" si="76"/>
        <v>0</v>
      </c>
      <c r="P308" s="73">
        <f t="shared" ca="1" si="77"/>
        <v>0</v>
      </c>
      <c r="Q308" s="73">
        <f t="shared" ca="1" si="78"/>
        <v>0</v>
      </c>
      <c r="R308" s="42">
        <f t="shared" ca="1" si="79"/>
        <v>9.8676637770209359E-4</v>
      </c>
    </row>
    <row r="309" spans="1:18">
      <c r="A309" s="78"/>
      <c r="B309" s="78"/>
      <c r="C309" s="78"/>
      <c r="D309" s="79">
        <f t="shared" si="65"/>
        <v>0</v>
      </c>
      <c r="E309" s="79">
        <f t="shared" si="66"/>
        <v>0</v>
      </c>
      <c r="F309" s="73">
        <f t="shared" si="67"/>
        <v>0</v>
      </c>
      <c r="G309" s="73">
        <f t="shared" si="68"/>
        <v>0</v>
      </c>
      <c r="H309" s="73">
        <f t="shared" si="69"/>
        <v>0</v>
      </c>
      <c r="I309" s="73">
        <f t="shared" si="70"/>
        <v>0</v>
      </c>
      <c r="J309" s="73">
        <f t="shared" si="71"/>
        <v>0</v>
      </c>
      <c r="K309" s="73">
        <f t="shared" si="72"/>
        <v>0</v>
      </c>
      <c r="L309" s="73">
        <f t="shared" si="73"/>
        <v>0</v>
      </c>
      <c r="M309" s="73">
        <f t="shared" ca="1" si="74"/>
        <v>-9.8676637770209359E-4</v>
      </c>
      <c r="N309" s="73">
        <f t="shared" ca="1" si="75"/>
        <v>0</v>
      </c>
      <c r="O309" s="83">
        <f t="shared" ca="1" si="76"/>
        <v>0</v>
      </c>
      <c r="P309" s="73">
        <f t="shared" ca="1" si="77"/>
        <v>0</v>
      </c>
      <c r="Q309" s="73">
        <f t="shared" ca="1" si="78"/>
        <v>0</v>
      </c>
      <c r="R309" s="42">
        <f t="shared" ca="1" si="79"/>
        <v>9.8676637770209359E-4</v>
      </c>
    </row>
    <row r="310" spans="1:18">
      <c r="A310" s="78"/>
      <c r="B310" s="78"/>
      <c r="C310" s="78"/>
      <c r="D310" s="79">
        <f t="shared" si="65"/>
        <v>0</v>
      </c>
      <c r="E310" s="79">
        <f t="shared" si="66"/>
        <v>0</v>
      </c>
      <c r="F310" s="73">
        <f t="shared" si="67"/>
        <v>0</v>
      </c>
      <c r="G310" s="73">
        <f t="shared" si="68"/>
        <v>0</v>
      </c>
      <c r="H310" s="73">
        <f t="shared" si="69"/>
        <v>0</v>
      </c>
      <c r="I310" s="73">
        <f t="shared" si="70"/>
        <v>0</v>
      </c>
      <c r="J310" s="73">
        <f t="shared" si="71"/>
        <v>0</v>
      </c>
      <c r="K310" s="73">
        <f t="shared" si="72"/>
        <v>0</v>
      </c>
      <c r="L310" s="73">
        <f t="shared" si="73"/>
        <v>0</v>
      </c>
      <c r="M310" s="73">
        <f t="shared" ca="1" si="74"/>
        <v>-9.8676637770209359E-4</v>
      </c>
      <c r="N310" s="73">
        <f t="shared" ca="1" si="75"/>
        <v>0</v>
      </c>
      <c r="O310" s="83">
        <f t="shared" ca="1" si="76"/>
        <v>0</v>
      </c>
      <c r="P310" s="73">
        <f t="shared" ca="1" si="77"/>
        <v>0</v>
      </c>
      <c r="Q310" s="73">
        <f t="shared" ca="1" si="78"/>
        <v>0</v>
      </c>
      <c r="R310" s="42">
        <f t="shared" ca="1" si="79"/>
        <v>9.8676637770209359E-4</v>
      </c>
    </row>
    <row r="311" spans="1:18">
      <c r="A311" s="78"/>
      <c r="B311" s="78"/>
      <c r="C311" s="78"/>
      <c r="D311" s="79">
        <f t="shared" si="65"/>
        <v>0</v>
      </c>
      <c r="E311" s="79">
        <f t="shared" si="66"/>
        <v>0</v>
      </c>
      <c r="F311" s="73">
        <f t="shared" si="67"/>
        <v>0</v>
      </c>
      <c r="G311" s="73">
        <f t="shared" si="68"/>
        <v>0</v>
      </c>
      <c r="H311" s="73">
        <f t="shared" si="69"/>
        <v>0</v>
      </c>
      <c r="I311" s="73">
        <f t="shared" si="70"/>
        <v>0</v>
      </c>
      <c r="J311" s="73">
        <f t="shared" si="71"/>
        <v>0</v>
      </c>
      <c r="K311" s="73">
        <f t="shared" si="72"/>
        <v>0</v>
      </c>
      <c r="L311" s="73">
        <f t="shared" si="73"/>
        <v>0</v>
      </c>
      <c r="M311" s="73">
        <f t="shared" ca="1" si="74"/>
        <v>-9.8676637770209359E-4</v>
      </c>
      <c r="N311" s="73">
        <f t="shared" ca="1" si="75"/>
        <v>0</v>
      </c>
      <c r="O311" s="83">
        <f t="shared" ca="1" si="76"/>
        <v>0</v>
      </c>
      <c r="P311" s="73">
        <f t="shared" ca="1" si="77"/>
        <v>0</v>
      </c>
      <c r="Q311" s="73">
        <f t="shared" ca="1" si="78"/>
        <v>0</v>
      </c>
      <c r="R311" s="42">
        <f t="shared" ca="1" si="79"/>
        <v>9.8676637770209359E-4</v>
      </c>
    </row>
    <row r="312" spans="1:18">
      <c r="A312" s="78"/>
      <c r="B312" s="78"/>
      <c r="C312" s="78"/>
      <c r="D312" s="79">
        <f t="shared" si="65"/>
        <v>0</v>
      </c>
      <c r="E312" s="79">
        <f t="shared" si="66"/>
        <v>0</v>
      </c>
      <c r="F312" s="73">
        <f t="shared" si="67"/>
        <v>0</v>
      </c>
      <c r="G312" s="73">
        <f t="shared" si="68"/>
        <v>0</v>
      </c>
      <c r="H312" s="73">
        <f t="shared" si="69"/>
        <v>0</v>
      </c>
      <c r="I312" s="73">
        <f t="shared" si="70"/>
        <v>0</v>
      </c>
      <c r="J312" s="73">
        <f t="shared" si="71"/>
        <v>0</v>
      </c>
      <c r="K312" s="73">
        <f t="shared" si="72"/>
        <v>0</v>
      </c>
      <c r="L312" s="73">
        <f t="shared" si="73"/>
        <v>0</v>
      </c>
      <c r="M312" s="73">
        <f t="shared" ca="1" si="74"/>
        <v>-9.8676637770209359E-4</v>
      </c>
      <c r="N312" s="73">
        <f t="shared" ca="1" si="75"/>
        <v>0</v>
      </c>
      <c r="O312" s="83">
        <f t="shared" ca="1" si="76"/>
        <v>0</v>
      </c>
      <c r="P312" s="73">
        <f t="shared" ca="1" si="77"/>
        <v>0</v>
      </c>
      <c r="Q312" s="73">
        <f t="shared" ca="1" si="78"/>
        <v>0</v>
      </c>
      <c r="R312" s="42">
        <f t="shared" ca="1" si="79"/>
        <v>9.8676637770209359E-4</v>
      </c>
    </row>
    <row r="313" spans="1:18">
      <c r="A313" s="78"/>
      <c r="B313" s="78"/>
      <c r="C313" s="78"/>
      <c r="D313" s="79">
        <f t="shared" si="65"/>
        <v>0</v>
      </c>
      <c r="E313" s="79">
        <f t="shared" si="66"/>
        <v>0</v>
      </c>
      <c r="F313" s="73">
        <f t="shared" si="67"/>
        <v>0</v>
      </c>
      <c r="G313" s="73">
        <f t="shared" si="68"/>
        <v>0</v>
      </c>
      <c r="H313" s="73">
        <f t="shared" si="69"/>
        <v>0</v>
      </c>
      <c r="I313" s="73">
        <f t="shared" si="70"/>
        <v>0</v>
      </c>
      <c r="J313" s="73">
        <f t="shared" si="71"/>
        <v>0</v>
      </c>
      <c r="K313" s="73">
        <f t="shared" si="72"/>
        <v>0</v>
      </c>
      <c r="L313" s="73">
        <f t="shared" si="73"/>
        <v>0</v>
      </c>
      <c r="M313" s="73">
        <f t="shared" ca="1" si="74"/>
        <v>-9.8676637770209359E-4</v>
      </c>
      <c r="N313" s="73">
        <f t="shared" ca="1" si="75"/>
        <v>0</v>
      </c>
      <c r="O313" s="83">
        <f t="shared" ca="1" si="76"/>
        <v>0</v>
      </c>
      <c r="P313" s="73">
        <f t="shared" ca="1" si="77"/>
        <v>0</v>
      </c>
      <c r="Q313" s="73">
        <f t="shared" ca="1" si="78"/>
        <v>0</v>
      </c>
      <c r="R313" s="42">
        <f t="shared" ca="1" si="79"/>
        <v>9.8676637770209359E-4</v>
      </c>
    </row>
    <row r="314" spans="1:18">
      <c r="A314" s="78"/>
      <c r="B314" s="78"/>
      <c r="C314" s="78"/>
      <c r="D314" s="79">
        <f t="shared" si="65"/>
        <v>0</v>
      </c>
      <c r="E314" s="79">
        <f t="shared" si="66"/>
        <v>0</v>
      </c>
      <c r="F314" s="73">
        <f t="shared" si="67"/>
        <v>0</v>
      </c>
      <c r="G314" s="73">
        <f t="shared" si="68"/>
        <v>0</v>
      </c>
      <c r="H314" s="73">
        <f t="shared" si="69"/>
        <v>0</v>
      </c>
      <c r="I314" s="73">
        <f t="shared" si="70"/>
        <v>0</v>
      </c>
      <c r="J314" s="73">
        <f t="shared" si="71"/>
        <v>0</v>
      </c>
      <c r="K314" s="73">
        <f t="shared" si="72"/>
        <v>0</v>
      </c>
      <c r="L314" s="73">
        <f t="shared" si="73"/>
        <v>0</v>
      </c>
      <c r="M314" s="73">
        <f t="shared" ca="1" si="74"/>
        <v>-9.8676637770209359E-4</v>
      </c>
      <c r="N314" s="73">
        <f t="shared" ca="1" si="75"/>
        <v>0</v>
      </c>
      <c r="O314" s="83">
        <f t="shared" ca="1" si="76"/>
        <v>0</v>
      </c>
      <c r="P314" s="73">
        <f t="shared" ca="1" si="77"/>
        <v>0</v>
      </c>
      <c r="Q314" s="73">
        <f t="shared" ca="1" si="78"/>
        <v>0</v>
      </c>
      <c r="R314" s="42">
        <f t="shared" ca="1" si="79"/>
        <v>9.8676637770209359E-4</v>
      </c>
    </row>
    <row r="315" spans="1:18">
      <c r="A315" s="78"/>
      <c r="B315" s="78"/>
      <c r="C315" s="78"/>
      <c r="D315" s="79">
        <f t="shared" si="65"/>
        <v>0</v>
      </c>
      <c r="E315" s="79">
        <f t="shared" si="66"/>
        <v>0</v>
      </c>
      <c r="F315" s="73">
        <f t="shared" si="67"/>
        <v>0</v>
      </c>
      <c r="G315" s="73">
        <f t="shared" si="68"/>
        <v>0</v>
      </c>
      <c r="H315" s="73">
        <f t="shared" si="69"/>
        <v>0</v>
      </c>
      <c r="I315" s="73">
        <f t="shared" si="70"/>
        <v>0</v>
      </c>
      <c r="J315" s="73">
        <f t="shared" si="71"/>
        <v>0</v>
      </c>
      <c r="K315" s="73">
        <f t="shared" si="72"/>
        <v>0</v>
      </c>
      <c r="L315" s="73">
        <f t="shared" si="73"/>
        <v>0</v>
      </c>
      <c r="M315" s="73">
        <f t="shared" ca="1" si="74"/>
        <v>-9.8676637770209359E-4</v>
      </c>
      <c r="N315" s="73">
        <f t="shared" ca="1" si="75"/>
        <v>0</v>
      </c>
      <c r="O315" s="83">
        <f t="shared" ca="1" si="76"/>
        <v>0</v>
      </c>
      <c r="P315" s="73">
        <f t="shared" ca="1" si="77"/>
        <v>0</v>
      </c>
      <c r="Q315" s="73">
        <f t="shared" ca="1" si="78"/>
        <v>0</v>
      </c>
      <c r="R315" s="42">
        <f t="shared" ca="1" si="79"/>
        <v>9.8676637770209359E-4</v>
      </c>
    </row>
    <row r="316" spans="1:18">
      <c r="A316" s="78"/>
      <c r="B316" s="78"/>
      <c r="C316" s="78"/>
      <c r="D316" s="79">
        <f t="shared" si="65"/>
        <v>0</v>
      </c>
      <c r="E316" s="79">
        <f t="shared" si="66"/>
        <v>0</v>
      </c>
      <c r="F316" s="73">
        <f t="shared" si="67"/>
        <v>0</v>
      </c>
      <c r="G316" s="73">
        <f t="shared" si="68"/>
        <v>0</v>
      </c>
      <c r="H316" s="73">
        <f t="shared" si="69"/>
        <v>0</v>
      </c>
      <c r="I316" s="73">
        <f t="shared" si="70"/>
        <v>0</v>
      </c>
      <c r="J316" s="73">
        <f t="shared" si="71"/>
        <v>0</v>
      </c>
      <c r="K316" s="73">
        <f t="shared" si="72"/>
        <v>0</v>
      </c>
      <c r="L316" s="73">
        <f t="shared" si="73"/>
        <v>0</v>
      </c>
      <c r="M316" s="73">
        <f t="shared" ca="1" si="74"/>
        <v>-9.8676637770209359E-4</v>
      </c>
      <c r="N316" s="73">
        <f t="shared" ca="1" si="75"/>
        <v>0</v>
      </c>
      <c r="O316" s="83">
        <f t="shared" ca="1" si="76"/>
        <v>0</v>
      </c>
      <c r="P316" s="73">
        <f t="shared" ca="1" si="77"/>
        <v>0</v>
      </c>
      <c r="Q316" s="73">
        <f t="shared" ca="1" si="78"/>
        <v>0</v>
      </c>
      <c r="R316" s="42">
        <f t="shared" ca="1" si="79"/>
        <v>9.8676637770209359E-4</v>
      </c>
    </row>
    <row r="317" spans="1:18">
      <c r="A317" s="78"/>
      <c r="B317" s="78"/>
      <c r="C317" s="78"/>
      <c r="D317" s="79">
        <f t="shared" si="65"/>
        <v>0</v>
      </c>
      <c r="E317" s="79">
        <f t="shared" si="66"/>
        <v>0</v>
      </c>
      <c r="F317" s="73">
        <f t="shared" si="67"/>
        <v>0</v>
      </c>
      <c r="G317" s="73">
        <f t="shared" si="68"/>
        <v>0</v>
      </c>
      <c r="H317" s="73">
        <f t="shared" si="69"/>
        <v>0</v>
      </c>
      <c r="I317" s="73">
        <f t="shared" si="70"/>
        <v>0</v>
      </c>
      <c r="J317" s="73">
        <f t="shared" si="71"/>
        <v>0</v>
      </c>
      <c r="K317" s="73">
        <f t="shared" si="72"/>
        <v>0</v>
      </c>
      <c r="L317" s="73">
        <f t="shared" si="73"/>
        <v>0</v>
      </c>
      <c r="M317" s="73">
        <f t="shared" ca="1" si="74"/>
        <v>-9.8676637770209359E-4</v>
      </c>
      <c r="N317" s="73">
        <f t="shared" ca="1" si="75"/>
        <v>0</v>
      </c>
      <c r="O317" s="83">
        <f t="shared" ca="1" si="76"/>
        <v>0</v>
      </c>
      <c r="P317" s="73">
        <f t="shared" ca="1" si="77"/>
        <v>0</v>
      </c>
      <c r="Q317" s="73">
        <f t="shared" ca="1" si="78"/>
        <v>0</v>
      </c>
      <c r="R317" s="42">
        <f t="shared" ca="1" si="79"/>
        <v>9.8676637770209359E-4</v>
      </c>
    </row>
    <row r="318" spans="1:18">
      <c r="A318" s="78"/>
      <c r="B318" s="78"/>
      <c r="C318" s="78"/>
      <c r="D318" s="79">
        <f t="shared" si="65"/>
        <v>0</v>
      </c>
      <c r="E318" s="79">
        <f t="shared" si="66"/>
        <v>0</v>
      </c>
      <c r="F318" s="73">
        <f t="shared" si="67"/>
        <v>0</v>
      </c>
      <c r="G318" s="73">
        <f t="shared" si="68"/>
        <v>0</v>
      </c>
      <c r="H318" s="73">
        <f t="shared" si="69"/>
        <v>0</v>
      </c>
      <c r="I318" s="73">
        <f t="shared" si="70"/>
        <v>0</v>
      </c>
      <c r="J318" s="73">
        <f t="shared" si="71"/>
        <v>0</v>
      </c>
      <c r="K318" s="73">
        <f t="shared" si="72"/>
        <v>0</v>
      </c>
      <c r="L318" s="73">
        <f t="shared" si="73"/>
        <v>0</v>
      </c>
      <c r="M318" s="73">
        <f t="shared" ca="1" si="74"/>
        <v>-9.8676637770209359E-4</v>
      </c>
      <c r="N318" s="73">
        <f t="shared" ca="1" si="75"/>
        <v>0</v>
      </c>
      <c r="O318" s="83">
        <f t="shared" ca="1" si="76"/>
        <v>0</v>
      </c>
      <c r="P318" s="73">
        <f t="shared" ca="1" si="77"/>
        <v>0</v>
      </c>
      <c r="Q318" s="73">
        <f t="shared" ca="1" si="78"/>
        <v>0</v>
      </c>
      <c r="R318" s="42">
        <f t="shared" ca="1" si="79"/>
        <v>9.8676637770209359E-4</v>
      </c>
    </row>
    <row r="319" spans="1:18">
      <c r="A319" s="78"/>
      <c r="B319" s="78"/>
      <c r="C319" s="78"/>
      <c r="D319" s="79">
        <f t="shared" si="65"/>
        <v>0</v>
      </c>
      <c r="E319" s="79">
        <f t="shared" si="66"/>
        <v>0</v>
      </c>
      <c r="F319" s="73">
        <f t="shared" si="67"/>
        <v>0</v>
      </c>
      <c r="G319" s="73">
        <f t="shared" si="68"/>
        <v>0</v>
      </c>
      <c r="H319" s="73">
        <f t="shared" si="69"/>
        <v>0</v>
      </c>
      <c r="I319" s="73">
        <f t="shared" si="70"/>
        <v>0</v>
      </c>
      <c r="J319" s="73">
        <f t="shared" si="71"/>
        <v>0</v>
      </c>
      <c r="K319" s="73">
        <f t="shared" si="72"/>
        <v>0</v>
      </c>
      <c r="L319" s="73">
        <f t="shared" si="73"/>
        <v>0</v>
      </c>
      <c r="M319" s="73">
        <f t="shared" ca="1" si="74"/>
        <v>-9.8676637770209359E-4</v>
      </c>
      <c r="N319" s="73">
        <f t="shared" ca="1" si="75"/>
        <v>0</v>
      </c>
      <c r="O319" s="83">
        <f t="shared" ca="1" si="76"/>
        <v>0</v>
      </c>
      <c r="P319" s="73">
        <f t="shared" ca="1" si="77"/>
        <v>0</v>
      </c>
      <c r="Q319" s="73">
        <f t="shared" ca="1" si="78"/>
        <v>0</v>
      </c>
      <c r="R319" s="42">
        <f t="shared" ca="1" si="79"/>
        <v>9.8676637770209359E-4</v>
      </c>
    </row>
    <row r="320" spans="1:18">
      <c r="A320" s="78"/>
      <c r="B320" s="78"/>
      <c r="C320" s="78"/>
      <c r="D320" s="79">
        <f t="shared" si="65"/>
        <v>0</v>
      </c>
      <c r="E320" s="79">
        <f t="shared" si="66"/>
        <v>0</v>
      </c>
      <c r="F320" s="73">
        <f t="shared" si="67"/>
        <v>0</v>
      </c>
      <c r="G320" s="73">
        <f t="shared" si="68"/>
        <v>0</v>
      </c>
      <c r="H320" s="73">
        <f t="shared" si="69"/>
        <v>0</v>
      </c>
      <c r="I320" s="73">
        <f t="shared" si="70"/>
        <v>0</v>
      </c>
      <c r="J320" s="73">
        <f t="shared" si="71"/>
        <v>0</v>
      </c>
      <c r="K320" s="73">
        <f t="shared" si="72"/>
        <v>0</v>
      </c>
      <c r="L320" s="73">
        <f t="shared" si="73"/>
        <v>0</v>
      </c>
      <c r="M320" s="73">
        <f t="shared" ca="1" si="74"/>
        <v>-9.8676637770209359E-4</v>
      </c>
      <c r="N320" s="73">
        <f t="shared" ca="1" si="75"/>
        <v>0</v>
      </c>
      <c r="O320" s="83">
        <f t="shared" ca="1" si="76"/>
        <v>0</v>
      </c>
      <c r="P320" s="73">
        <f t="shared" ca="1" si="77"/>
        <v>0</v>
      </c>
      <c r="Q320" s="73">
        <f t="shared" ca="1" si="78"/>
        <v>0</v>
      </c>
      <c r="R320" s="42">
        <f t="shared" ca="1" si="79"/>
        <v>9.8676637770209359E-4</v>
      </c>
    </row>
    <row r="321" spans="1:18">
      <c r="A321" s="78"/>
      <c r="B321" s="78"/>
      <c r="C321" s="78"/>
      <c r="D321" s="79">
        <f t="shared" si="65"/>
        <v>0</v>
      </c>
      <c r="E321" s="79">
        <f t="shared" si="66"/>
        <v>0</v>
      </c>
      <c r="F321" s="73">
        <f t="shared" si="67"/>
        <v>0</v>
      </c>
      <c r="G321" s="73">
        <f t="shared" si="68"/>
        <v>0</v>
      </c>
      <c r="H321" s="73">
        <f t="shared" si="69"/>
        <v>0</v>
      </c>
      <c r="I321" s="73">
        <f t="shared" si="70"/>
        <v>0</v>
      </c>
      <c r="J321" s="73">
        <f t="shared" si="71"/>
        <v>0</v>
      </c>
      <c r="K321" s="73">
        <f t="shared" si="72"/>
        <v>0</v>
      </c>
      <c r="L321" s="73">
        <f t="shared" si="73"/>
        <v>0</v>
      </c>
      <c r="M321" s="73">
        <f t="shared" ca="1" si="74"/>
        <v>-9.8676637770209359E-4</v>
      </c>
      <c r="N321" s="73">
        <f t="shared" ca="1" si="75"/>
        <v>0</v>
      </c>
      <c r="O321" s="83">
        <f t="shared" ca="1" si="76"/>
        <v>0</v>
      </c>
      <c r="P321" s="73">
        <f t="shared" ca="1" si="77"/>
        <v>0</v>
      </c>
      <c r="Q321" s="73">
        <f t="shared" ca="1" si="78"/>
        <v>0</v>
      </c>
      <c r="R321" s="42">
        <f t="shared" ca="1" si="79"/>
        <v>9.8676637770209359E-4</v>
      </c>
    </row>
    <row r="322" spans="1:18">
      <c r="A322" s="78"/>
      <c r="B322" s="78"/>
      <c r="C322" s="78"/>
      <c r="D322" s="79">
        <f t="shared" si="65"/>
        <v>0</v>
      </c>
      <c r="E322" s="79">
        <f t="shared" si="66"/>
        <v>0</v>
      </c>
      <c r="F322" s="73">
        <f t="shared" si="67"/>
        <v>0</v>
      </c>
      <c r="G322" s="73">
        <f t="shared" si="68"/>
        <v>0</v>
      </c>
      <c r="H322" s="73">
        <f t="shared" si="69"/>
        <v>0</v>
      </c>
      <c r="I322" s="73">
        <f t="shared" si="70"/>
        <v>0</v>
      </c>
      <c r="J322" s="73">
        <f t="shared" si="71"/>
        <v>0</v>
      </c>
      <c r="K322" s="73">
        <f t="shared" si="72"/>
        <v>0</v>
      </c>
      <c r="L322" s="73">
        <f t="shared" si="73"/>
        <v>0</v>
      </c>
      <c r="M322" s="73">
        <f t="shared" ca="1" si="74"/>
        <v>-9.8676637770209359E-4</v>
      </c>
      <c r="N322" s="73">
        <f t="shared" ca="1" si="75"/>
        <v>0</v>
      </c>
      <c r="O322" s="83">
        <f t="shared" ca="1" si="76"/>
        <v>0</v>
      </c>
      <c r="P322" s="73">
        <f t="shared" ca="1" si="77"/>
        <v>0</v>
      </c>
      <c r="Q322" s="73">
        <f t="shared" ca="1" si="78"/>
        <v>0</v>
      </c>
      <c r="R322" s="42">
        <f t="shared" ca="1" si="79"/>
        <v>9.8676637770209359E-4</v>
      </c>
    </row>
    <row r="323" spans="1:18">
      <c r="A323" s="78"/>
      <c r="B323" s="78"/>
      <c r="C323" s="78"/>
      <c r="D323" s="79">
        <f t="shared" si="65"/>
        <v>0</v>
      </c>
      <c r="E323" s="79">
        <f t="shared" si="66"/>
        <v>0</v>
      </c>
      <c r="F323" s="73">
        <f t="shared" si="67"/>
        <v>0</v>
      </c>
      <c r="G323" s="73">
        <f t="shared" si="68"/>
        <v>0</v>
      </c>
      <c r="H323" s="73">
        <f t="shared" si="69"/>
        <v>0</v>
      </c>
      <c r="I323" s="73">
        <f t="shared" si="70"/>
        <v>0</v>
      </c>
      <c r="J323" s="73">
        <f t="shared" si="71"/>
        <v>0</v>
      </c>
      <c r="K323" s="73">
        <f t="shared" si="72"/>
        <v>0</v>
      </c>
      <c r="L323" s="73">
        <f t="shared" si="73"/>
        <v>0</v>
      </c>
      <c r="M323" s="73">
        <f t="shared" ca="1" si="74"/>
        <v>-9.8676637770209359E-4</v>
      </c>
      <c r="N323" s="73">
        <f t="shared" ca="1" si="75"/>
        <v>0</v>
      </c>
      <c r="O323" s="83">
        <f t="shared" ca="1" si="76"/>
        <v>0</v>
      </c>
      <c r="P323" s="73">
        <f t="shared" ca="1" si="77"/>
        <v>0</v>
      </c>
      <c r="Q323" s="73">
        <f t="shared" ca="1" si="78"/>
        <v>0</v>
      </c>
      <c r="R323" s="42">
        <f t="shared" ca="1" si="79"/>
        <v>9.8676637770209359E-4</v>
      </c>
    </row>
    <row r="324" spans="1:18">
      <c r="A324" s="78"/>
      <c r="B324" s="78"/>
      <c r="C324" s="78"/>
      <c r="D324" s="79">
        <f t="shared" si="65"/>
        <v>0</v>
      </c>
      <c r="E324" s="79">
        <f t="shared" si="66"/>
        <v>0</v>
      </c>
      <c r="F324" s="73">
        <f t="shared" si="67"/>
        <v>0</v>
      </c>
      <c r="G324" s="73">
        <f t="shared" si="68"/>
        <v>0</v>
      </c>
      <c r="H324" s="73">
        <f t="shared" si="69"/>
        <v>0</v>
      </c>
      <c r="I324" s="73">
        <f t="shared" si="70"/>
        <v>0</v>
      </c>
      <c r="J324" s="73">
        <f t="shared" si="71"/>
        <v>0</v>
      </c>
      <c r="K324" s="73">
        <f t="shared" si="72"/>
        <v>0</v>
      </c>
      <c r="L324" s="73">
        <f t="shared" si="73"/>
        <v>0</v>
      </c>
      <c r="M324" s="73">
        <f t="shared" ca="1" si="74"/>
        <v>-9.8676637770209359E-4</v>
      </c>
      <c r="N324" s="73">
        <f t="shared" ca="1" si="75"/>
        <v>0</v>
      </c>
      <c r="O324" s="83">
        <f t="shared" ca="1" si="76"/>
        <v>0</v>
      </c>
      <c r="P324" s="73">
        <f t="shared" ca="1" si="77"/>
        <v>0</v>
      </c>
      <c r="Q324" s="73">
        <f t="shared" ca="1" si="78"/>
        <v>0</v>
      </c>
      <c r="R324" s="42">
        <f t="shared" ca="1" si="79"/>
        <v>9.8676637770209359E-4</v>
      </c>
    </row>
    <row r="325" spans="1:18">
      <c r="A325" s="78"/>
      <c r="B325" s="78"/>
      <c r="C325" s="78"/>
      <c r="D325" s="79">
        <f t="shared" si="65"/>
        <v>0</v>
      </c>
      <c r="E325" s="79">
        <f t="shared" si="66"/>
        <v>0</v>
      </c>
      <c r="F325" s="73">
        <f t="shared" si="67"/>
        <v>0</v>
      </c>
      <c r="G325" s="73">
        <f t="shared" si="68"/>
        <v>0</v>
      </c>
      <c r="H325" s="73">
        <f t="shared" si="69"/>
        <v>0</v>
      </c>
      <c r="I325" s="73">
        <f t="shared" si="70"/>
        <v>0</v>
      </c>
      <c r="J325" s="73">
        <f t="shared" si="71"/>
        <v>0</v>
      </c>
      <c r="K325" s="73">
        <f t="shared" si="72"/>
        <v>0</v>
      </c>
      <c r="L325" s="73">
        <f t="shared" si="73"/>
        <v>0</v>
      </c>
      <c r="M325" s="73">
        <f t="shared" ca="1" si="74"/>
        <v>-9.8676637770209359E-4</v>
      </c>
      <c r="N325" s="73">
        <f t="shared" ca="1" si="75"/>
        <v>0</v>
      </c>
      <c r="O325" s="83">
        <f t="shared" ca="1" si="76"/>
        <v>0</v>
      </c>
      <c r="P325" s="73">
        <f t="shared" ca="1" si="77"/>
        <v>0</v>
      </c>
      <c r="Q325" s="73">
        <f t="shared" ca="1" si="78"/>
        <v>0</v>
      </c>
      <c r="R325" s="42">
        <f t="shared" ca="1" si="79"/>
        <v>9.8676637770209359E-4</v>
      </c>
    </row>
    <row r="326" spans="1:18">
      <c r="A326" s="78"/>
      <c r="B326" s="78"/>
      <c r="C326" s="78"/>
      <c r="D326" s="79">
        <f t="shared" si="65"/>
        <v>0</v>
      </c>
      <c r="E326" s="79">
        <f t="shared" si="66"/>
        <v>0</v>
      </c>
      <c r="F326" s="73">
        <f t="shared" si="67"/>
        <v>0</v>
      </c>
      <c r="G326" s="73">
        <f t="shared" si="68"/>
        <v>0</v>
      </c>
      <c r="H326" s="73">
        <f t="shared" si="69"/>
        <v>0</v>
      </c>
      <c r="I326" s="73">
        <f t="shared" si="70"/>
        <v>0</v>
      </c>
      <c r="J326" s="73">
        <f t="shared" si="71"/>
        <v>0</v>
      </c>
      <c r="K326" s="73">
        <f t="shared" si="72"/>
        <v>0</v>
      </c>
      <c r="L326" s="73">
        <f t="shared" si="73"/>
        <v>0</v>
      </c>
      <c r="M326" s="73">
        <f t="shared" ca="1" si="74"/>
        <v>-9.8676637770209359E-4</v>
      </c>
      <c r="N326" s="73">
        <f t="shared" ca="1" si="75"/>
        <v>0</v>
      </c>
      <c r="O326" s="83">
        <f t="shared" ca="1" si="76"/>
        <v>0</v>
      </c>
      <c r="P326" s="73">
        <f t="shared" ca="1" si="77"/>
        <v>0</v>
      </c>
      <c r="Q326" s="73">
        <f t="shared" ca="1" si="78"/>
        <v>0</v>
      </c>
      <c r="R326" s="42">
        <f t="shared" ca="1" si="79"/>
        <v>9.8676637770209359E-4</v>
      </c>
    </row>
    <row r="327" spans="1:18">
      <c r="A327" s="78"/>
      <c r="B327" s="78"/>
      <c r="C327" s="78"/>
      <c r="D327" s="79">
        <f t="shared" si="65"/>
        <v>0</v>
      </c>
      <c r="E327" s="79">
        <f t="shared" si="66"/>
        <v>0</v>
      </c>
      <c r="F327" s="73">
        <f t="shared" si="67"/>
        <v>0</v>
      </c>
      <c r="G327" s="73">
        <f t="shared" si="68"/>
        <v>0</v>
      </c>
      <c r="H327" s="73">
        <f t="shared" si="69"/>
        <v>0</v>
      </c>
      <c r="I327" s="73">
        <f t="shared" si="70"/>
        <v>0</v>
      </c>
      <c r="J327" s="73">
        <f t="shared" si="71"/>
        <v>0</v>
      </c>
      <c r="K327" s="73">
        <f t="shared" si="72"/>
        <v>0</v>
      </c>
      <c r="L327" s="73">
        <f t="shared" si="73"/>
        <v>0</v>
      </c>
      <c r="M327" s="73">
        <f t="shared" ca="1" si="74"/>
        <v>-9.8676637770209359E-4</v>
      </c>
      <c r="N327" s="73">
        <f t="shared" ca="1" si="75"/>
        <v>0</v>
      </c>
      <c r="O327" s="83">
        <f t="shared" ca="1" si="76"/>
        <v>0</v>
      </c>
      <c r="P327" s="73">
        <f t="shared" ca="1" si="77"/>
        <v>0</v>
      </c>
      <c r="Q327" s="73">
        <f t="shared" ca="1" si="78"/>
        <v>0</v>
      </c>
      <c r="R327" s="42">
        <f t="shared" ca="1" si="79"/>
        <v>9.8676637770209359E-4</v>
      </c>
    </row>
    <row r="328" spans="1:18">
      <c r="A328" s="78"/>
      <c r="B328" s="78"/>
      <c r="C328" s="78"/>
      <c r="D328" s="79">
        <f t="shared" si="65"/>
        <v>0</v>
      </c>
      <c r="E328" s="79">
        <f t="shared" si="66"/>
        <v>0</v>
      </c>
      <c r="F328" s="73">
        <f t="shared" si="67"/>
        <v>0</v>
      </c>
      <c r="G328" s="73">
        <f t="shared" si="68"/>
        <v>0</v>
      </c>
      <c r="H328" s="73">
        <f t="shared" si="69"/>
        <v>0</v>
      </c>
      <c r="I328" s="73">
        <f t="shared" si="70"/>
        <v>0</v>
      </c>
      <c r="J328" s="73">
        <f t="shared" si="71"/>
        <v>0</v>
      </c>
      <c r="K328" s="73">
        <f t="shared" si="72"/>
        <v>0</v>
      </c>
      <c r="L328" s="73">
        <f t="shared" si="73"/>
        <v>0</v>
      </c>
      <c r="M328" s="73">
        <f t="shared" ca="1" si="74"/>
        <v>-9.8676637770209359E-4</v>
      </c>
      <c r="N328" s="73">
        <f t="shared" ca="1" si="75"/>
        <v>0</v>
      </c>
      <c r="O328" s="83">
        <f t="shared" ca="1" si="76"/>
        <v>0</v>
      </c>
      <c r="P328" s="73">
        <f t="shared" ca="1" si="77"/>
        <v>0</v>
      </c>
      <c r="Q328" s="73">
        <f t="shared" ca="1" si="78"/>
        <v>0</v>
      </c>
      <c r="R328" s="42">
        <f t="shared" ca="1" si="79"/>
        <v>9.8676637770209359E-4</v>
      </c>
    </row>
    <row r="329" spans="1:18">
      <c r="A329" s="78"/>
      <c r="B329" s="78"/>
      <c r="C329" s="78"/>
      <c r="D329" s="79">
        <f t="shared" si="65"/>
        <v>0</v>
      </c>
      <c r="E329" s="79">
        <f t="shared" si="66"/>
        <v>0</v>
      </c>
      <c r="F329" s="73">
        <f t="shared" si="67"/>
        <v>0</v>
      </c>
      <c r="G329" s="73">
        <f t="shared" si="68"/>
        <v>0</v>
      </c>
      <c r="H329" s="73">
        <f t="shared" si="69"/>
        <v>0</v>
      </c>
      <c r="I329" s="73">
        <f t="shared" si="70"/>
        <v>0</v>
      </c>
      <c r="J329" s="73">
        <f t="shared" si="71"/>
        <v>0</v>
      </c>
      <c r="K329" s="73">
        <f t="shared" si="72"/>
        <v>0</v>
      </c>
      <c r="L329" s="73">
        <f t="shared" si="73"/>
        <v>0</v>
      </c>
      <c r="M329" s="73">
        <f t="shared" ca="1" si="74"/>
        <v>-9.8676637770209359E-4</v>
      </c>
      <c r="N329" s="73">
        <f t="shared" ca="1" si="75"/>
        <v>0</v>
      </c>
      <c r="O329" s="83">
        <f t="shared" ca="1" si="76"/>
        <v>0</v>
      </c>
      <c r="P329" s="73">
        <f t="shared" ca="1" si="77"/>
        <v>0</v>
      </c>
      <c r="Q329" s="73">
        <f t="shared" ca="1" si="78"/>
        <v>0</v>
      </c>
      <c r="R329" s="42">
        <f t="shared" ca="1" si="79"/>
        <v>9.8676637770209359E-4</v>
      </c>
    </row>
    <row r="330" spans="1:18">
      <c r="A330" s="78"/>
      <c r="B330" s="78"/>
      <c r="C330" s="78"/>
      <c r="D330" s="79">
        <f t="shared" si="65"/>
        <v>0</v>
      </c>
      <c r="E330" s="79">
        <f t="shared" si="66"/>
        <v>0</v>
      </c>
      <c r="F330" s="73">
        <f t="shared" si="67"/>
        <v>0</v>
      </c>
      <c r="G330" s="73">
        <f t="shared" si="68"/>
        <v>0</v>
      </c>
      <c r="H330" s="73">
        <f t="shared" si="69"/>
        <v>0</v>
      </c>
      <c r="I330" s="73">
        <f t="shared" si="70"/>
        <v>0</v>
      </c>
      <c r="J330" s="73">
        <f t="shared" si="71"/>
        <v>0</v>
      </c>
      <c r="K330" s="73">
        <f t="shared" si="72"/>
        <v>0</v>
      </c>
      <c r="L330" s="73">
        <f t="shared" si="73"/>
        <v>0</v>
      </c>
      <c r="M330" s="73">
        <f t="shared" ca="1" si="74"/>
        <v>-9.8676637770209359E-4</v>
      </c>
      <c r="N330" s="73">
        <f t="shared" ca="1" si="75"/>
        <v>0</v>
      </c>
      <c r="O330" s="83">
        <f t="shared" ca="1" si="76"/>
        <v>0</v>
      </c>
      <c r="P330" s="73">
        <f t="shared" ca="1" si="77"/>
        <v>0</v>
      </c>
      <c r="Q330" s="73">
        <f t="shared" ca="1" si="78"/>
        <v>0</v>
      </c>
      <c r="R330" s="42">
        <f t="shared" ca="1" si="79"/>
        <v>9.8676637770209359E-4</v>
      </c>
    </row>
    <row r="331" spans="1:18">
      <c r="A331" s="78"/>
      <c r="B331" s="78"/>
      <c r="C331" s="78"/>
      <c r="D331" s="79">
        <f t="shared" si="65"/>
        <v>0</v>
      </c>
      <c r="E331" s="79">
        <f t="shared" si="66"/>
        <v>0</v>
      </c>
      <c r="F331" s="73">
        <f t="shared" si="67"/>
        <v>0</v>
      </c>
      <c r="G331" s="73">
        <f t="shared" si="68"/>
        <v>0</v>
      </c>
      <c r="H331" s="73">
        <f t="shared" si="69"/>
        <v>0</v>
      </c>
      <c r="I331" s="73">
        <f t="shared" si="70"/>
        <v>0</v>
      </c>
      <c r="J331" s="73">
        <f t="shared" si="71"/>
        <v>0</v>
      </c>
      <c r="K331" s="73">
        <f t="shared" si="72"/>
        <v>0</v>
      </c>
      <c r="L331" s="73">
        <f t="shared" si="73"/>
        <v>0</v>
      </c>
      <c r="M331" s="73">
        <f t="shared" ca="1" si="74"/>
        <v>-9.8676637770209359E-4</v>
      </c>
      <c r="N331" s="73">
        <f t="shared" ca="1" si="75"/>
        <v>0</v>
      </c>
      <c r="O331" s="83">
        <f t="shared" ca="1" si="76"/>
        <v>0</v>
      </c>
      <c r="P331" s="73">
        <f t="shared" ca="1" si="77"/>
        <v>0</v>
      </c>
      <c r="Q331" s="73">
        <f t="shared" ca="1" si="78"/>
        <v>0</v>
      </c>
      <c r="R331" s="42">
        <f t="shared" ca="1" si="79"/>
        <v>9.8676637770209359E-4</v>
      </c>
    </row>
    <row r="332" spans="1:18">
      <c r="A332" s="78"/>
      <c r="B332" s="78"/>
      <c r="C332" s="78"/>
      <c r="D332" s="79">
        <f t="shared" si="65"/>
        <v>0</v>
      </c>
      <c r="E332" s="79">
        <f t="shared" si="66"/>
        <v>0</v>
      </c>
      <c r="F332" s="73">
        <f t="shared" si="67"/>
        <v>0</v>
      </c>
      <c r="G332" s="73">
        <f t="shared" si="68"/>
        <v>0</v>
      </c>
      <c r="H332" s="73">
        <f t="shared" si="69"/>
        <v>0</v>
      </c>
      <c r="I332" s="73">
        <f t="shared" si="70"/>
        <v>0</v>
      </c>
      <c r="J332" s="73">
        <f t="shared" si="71"/>
        <v>0</v>
      </c>
      <c r="K332" s="73">
        <f t="shared" si="72"/>
        <v>0</v>
      </c>
      <c r="L332" s="73">
        <f t="shared" si="73"/>
        <v>0</v>
      </c>
      <c r="M332" s="73">
        <f t="shared" ca="1" si="74"/>
        <v>-9.8676637770209359E-4</v>
      </c>
      <c r="N332" s="73">
        <f t="shared" ca="1" si="75"/>
        <v>0</v>
      </c>
      <c r="O332" s="83">
        <f t="shared" ca="1" si="76"/>
        <v>0</v>
      </c>
      <c r="P332" s="73">
        <f t="shared" ca="1" si="77"/>
        <v>0</v>
      </c>
      <c r="Q332" s="73">
        <f t="shared" ca="1" si="78"/>
        <v>0</v>
      </c>
      <c r="R332" s="42">
        <f t="shared" ca="1" si="79"/>
        <v>9.8676637770209359E-4</v>
      </c>
    </row>
    <row r="333" spans="1:18">
      <c r="A333" s="78"/>
      <c r="B333" s="78"/>
      <c r="C333" s="78"/>
      <c r="D333" s="79">
        <f t="shared" si="65"/>
        <v>0</v>
      </c>
      <c r="E333" s="79">
        <f t="shared" si="66"/>
        <v>0</v>
      </c>
      <c r="F333" s="73">
        <f t="shared" si="67"/>
        <v>0</v>
      </c>
      <c r="G333" s="73">
        <f t="shared" si="68"/>
        <v>0</v>
      </c>
      <c r="H333" s="73">
        <f t="shared" si="69"/>
        <v>0</v>
      </c>
      <c r="I333" s="73">
        <f t="shared" si="70"/>
        <v>0</v>
      </c>
      <c r="J333" s="73">
        <f t="shared" si="71"/>
        <v>0</v>
      </c>
      <c r="K333" s="73">
        <f t="shared" si="72"/>
        <v>0</v>
      </c>
      <c r="L333" s="73">
        <f t="shared" si="73"/>
        <v>0</v>
      </c>
      <c r="M333" s="73">
        <f t="shared" ca="1" si="74"/>
        <v>-9.8676637770209359E-4</v>
      </c>
      <c r="N333" s="73">
        <f t="shared" ca="1" si="75"/>
        <v>0</v>
      </c>
      <c r="O333" s="83">
        <f t="shared" ca="1" si="76"/>
        <v>0</v>
      </c>
      <c r="P333" s="73">
        <f t="shared" ca="1" si="77"/>
        <v>0</v>
      </c>
      <c r="Q333" s="73">
        <f t="shared" ca="1" si="78"/>
        <v>0</v>
      </c>
      <c r="R333" s="42">
        <f t="shared" ca="1" si="79"/>
        <v>9.8676637770209359E-4</v>
      </c>
    </row>
    <row r="334" spans="1:18">
      <c r="A334" s="78"/>
      <c r="B334" s="78"/>
      <c r="C334" s="78"/>
      <c r="D334" s="79">
        <f t="shared" si="65"/>
        <v>0</v>
      </c>
      <c r="E334" s="79">
        <f t="shared" si="66"/>
        <v>0</v>
      </c>
      <c r="F334" s="73">
        <f t="shared" si="67"/>
        <v>0</v>
      </c>
      <c r="G334" s="73">
        <f t="shared" si="68"/>
        <v>0</v>
      </c>
      <c r="H334" s="73">
        <f t="shared" si="69"/>
        <v>0</v>
      </c>
      <c r="I334" s="73">
        <f t="shared" si="70"/>
        <v>0</v>
      </c>
      <c r="J334" s="73">
        <f t="shared" si="71"/>
        <v>0</v>
      </c>
      <c r="K334" s="73">
        <f t="shared" si="72"/>
        <v>0</v>
      </c>
      <c r="L334" s="73">
        <f t="shared" si="73"/>
        <v>0</v>
      </c>
      <c r="M334" s="73">
        <f t="shared" ca="1" si="74"/>
        <v>-9.8676637770209359E-4</v>
      </c>
      <c r="N334" s="73">
        <f t="shared" ca="1" si="75"/>
        <v>0</v>
      </c>
      <c r="O334" s="83">
        <f t="shared" ca="1" si="76"/>
        <v>0</v>
      </c>
      <c r="P334" s="73">
        <f t="shared" ca="1" si="77"/>
        <v>0</v>
      </c>
      <c r="Q334" s="73">
        <f t="shared" ca="1" si="78"/>
        <v>0</v>
      </c>
      <c r="R334" s="42">
        <f t="shared" ca="1" si="79"/>
        <v>9.8676637770209359E-4</v>
      </c>
    </row>
    <row r="335" spans="1:18">
      <c r="A335" s="78"/>
      <c r="B335" s="78"/>
      <c r="C335" s="78"/>
      <c r="D335" s="79">
        <f t="shared" si="65"/>
        <v>0</v>
      </c>
      <c r="E335" s="79">
        <f t="shared" si="66"/>
        <v>0</v>
      </c>
      <c r="F335" s="73">
        <f t="shared" si="67"/>
        <v>0</v>
      </c>
      <c r="G335" s="73">
        <f t="shared" si="68"/>
        <v>0</v>
      </c>
      <c r="H335" s="73">
        <f t="shared" si="69"/>
        <v>0</v>
      </c>
      <c r="I335" s="73">
        <f t="shared" si="70"/>
        <v>0</v>
      </c>
      <c r="J335" s="73">
        <f t="shared" si="71"/>
        <v>0</v>
      </c>
      <c r="K335" s="73">
        <f t="shared" si="72"/>
        <v>0</v>
      </c>
      <c r="L335" s="73">
        <f t="shared" si="73"/>
        <v>0</v>
      </c>
      <c r="M335" s="73">
        <f t="shared" ca="1" si="74"/>
        <v>-9.8676637770209359E-4</v>
      </c>
      <c r="N335" s="73">
        <f t="shared" ca="1" si="75"/>
        <v>0</v>
      </c>
      <c r="O335" s="83">
        <f t="shared" ca="1" si="76"/>
        <v>0</v>
      </c>
      <c r="P335" s="73">
        <f t="shared" ca="1" si="77"/>
        <v>0</v>
      </c>
      <c r="Q335" s="73">
        <f t="shared" ca="1" si="78"/>
        <v>0</v>
      </c>
      <c r="R335" s="42">
        <f t="shared" ca="1" si="79"/>
        <v>9.8676637770209359E-4</v>
      </c>
    </row>
    <row r="336" spans="1:18">
      <c r="A336" s="78"/>
      <c r="B336" s="78"/>
      <c r="C336" s="78"/>
      <c r="D336" s="79">
        <f t="shared" si="65"/>
        <v>0</v>
      </c>
      <c r="E336" s="79">
        <f t="shared" si="66"/>
        <v>0</v>
      </c>
      <c r="F336" s="73">
        <f t="shared" si="67"/>
        <v>0</v>
      </c>
      <c r="G336" s="73">
        <f t="shared" si="68"/>
        <v>0</v>
      </c>
      <c r="H336" s="73">
        <f t="shared" si="69"/>
        <v>0</v>
      </c>
      <c r="I336" s="73">
        <f t="shared" si="70"/>
        <v>0</v>
      </c>
      <c r="J336" s="73">
        <f t="shared" si="71"/>
        <v>0</v>
      </c>
      <c r="K336" s="73">
        <f t="shared" si="72"/>
        <v>0</v>
      </c>
      <c r="L336" s="73">
        <f t="shared" si="73"/>
        <v>0</v>
      </c>
      <c r="M336" s="73">
        <f t="shared" ca="1" si="74"/>
        <v>-9.8676637770209359E-4</v>
      </c>
      <c r="N336" s="73">
        <f t="shared" ca="1" si="75"/>
        <v>0</v>
      </c>
      <c r="O336" s="83">
        <f t="shared" ca="1" si="76"/>
        <v>0</v>
      </c>
      <c r="P336" s="73">
        <f t="shared" ca="1" si="77"/>
        <v>0</v>
      </c>
      <c r="Q336" s="73">
        <f t="shared" ca="1" si="78"/>
        <v>0</v>
      </c>
      <c r="R336" s="42">
        <f t="shared" ca="1" si="79"/>
        <v>9.8676637770209359E-4</v>
      </c>
    </row>
    <row r="337" spans="1:18">
      <c r="A337" s="78"/>
      <c r="B337" s="78"/>
      <c r="C337" s="78"/>
      <c r="D337" s="79">
        <f t="shared" si="65"/>
        <v>0</v>
      </c>
      <c r="E337" s="79">
        <f t="shared" si="66"/>
        <v>0</v>
      </c>
      <c r="F337" s="73">
        <f t="shared" si="67"/>
        <v>0</v>
      </c>
      <c r="G337" s="73">
        <f t="shared" si="68"/>
        <v>0</v>
      </c>
      <c r="H337" s="73">
        <f t="shared" si="69"/>
        <v>0</v>
      </c>
      <c r="I337" s="73">
        <f t="shared" si="70"/>
        <v>0</v>
      </c>
      <c r="J337" s="73">
        <f t="shared" si="71"/>
        <v>0</v>
      </c>
      <c r="K337" s="73">
        <f t="shared" si="72"/>
        <v>0</v>
      </c>
      <c r="L337" s="73">
        <f t="shared" si="73"/>
        <v>0</v>
      </c>
      <c r="M337" s="73">
        <f t="shared" ca="1" si="74"/>
        <v>-9.8676637770209359E-4</v>
      </c>
      <c r="N337" s="73">
        <f t="shared" ca="1" si="75"/>
        <v>0</v>
      </c>
      <c r="O337" s="83">
        <f t="shared" ca="1" si="76"/>
        <v>0</v>
      </c>
      <c r="P337" s="73">
        <f t="shared" ca="1" si="77"/>
        <v>0</v>
      </c>
      <c r="Q337" s="73">
        <f t="shared" ca="1" si="78"/>
        <v>0</v>
      </c>
      <c r="R337" s="42">
        <f t="shared" ca="1" si="79"/>
        <v>9.8676637770209359E-4</v>
      </c>
    </row>
    <row r="338" spans="1:18">
      <c r="A338" s="78"/>
      <c r="B338" s="78"/>
      <c r="C338" s="78"/>
      <c r="D338" s="79">
        <f t="shared" si="65"/>
        <v>0</v>
      </c>
      <c r="E338" s="79">
        <f t="shared" si="66"/>
        <v>0</v>
      </c>
      <c r="F338" s="73">
        <f t="shared" si="67"/>
        <v>0</v>
      </c>
      <c r="G338" s="73">
        <f t="shared" si="68"/>
        <v>0</v>
      </c>
      <c r="H338" s="73">
        <f t="shared" si="69"/>
        <v>0</v>
      </c>
      <c r="I338" s="73">
        <f t="shared" si="70"/>
        <v>0</v>
      </c>
      <c r="J338" s="73">
        <f t="shared" si="71"/>
        <v>0</v>
      </c>
      <c r="K338" s="73">
        <f t="shared" si="72"/>
        <v>0</v>
      </c>
      <c r="L338" s="73">
        <f t="shared" si="73"/>
        <v>0</v>
      </c>
      <c r="M338" s="73">
        <f t="shared" ca="1" si="74"/>
        <v>-9.8676637770209359E-4</v>
      </c>
      <c r="N338" s="73">
        <f t="shared" ca="1" si="75"/>
        <v>0</v>
      </c>
      <c r="O338" s="83">
        <f t="shared" ca="1" si="76"/>
        <v>0</v>
      </c>
      <c r="P338" s="73">
        <f t="shared" ca="1" si="77"/>
        <v>0</v>
      </c>
      <c r="Q338" s="73">
        <f t="shared" ca="1" si="78"/>
        <v>0</v>
      </c>
      <c r="R338" s="42">
        <f t="shared" ca="1" si="79"/>
        <v>9.8676637770209359E-4</v>
      </c>
    </row>
    <row r="339" spans="1:18">
      <c r="A339" s="78"/>
      <c r="B339" s="78"/>
      <c r="C339" s="78"/>
      <c r="D339" s="79">
        <f t="shared" si="65"/>
        <v>0</v>
      </c>
      <c r="E339" s="79">
        <f t="shared" si="66"/>
        <v>0</v>
      </c>
      <c r="F339" s="73">
        <f t="shared" si="67"/>
        <v>0</v>
      </c>
      <c r="G339" s="73">
        <f t="shared" si="68"/>
        <v>0</v>
      </c>
      <c r="H339" s="73">
        <f t="shared" si="69"/>
        <v>0</v>
      </c>
      <c r="I339" s="73">
        <f t="shared" si="70"/>
        <v>0</v>
      </c>
      <c r="J339" s="73">
        <f t="shared" si="71"/>
        <v>0</v>
      </c>
      <c r="K339" s="73">
        <f t="shared" si="72"/>
        <v>0</v>
      </c>
      <c r="L339" s="73">
        <f t="shared" si="73"/>
        <v>0</v>
      </c>
      <c r="M339" s="73">
        <f t="shared" ca="1" si="74"/>
        <v>-9.8676637770209359E-4</v>
      </c>
      <c r="N339" s="73">
        <f ca="1">C339*(M339-E339)^2</f>
        <v>0</v>
      </c>
      <c r="O339" s="83">
        <f t="shared" ca="1" si="76"/>
        <v>0</v>
      </c>
      <c r="P339" s="73">
        <f ca="1">(-C339*O$2+O$4*F339-O$5*H339)^2</f>
        <v>0</v>
      </c>
      <c r="Q339" s="73">
        <f t="shared" ca="1" si="78"/>
        <v>0</v>
      </c>
      <c r="R339" s="42">
        <f t="shared" ca="1" si="79"/>
        <v>9.8676637770209359E-4</v>
      </c>
    </row>
    <row r="340" spans="1:18">
      <c r="A340" s="78"/>
      <c r="B340" s="78"/>
      <c r="C340" s="78"/>
      <c r="D340" s="79">
        <f t="shared" si="65"/>
        <v>0</v>
      </c>
      <c r="E340" s="79">
        <f t="shared" si="66"/>
        <v>0</v>
      </c>
      <c r="F340" s="73">
        <f t="shared" si="67"/>
        <v>0</v>
      </c>
      <c r="G340" s="73">
        <f t="shared" si="68"/>
        <v>0</v>
      </c>
      <c r="H340" s="73">
        <f t="shared" si="69"/>
        <v>0</v>
      </c>
      <c r="I340" s="73">
        <f t="shared" si="70"/>
        <v>0</v>
      </c>
      <c r="J340" s="73">
        <f t="shared" si="71"/>
        <v>0</v>
      </c>
      <c r="K340" s="73">
        <f t="shared" si="72"/>
        <v>0</v>
      </c>
      <c r="L340" s="73">
        <f t="shared" si="73"/>
        <v>0</v>
      </c>
      <c r="M340" s="73">
        <f t="shared" ca="1" si="74"/>
        <v>-9.8676637770209359E-4</v>
      </c>
      <c r="N340" s="73">
        <f ca="1">C340*(M340-E340)^2</f>
        <v>0</v>
      </c>
      <c r="O340" s="83">
        <f t="shared" ca="1" si="76"/>
        <v>0</v>
      </c>
      <c r="P340" s="73">
        <f ca="1">(-C340*O$2+O$4*F340-O$5*H340)^2</f>
        <v>0</v>
      </c>
      <c r="Q340" s="73">
        <f t="shared" ca="1" si="78"/>
        <v>0</v>
      </c>
      <c r="R340" s="42">
        <f t="shared" ca="1" si="79"/>
        <v>9.8676637770209359E-4</v>
      </c>
    </row>
  </sheetData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2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1" thickBot="1">
      <c r="A1" s="1" t="s">
        <v>41</v>
      </c>
      <c r="E1" s="32" t="s">
        <v>42</v>
      </c>
      <c r="T1" s="4" t="s">
        <v>10</v>
      </c>
      <c r="U1" s="6" t="s">
        <v>23</v>
      </c>
    </row>
    <row r="2" spans="1:21">
      <c r="A2" t="s">
        <v>26</v>
      </c>
      <c r="B2" s="33" t="s">
        <v>43</v>
      </c>
      <c r="C2" s="34" t="s">
        <v>44</v>
      </c>
      <c r="T2" s="28">
        <v>26000</v>
      </c>
      <c r="U2" s="28">
        <f t="shared" ref="U2:U17" si="0">+D$11+D$12*T2+D$13*T2^2</f>
        <v>-9.3364692920176573E-2</v>
      </c>
    </row>
    <row r="3" spans="1:21" ht="13.5" thickBot="1">
      <c r="C3" s="35" t="s">
        <v>45</v>
      </c>
      <c r="T3" s="28">
        <v>26500</v>
      </c>
      <c r="U3" s="28">
        <f t="shared" si="0"/>
        <v>-0.1021783523879165</v>
      </c>
    </row>
    <row r="4" spans="1:21" ht="13.5" thickBot="1">
      <c r="A4" s="5" t="s">
        <v>0</v>
      </c>
      <c r="C4" s="81">
        <v>26419.498</v>
      </c>
      <c r="D4" s="82">
        <v>0.60526259999999998</v>
      </c>
      <c r="T4" s="28">
        <v>27000</v>
      </c>
      <c r="U4" s="28">
        <f t="shared" si="0"/>
        <v>-0.10977167622104567</v>
      </c>
    </row>
    <row r="5" spans="1:21">
      <c r="T5" s="28">
        <v>27500</v>
      </c>
      <c r="U5" s="28">
        <f t="shared" si="0"/>
        <v>-0.11614466441956517</v>
      </c>
    </row>
    <row r="6" spans="1:21">
      <c r="A6" s="5" t="s">
        <v>1</v>
      </c>
      <c r="T6" s="28">
        <v>28000</v>
      </c>
      <c r="U6" s="28">
        <f t="shared" si="0"/>
        <v>-0.12129731698347435</v>
      </c>
    </row>
    <row r="7" spans="1:21">
      <c r="A7" t="s">
        <v>2</v>
      </c>
      <c r="C7">
        <f>+C4</f>
        <v>26419.498</v>
      </c>
      <c r="T7" s="28">
        <v>28500</v>
      </c>
      <c r="U7" s="28">
        <f t="shared" si="0"/>
        <v>-0.1252296339127732</v>
      </c>
    </row>
    <row r="8" spans="1:21">
      <c r="A8" t="s">
        <v>3</v>
      </c>
      <c r="C8">
        <v>0.86804225000000002</v>
      </c>
      <c r="T8" s="28">
        <v>29000</v>
      </c>
      <c r="U8" s="28">
        <f t="shared" si="0"/>
        <v>-0.12794161520746083</v>
      </c>
    </row>
    <row r="9" spans="1:21">
      <c r="A9" s="20" t="s">
        <v>40</v>
      </c>
      <c r="B9" s="20"/>
      <c r="C9" s="20">
        <v>21</v>
      </c>
      <c r="D9" s="20" t="str">
        <f>"F"&amp;C9</f>
        <v>F21</v>
      </c>
      <c r="E9" s="20" t="str">
        <f>"G"&amp;C9</f>
        <v>G21</v>
      </c>
      <c r="T9" s="28">
        <v>29500</v>
      </c>
      <c r="U9" s="28">
        <f t="shared" si="0"/>
        <v>-0.12943326086753926</v>
      </c>
    </row>
    <row r="10" spans="1:21" ht="13.5" thickBot="1">
      <c r="C10" s="4" t="s">
        <v>21</v>
      </c>
      <c r="D10" s="4" t="s">
        <v>22</v>
      </c>
      <c r="T10" s="28">
        <v>30000</v>
      </c>
      <c r="U10" s="28">
        <f t="shared" si="0"/>
        <v>-0.12970457089300691</v>
      </c>
    </row>
    <row r="11" spans="1:21">
      <c r="A11" t="s">
        <v>16</v>
      </c>
      <c r="C11" s="16">
        <f ca="1">INTERCEPT(INDIRECT(E9):G1005,INDIRECT(D9):$F1005)</f>
        <v>-3.336659159779265E-3</v>
      </c>
      <c r="D11" s="3">
        <f>+E11*F11</f>
        <v>2.046568103895269</v>
      </c>
      <c r="E11" s="11">
        <v>2.046568103895269</v>
      </c>
      <c r="F11">
        <v>1</v>
      </c>
      <c r="T11" s="28">
        <v>30500</v>
      </c>
      <c r="U11" s="28">
        <f t="shared" si="0"/>
        <v>-0.12875554528386468</v>
      </c>
    </row>
    <row r="12" spans="1:21">
      <c r="A12" t="s">
        <v>17</v>
      </c>
      <c r="C12" s="16">
        <f ca="1">SLOPE(INDIRECT(E9):G1005,INDIRECT(D9):$F1005)</f>
        <v>-4.054187558942685E-6</v>
      </c>
      <c r="D12" s="3">
        <f>+E12*F12</f>
        <v>-1.4576256056955973E-4</v>
      </c>
      <c r="E12" s="12">
        <v>-1.4576256056955972</v>
      </c>
      <c r="F12" s="80">
        <v>1E-4</v>
      </c>
      <c r="T12" s="28">
        <v>31000</v>
      </c>
      <c r="U12" s="28">
        <f t="shared" si="0"/>
        <v>-0.12658618404011213</v>
      </c>
    </row>
    <row r="13" spans="1:21" ht="13.5" thickBot="1">
      <c r="A13" t="s">
        <v>20</v>
      </c>
      <c r="C13" s="3" t="s">
        <v>14</v>
      </c>
      <c r="D13" s="3">
        <f>+E13*F13</f>
        <v>2.440671269220573E-9</v>
      </c>
      <c r="E13" s="13">
        <v>0.24406712692205729</v>
      </c>
      <c r="F13" s="80">
        <v>1E-8</v>
      </c>
      <c r="T13" s="28">
        <v>31500</v>
      </c>
      <c r="U13" s="28">
        <f t="shared" si="0"/>
        <v>-0.12319648716174925</v>
      </c>
    </row>
    <row r="14" spans="1:21">
      <c r="A14" t="s">
        <v>25</v>
      </c>
      <c r="E14">
        <f>SUM(R21:R950)</f>
        <v>1.3025929197839072E-2</v>
      </c>
      <c r="T14" s="28">
        <v>32000</v>
      </c>
      <c r="U14" s="28">
        <f t="shared" si="0"/>
        <v>-0.11858645464877515</v>
      </c>
    </row>
    <row r="15" spans="1:21">
      <c r="A15" s="2" t="s">
        <v>18</v>
      </c>
      <c r="C15" s="14">
        <f ca="1">(C7+C11)+(C8+C12)*INT(MAX(F21:F3533))</f>
        <v>54586.466079258738</v>
      </c>
      <c r="D15" s="8">
        <f>+C7+INT(MAX(F21:F1588))*C8+D11+D12*INT(MAX(F21:F4023))+D13*INT(MAX(F21:F4050)^2)</f>
        <v>54586.487563577022</v>
      </c>
      <c r="T15" s="28">
        <v>32500</v>
      </c>
      <c r="U15" s="28">
        <f t="shared" si="0"/>
        <v>-0.11275608650119162</v>
      </c>
    </row>
    <row r="16" spans="1:21">
      <c r="A16" s="5" t="s">
        <v>4</v>
      </c>
      <c r="C16" s="15">
        <f ca="1">+C8+C12</f>
        <v>0.86803819581244113</v>
      </c>
      <c r="D16" s="83">
        <f>+C8+D12+2*D13*MAX(F21:F120)</f>
        <v>0.86805488212346038</v>
      </c>
      <c r="T16" s="28">
        <v>33000</v>
      </c>
      <c r="U16" s="28">
        <f t="shared" si="0"/>
        <v>-0.10570538271899821</v>
      </c>
    </row>
    <row r="17" spans="1:32" ht="13.5" thickBot="1">
      <c r="A17" t="s">
        <v>35</v>
      </c>
      <c r="C17">
        <f>COUNT(C21:C4739)</f>
        <v>18</v>
      </c>
      <c r="T17" s="28">
        <v>33500</v>
      </c>
      <c r="U17" s="28">
        <f t="shared" si="0"/>
        <v>-9.7434343302194026E-2</v>
      </c>
    </row>
    <row r="18" spans="1:32" ht="14.25" thickTop="1" thickBot="1">
      <c r="A18" s="5" t="s">
        <v>5</v>
      </c>
      <c r="C18" s="18">
        <f ca="1">+C15</f>
        <v>54586.466079258738</v>
      </c>
      <c r="D18" s="19">
        <f ca="1">C16</f>
        <v>0.86803819581244113</v>
      </c>
      <c r="E18" s="20" t="s">
        <v>21</v>
      </c>
    </row>
    <row r="19" spans="1:32" ht="13.5" thickBot="1">
      <c r="A19" s="5" t="s">
        <v>36</v>
      </c>
      <c r="C19" s="21">
        <f>+D15</f>
        <v>54586.487563577022</v>
      </c>
      <c r="D19" s="22">
        <f>+D16</f>
        <v>0.86805488212346038</v>
      </c>
      <c r="E19" s="30" t="s">
        <v>37</v>
      </c>
    </row>
    <row r="20" spans="1:32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38</v>
      </c>
      <c r="J20" s="7" t="s">
        <v>19</v>
      </c>
      <c r="K20" s="7" t="s">
        <v>27</v>
      </c>
      <c r="L20" s="7" t="s">
        <v>28</v>
      </c>
      <c r="M20" s="7" t="s">
        <v>39</v>
      </c>
      <c r="N20" s="7" t="s">
        <v>29</v>
      </c>
      <c r="O20" s="7" t="s">
        <v>24</v>
      </c>
      <c r="P20" s="17" t="s">
        <v>23</v>
      </c>
      <c r="Q20" s="4" t="s">
        <v>15</v>
      </c>
    </row>
    <row r="21" spans="1:32" s="28" customFormat="1">
      <c r="A21" t="s">
        <v>12</v>
      </c>
      <c r="B21"/>
      <c r="C21" s="26">
        <f>+C4</f>
        <v>26419.498</v>
      </c>
      <c r="D21" s="26" t="s">
        <v>14</v>
      </c>
      <c r="E21" s="28">
        <f t="shared" ref="E21:E38" si="1">+(C21-C$7)/C$8</f>
        <v>0</v>
      </c>
      <c r="F21" s="28">
        <f t="shared" ref="F21:F38" si="2">ROUND(2*E21,0)/2</f>
        <v>0</v>
      </c>
      <c r="G21" s="28">
        <f t="shared" ref="G21:G38" si="3">+C21-(C$7+F21*C$8)</f>
        <v>0</v>
      </c>
      <c r="H21" s="28">
        <f>G21</f>
        <v>0</v>
      </c>
      <c r="J21" s="29"/>
      <c r="P21" s="30"/>
      <c r="Q21" s="31">
        <f t="shared" ref="Q21:Q38" si="4">+C21-15018.5</f>
        <v>11400.998</v>
      </c>
    </row>
    <row r="22" spans="1:32" s="28" customFormat="1">
      <c r="A22" s="36" t="s">
        <v>46</v>
      </c>
      <c r="B22" s="10"/>
      <c r="C22" s="36">
        <v>49534.490299999998</v>
      </c>
      <c r="D22" s="37"/>
      <c r="E22" s="28">
        <f t="shared" si="1"/>
        <v>26628.879297061863</v>
      </c>
      <c r="F22" s="28">
        <f t="shared" si="2"/>
        <v>26629</v>
      </c>
      <c r="G22" s="28">
        <f t="shared" si="3"/>
        <v>-0.10477525000169408</v>
      </c>
      <c r="I22" s="28">
        <f t="shared" ref="I22:I38" si="5">G22</f>
        <v>-0.10477525000169408</v>
      </c>
      <c r="J22" s="29"/>
      <c r="P22" s="30">
        <f t="shared" ref="P22:P37" si="6">+D$11+D$12*F22+D$13*F22^2</f>
        <v>-0.10425423802313727</v>
      </c>
      <c r="Q22" s="31">
        <f t="shared" si="4"/>
        <v>34515.990299999998</v>
      </c>
      <c r="R22" s="28">
        <f t="shared" ref="R22:R37" si="7">(P22-G22)^2</f>
        <v>2.714534817996785E-7</v>
      </c>
    </row>
    <row r="23" spans="1:32" s="28" customFormat="1">
      <c r="A23" s="36" t="s">
        <v>46</v>
      </c>
      <c r="B23" s="10"/>
      <c r="C23" s="36">
        <v>49567.476999999999</v>
      </c>
      <c r="D23" s="37"/>
      <c r="E23" s="28">
        <f t="shared" si="1"/>
        <v>26666.880557945191</v>
      </c>
      <c r="F23" s="28">
        <f t="shared" si="2"/>
        <v>26667</v>
      </c>
      <c r="G23" s="28">
        <f t="shared" si="3"/>
        <v>-0.10368075000587851</v>
      </c>
      <c r="I23" s="28">
        <f t="shared" si="5"/>
        <v>-0.10368075000587851</v>
      </c>
      <c r="J23" s="29"/>
      <c r="P23" s="30">
        <f t="shared" si="6"/>
        <v>-0.10485025071813459</v>
      </c>
      <c r="Q23" s="31">
        <f t="shared" si="4"/>
        <v>34548.976999999999</v>
      </c>
      <c r="R23" s="28">
        <f t="shared" si="7"/>
        <v>1.3677319159674724E-6</v>
      </c>
    </row>
    <row r="24" spans="1:32" s="28" customFormat="1">
      <c r="A24" s="38" t="s">
        <v>47</v>
      </c>
      <c r="B24" s="14" t="s">
        <v>48</v>
      </c>
      <c r="C24" s="26">
        <v>51274.8894</v>
      </c>
      <c r="D24" s="26">
        <v>1.1999999999999999E-3</v>
      </c>
      <c r="E24" s="28">
        <f t="shared" si="1"/>
        <v>28633.849792449619</v>
      </c>
      <c r="F24" s="28">
        <f t="shared" si="2"/>
        <v>28634</v>
      </c>
      <c r="G24" s="28">
        <f t="shared" si="3"/>
        <v>-0.13038650000089547</v>
      </c>
      <c r="I24" s="28">
        <f t="shared" si="5"/>
        <v>-0.13038650000089547</v>
      </c>
      <c r="J24" s="29"/>
      <c r="P24" s="30">
        <f t="shared" si="6"/>
        <v>-0.12607614518147736</v>
      </c>
      <c r="Q24" s="31">
        <f t="shared" si="4"/>
        <v>36256.3894</v>
      </c>
      <c r="R24" s="28">
        <f t="shared" si="7"/>
        <v>1.8579158669280886E-5</v>
      </c>
    </row>
    <row r="25" spans="1:32" s="28" customFormat="1">
      <c r="A25" s="38" t="s">
        <v>47</v>
      </c>
      <c r="B25" s="14" t="s">
        <v>49</v>
      </c>
      <c r="C25" s="26">
        <v>51297.895199999999</v>
      </c>
      <c r="D25" s="26">
        <v>1.1100000000000001E-3</v>
      </c>
      <c r="E25" s="28">
        <f t="shared" si="1"/>
        <v>28660.352880288949</v>
      </c>
      <c r="F25" s="28">
        <f t="shared" si="2"/>
        <v>28660.5</v>
      </c>
      <c r="G25" s="28">
        <f t="shared" si="3"/>
        <v>-0.12770612500025891</v>
      </c>
      <c r="I25" s="28">
        <f t="shared" si="5"/>
        <v>-0.12770612500025891</v>
      </c>
      <c r="J25" s="29"/>
      <c r="P25" s="30">
        <f t="shared" si="6"/>
        <v>-0.12623317147565949</v>
      </c>
      <c r="Q25" s="31">
        <f t="shared" si="4"/>
        <v>36279.395199999999</v>
      </c>
      <c r="R25" s="28">
        <f t="shared" si="7"/>
        <v>2.1695920856298498E-6</v>
      </c>
      <c r="AB25" s="28">
        <v>12</v>
      </c>
      <c r="AD25" s="28" t="s">
        <v>30</v>
      </c>
      <c r="AF25" s="28" t="s">
        <v>31</v>
      </c>
    </row>
    <row r="26" spans="1:32" s="28" customFormat="1">
      <c r="A26" s="38" t="s">
        <v>50</v>
      </c>
      <c r="B26" s="39"/>
      <c r="C26" s="25">
        <v>51323.505700000002</v>
      </c>
      <c r="D26" s="25">
        <v>1.1999999999999999E-3</v>
      </c>
      <c r="E26" s="28">
        <f t="shared" si="1"/>
        <v>28689.856628522404</v>
      </c>
      <c r="F26" s="28">
        <f t="shared" si="2"/>
        <v>28690</v>
      </c>
      <c r="G26" s="28">
        <f t="shared" si="3"/>
        <v>-0.12445250000018859</v>
      </c>
      <c r="I26" s="28">
        <f t="shared" si="5"/>
        <v>-0.12445250000018859</v>
      </c>
      <c r="J26" s="29"/>
      <c r="P26" s="30">
        <f t="shared" si="6"/>
        <v>-0.12640394234251096</v>
      </c>
      <c r="Q26" s="31">
        <f t="shared" si="4"/>
        <v>36305.005700000002</v>
      </c>
      <c r="R26" s="28">
        <f t="shared" si="7"/>
        <v>3.808127215408589E-6</v>
      </c>
    </row>
    <row r="27" spans="1:32" s="28" customFormat="1">
      <c r="A27" s="38" t="s">
        <v>50</v>
      </c>
      <c r="B27" s="39"/>
      <c r="C27" s="25">
        <v>51386.435700000002</v>
      </c>
      <c r="D27" s="25">
        <v>1.6999999999999999E-3</v>
      </c>
      <c r="E27" s="28">
        <f t="shared" si="1"/>
        <v>28762.353099748314</v>
      </c>
      <c r="F27" s="28">
        <f t="shared" si="2"/>
        <v>28762.5</v>
      </c>
      <c r="G27" s="28">
        <f t="shared" si="3"/>
        <v>-0.12751562499761349</v>
      </c>
      <c r="I27" s="28">
        <f t="shared" si="5"/>
        <v>-0.12751562499761349</v>
      </c>
      <c r="J27" s="29"/>
      <c r="P27" s="30">
        <f t="shared" si="6"/>
        <v>-0.12680558469192471</v>
      </c>
      <c r="Q27" s="31">
        <f t="shared" si="4"/>
        <v>36367.935700000002</v>
      </c>
      <c r="R27" s="28">
        <f t="shared" si="7"/>
        <v>5.0415723570260902E-7</v>
      </c>
      <c r="AA27" s="28" t="s">
        <v>32</v>
      </c>
      <c r="AB27" s="28">
        <v>6</v>
      </c>
      <c r="AD27" s="28" t="s">
        <v>30</v>
      </c>
      <c r="AF27" s="28" t="s">
        <v>31</v>
      </c>
    </row>
    <row r="28" spans="1:32" s="28" customFormat="1">
      <c r="A28" s="38" t="s">
        <v>50</v>
      </c>
      <c r="B28" s="39"/>
      <c r="C28" s="25">
        <v>51389.475299999998</v>
      </c>
      <c r="D28" s="25">
        <v>5.0000000000000001E-4</v>
      </c>
      <c r="E28" s="28">
        <f t="shared" si="1"/>
        <v>28765.854772621951</v>
      </c>
      <c r="F28" s="28">
        <f t="shared" si="2"/>
        <v>28766</v>
      </c>
      <c r="G28" s="28">
        <f t="shared" si="3"/>
        <v>-0.12606349999987287</v>
      </c>
      <c r="I28" s="28">
        <f t="shared" si="5"/>
        <v>-0.12606349999987287</v>
      </c>
      <c r="J28" s="29"/>
      <c r="P28" s="30">
        <f t="shared" si="6"/>
        <v>-0.12682432510402863</v>
      </c>
      <c r="Q28" s="31">
        <f t="shared" si="4"/>
        <v>36370.975299999998</v>
      </c>
      <c r="R28" s="28">
        <f t="shared" si="7"/>
        <v>5.7885483911362317E-7</v>
      </c>
    </row>
    <row r="29" spans="1:32" s="28" customFormat="1">
      <c r="A29" s="38" t="s">
        <v>50</v>
      </c>
      <c r="B29" s="10" t="s">
        <v>48</v>
      </c>
      <c r="C29" s="25">
        <v>51675.4954</v>
      </c>
      <c r="D29" s="25">
        <v>1.1999999999999999E-3</v>
      </c>
      <c r="E29" s="28">
        <f t="shared" si="1"/>
        <v>29095.354978401108</v>
      </c>
      <c r="F29" s="28">
        <f t="shared" si="2"/>
        <v>29095.5</v>
      </c>
      <c r="G29" s="28">
        <f t="shared" si="3"/>
        <v>-0.12588487500033807</v>
      </c>
      <c r="I29" s="28">
        <f t="shared" si="5"/>
        <v>-0.12588487500033807</v>
      </c>
      <c r="J29" s="29"/>
      <c r="P29" s="30">
        <f t="shared" si="6"/>
        <v>-0.12832080204949881</v>
      </c>
      <c r="Q29" s="31">
        <f t="shared" si="4"/>
        <v>36656.9954</v>
      </c>
      <c r="R29" s="28">
        <f t="shared" si="7"/>
        <v>5.933740588832928E-6</v>
      </c>
      <c r="AA29" s="28" t="s">
        <v>32</v>
      </c>
      <c r="AB29" s="28">
        <v>6</v>
      </c>
      <c r="AD29" s="28" t="s">
        <v>30</v>
      </c>
      <c r="AF29" s="28" t="s">
        <v>31</v>
      </c>
    </row>
    <row r="30" spans="1:32" s="28" customFormat="1">
      <c r="A30" s="38" t="s">
        <v>50</v>
      </c>
      <c r="B30" s="39"/>
      <c r="C30" s="25">
        <v>51705.440399999999</v>
      </c>
      <c r="D30" s="25">
        <v>5.0000000000000001E-4</v>
      </c>
      <c r="E30" s="28">
        <f t="shared" si="1"/>
        <v>29129.852147173711</v>
      </c>
      <c r="F30" s="28">
        <f t="shared" si="2"/>
        <v>29130</v>
      </c>
      <c r="G30" s="28">
        <f t="shared" si="3"/>
        <v>-0.12834250000014435</v>
      </c>
      <c r="I30" s="28">
        <f t="shared" si="5"/>
        <v>-0.12834250000014435</v>
      </c>
      <c r="J30" s="29"/>
      <c r="P30" s="30">
        <f t="shared" si="6"/>
        <v>-0.12844683936713119</v>
      </c>
      <c r="Q30" s="31">
        <f t="shared" si="4"/>
        <v>36686.940399999999</v>
      </c>
      <c r="R30" s="28">
        <f t="shared" si="7"/>
        <v>1.0886703503214195E-8</v>
      </c>
    </row>
    <row r="31" spans="1:32" s="28" customFormat="1">
      <c r="A31" s="38" t="s">
        <v>50</v>
      </c>
      <c r="B31" s="39"/>
      <c r="C31" s="25">
        <v>52119.4954</v>
      </c>
      <c r="D31" s="25">
        <v>8.9999999999999998E-4</v>
      </c>
      <c r="E31" s="28">
        <f t="shared" si="1"/>
        <v>29606.850818609346</v>
      </c>
      <c r="F31" s="28">
        <f t="shared" si="2"/>
        <v>29607</v>
      </c>
      <c r="G31" s="28">
        <f t="shared" si="3"/>
        <v>-0.12949574999947799</v>
      </c>
      <c r="I31" s="28">
        <f t="shared" si="5"/>
        <v>-0.12949574999947799</v>
      </c>
      <c r="J31" s="29"/>
      <c r="P31" s="30">
        <f t="shared" si="6"/>
        <v>-0.1295939538805313</v>
      </c>
      <c r="Q31" s="31">
        <f t="shared" si="4"/>
        <v>37100.9954</v>
      </c>
      <c r="R31" s="28">
        <f t="shared" si="7"/>
        <v>9.6440022539316375E-9</v>
      </c>
      <c r="AA31" s="28" t="s">
        <v>32</v>
      </c>
      <c r="AB31" s="28">
        <v>7</v>
      </c>
      <c r="AD31" s="28" t="s">
        <v>30</v>
      </c>
      <c r="AF31" s="28" t="s">
        <v>31</v>
      </c>
    </row>
    <row r="32" spans="1:32" s="28" customFormat="1">
      <c r="A32" s="38" t="s">
        <v>51</v>
      </c>
      <c r="B32" s="40" t="s">
        <v>48</v>
      </c>
      <c r="C32" s="36">
        <v>52566.538</v>
      </c>
      <c r="D32" s="36">
        <v>1E-3</v>
      </c>
      <c r="E32" s="28">
        <f t="shared" si="1"/>
        <v>30121.851787744203</v>
      </c>
      <c r="F32" s="28">
        <f t="shared" si="2"/>
        <v>30122</v>
      </c>
      <c r="G32" s="28">
        <f t="shared" si="3"/>
        <v>-0.1286545000039041</v>
      </c>
      <c r="I32" s="28">
        <f t="shared" si="5"/>
        <v>-0.1286545000039041</v>
      </c>
      <c r="J32" s="29"/>
      <c r="P32" s="30">
        <f t="shared" si="6"/>
        <v>-0.12958556264062748</v>
      </c>
      <c r="Q32" s="31">
        <f t="shared" si="4"/>
        <v>37548.038</v>
      </c>
      <c r="R32" s="28">
        <f t="shared" si="7"/>
        <v>8.6687763350229031E-7</v>
      </c>
      <c r="AA32" s="28" t="s">
        <v>32</v>
      </c>
      <c r="AB32" s="28">
        <v>6</v>
      </c>
      <c r="AD32" s="28" t="s">
        <v>30</v>
      </c>
      <c r="AF32" s="28" t="s">
        <v>31</v>
      </c>
    </row>
    <row r="33" spans="1:32" s="28" customFormat="1">
      <c r="A33" s="41" t="s">
        <v>52</v>
      </c>
      <c r="B33" s="3" t="s">
        <v>48</v>
      </c>
      <c r="C33" s="26">
        <v>52859.502999999997</v>
      </c>
      <c r="D33" s="26">
        <v>1.1000000000000001E-3</v>
      </c>
      <c r="E33" s="28">
        <f t="shared" si="1"/>
        <v>30459.352640957277</v>
      </c>
      <c r="F33" s="28">
        <f t="shared" si="2"/>
        <v>30459.5</v>
      </c>
      <c r="G33" s="28">
        <f t="shared" si="3"/>
        <v>-0.1279138750032871</v>
      </c>
      <c r="I33" s="28">
        <f t="shared" si="5"/>
        <v>-0.1279138750032871</v>
      </c>
      <c r="J33" s="29"/>
      <c r="P33" s="30">
        <f t="shared" si="6"/>
        <v>-0.12887783664035712</v>
      </c>
      <c r="Q33" s="31">
        <f t="shared" si="4"/>
        <v>37841.002999999997</v>
      </c>
      <c r="R33" s="28">
        <f t="shared" si="7"/>
        <v>9.2922203774271495E-7</v>
      </c>
      <c r="AA33" s="28" t="s">
        <v>32</v>
      </c>
      <c r="AB33" s="28">
        <v>10</v>
      </c>
      <c r="AD33" s="28" t="s">
        <v>30</v>
      </c>
      <c r="AF33" s="28" t="s">
        <v>31</v>
      </c>
    </row>
    <row r="34" spans="1:32" s="28" customFormat="1">
      <c r="A34" s="41" t="s">
        <v>53</v>
      </c>
      <c r="B34" s="3" t="s">
        <v>48</v>
      </c>
      <c r="C34" s="26">
        <v>53155.5049</v>
      </c>
      <c r="D34" s="26">
        <v>8.9999999999999998E-4</v>
      </c>
      <c r="E34" s="28">
        <f t="shared" si="1"/>
        <v>30800.352056596323</v>
      </c>
      <c r="F34" s="28">
        <f t="shared" si="2"/>
        <v>30800.5</v>
      </c>
      <c r="G34" s="28">
        <f t="shared" si="3"/>
        <v>-0.12842112500220537</v>
      </c>
      <c r="I34" s="28">
        <f t="shared" si="5"/>
        <v>-0.12842112500220537</v>
      </c>
      <c r="J34" s="29"/>
      <c r="P34" s="30">
        <f t="shared" si="6"/>
        <v>-0.12759807680879121</v>
      </c>
      <c r="Q34" s="31">
        <f t="shared" si="4"/>
        <v>38137.0049</v>
      </c>
      <c r="R34" s="28">
        <f t="shared" si="7"/>
        <v>6.7740832868232315E-7</v>
      </c>
      <c r="AA34" s="28" t="s">
        <v>32</v>
      </c>
      <c r="AB34" s="28">
        <v>8</v>
      </c>
      <c r="AD34" s="28" t="s">
        <v>33</v>
      </c>
      <c r="AF34" s="28" t="s">
        <v>31</v>
      </c>
    </row>
    <row r="35" spans="1:32" s="28" customFormat="1">
      <c r="A35" s="42" t="s">
        <v>54</v>
      </c>
      <c r="B35" s="43"/>
      <c r="C35" s="26">
        <v>53932.41</v>
      </c>
      <c r="D35" s="26">
        <v>1.2999999999999999E-3</v>
      </c>
      <c r="E35" s="28">
        <f t="shared" si="1"/>
        <v>31695.36045048499</v>
      </c>
      <c r="F35" s="28">
        <f t="shared" si="2"/>
        <v>31695.5</v>
      </c>
      <c r="G35" s="28">
        <f t="shared" si="3"/>
        <v>-0.1211348749930039</v>
      </c>
      <c r="I35" s="28">
        <f t="shared" si="5"/>
        <v>-0.1211348749930039</v>
      </c>
      <c r="J35" s="29"/>
      <c r="P35" s="30">
        <f t="shared" si="6"/>
        <v>-0.12153925699966539</v>
      </c>
      <c r="Q35" s="31">
        <f t="shared" si="4"/>
        <v>38913.910000000003</v>
      </c>
      <c r="R35" s="28">
        <f t="shared" si="7"/>
        <v>1.6352480731156979E-7</v>
      </c>
      <c r="AA35" s="28" t="s">
        <v>32</v>
      </c>
      <c r="AB35" s="28">
        <v>5</v>
      </c>
      <c r="AD35" s="28" t="s">
        <v>30</v>
      </c>
      <c r="AF35" s="28" t="s">
        <v>31</v>
      </c>
    </row>
    <row r="36" spans="1:32" s="28" customFormat="1">
      <c r="A36" s="38" t="s">
        <v>53</v>
      </c>
      <c r="B36" s="23" t="s">
        <v>48</v>
      </c>
      <c r="C36" s="24">
        <v>53155.5049</v>
      </c>
      <c r="D36" s="24">
        <v>8.9999999999999998E-4</v>
      </c>
      <c r="E36" s="28">
        <f t="shared" si="1"/>
        <v>30800.352056596323</v>
      </c>
      <c r="F36" s="28">
        <f t="shared" si="2"/>
        <v>30800.5</v>
      </c>
      <c r="G36" s="28">
        <f t="shared" si="3"/>
        <v>-0.12842112500220537</v>
      </c>
      <c r="I36" s="28">
        <f t="shared" si="5"/>
        <v>-0.12842112500220537</v>
      </c>
      <c r="J36" s="29"/>
      <c r="P36" s="30">
        <f t="shared" si="6"/>
        <v>-0.12759807680879121</v>
      </c>
      <c r="Q36" s="31">
        <f t="shared" si="4"/>
        <v>38137.0049</v>
      </c>
      <c r="R36" s="28">
        <f t="shared" si="7"/>
        <v>6.7740832868232315E-7</v>
      </c>
      <c r="AA36" s="28" t="s">
        <v>32</v>
      </c>
      <c r="AB36" s="28">
        <v>6</v>
      </c>
      <c r="AD36" s="28" t="s">
        <v>30</v>
      </c>
      <c r="AF36" s="28" t="s">
        <v>31</v>
      </c>
    </row>
    <row r="37" spans="1:32" s="28" customFormat="1">
      <c r="A37" s="24" t="s">
        <v>54</v>
      </c>
      <c r="B37" s="44"/>
      <c r="C37" s="24">
        <v>53932.41</v>
      </c>
      <c r="D37" s="24">
        <v>1.2999999999999999E-3</v>
      </c>
      <c r="E37" s="28">
        <f t="shared" si="1"/>
        <v>31695.36045048499</v>
      </c>
      <c r="F37" s="28">
        <f t="shared" si="2"/>
        <v>31695.5</v>
      </c>
      <c r="G37" s="28">
        <f t="shared" si="3"/>
        <v>-0.1211348749930039</v>
      </c>
      <c r="I37" s="28">
        <f t="shared" si="5"/>
        <v>-0.1211348749930039</v>
      </c>
      <c r="J37" s="29"/>
      <c r="P37" s="30">
        <f t="shared" si="6"/>
        <v>-0.12153925699966539</v>
      </c>
      <c r="Q37" s="31">
        <f t="shared" si="4"/>
        <v>38913.910000000003</v>
      </c>
      <c r="R37" s="28">
        <f t="shared" si="7"/>
        <v>1.6352480731156979E-7</v>
      </c>
      <c r="AA37" s="28" t="s">
        <v>32</v>
      </c>
      <c r="AB37" s="28">
        <v>6</v>
      </c>
      <c r="AD37" s="28" t="s">
        <v>30</v>
      </c>
      <c r="AF37" s="28" t="s">
        <v>31</v>
      </c>
    </row>
    <row r="38" spans="1:32" s="28" customFormat="1">
      <c r="A38" s="45" t="s">
        <v>55</v>
      </c>
      <c r="B38" s="46" t="s">
        <v>49</v>
      </c>
      <c r="C38" s="47">
        <v>54586.487000000001</v>
      </c>
      <c r="D38" s="47">
        <v>3.8E-3</v>
      </c>
      <c r="E38" s="28">
        <f t="shared" si="1"/>
        <v>32448.868704259501</v>
      </c>
      <c r="F38" s="28">
        <f t="shared" si="2"/>
        <v>32449</v>
      </c>
      <c r="G38" s="28">
        <f t="shared" si="3"/>
        <v>-0.11397025000042049</v>
      </c>
      <c r="I38" s="28">
        <f t="shared" si="5"/>
        <v>-0.11397025000042049</v>
      </c>
      <c r="J38" s="29"/>
      <c r="P38" s="30">
        <f>+D$11+D$12*F38+D$13*F39^2</f>
        <v>-2.6832812240263744</v>
      </c>
      <c r="Q38" s="31">
        <f t="shared" si="4"/>
        <v>39567.987000000001</v>
      </c>
      <c r="R38" s="28">
        <f>+(U38-G38)^2</f>
        <v>1.2989217885158347E-2</v>
      </c>
    </row>
    <row r="39" spans="1:32" s="28" customFormat="1">
      <c r="A39" s="9"/>
      <c r="B39" s="10"/>
      <c r="C39" s="25"/>
      <c r="D39" s="27"/>
      <c r="J39" s="29"/>
      <c r="P39" s="30"/>
      <c r="Q39" s="31"/>
      <c r="AA39" s="28" t="s">
        <v>32</v>
      </c>
      <c r="AB39" s="28">
        <v>6</v>
      </c>
      <c r="AD39" s="28" t="s">
        <v>30</v>
      </c>
      <c r="AF39" s="28" t="s">
        <v>31</v>
      </c>
    </row>
    <row r="40" spans="1:32" s="28" customFormat="1">
      <c r="A40" s="9"/>
      <c r="B40" s="10"/>
      <c r="C40" s="25"/>
      <c r="D40" s="27"/>
      <c r="J40" s="29"/>
      <c r="P40" s="30"/>
      <c r="Q40" s="31"/>
    </row>
    <row r="41" spans="1:32" s="28" customFormat="1">
      <c r="A41" s="9"/>
      <c r="B41" s="10"/>
      <c r="C41" s="25"/>
      <c r="D41" s="27"/>
      <c r="J41" s="29"/>
      <c r="P41" s="30"/>
      <c r="Q41" s="31"/>
    </row>
    <row r="42" spans="1:32" s="28" customFormat="1">
      <c r="A42" s="9"/>
      <c r="B42" s="10"/>
      <c r="C42" s="25"/>
      <c r="D42" s="27"/>
      <c r="J42" s="29"/>
      <c r="P42" s="30"/>
      <c r="Q42" s="31"/>
      <c r="AA42" s="28" t="s">
        <v>32</v>
      </c>
      <c r="AF42" s="28" t="s">
        <v>34</v>
      </c>
    </row>
    <row r="43" spans="1:32" s="28" customFormat="1">
      <c r="C43" s="27"/>
      <c r="D43" s="27"/>
      <c r="P43" s="30"/>
      <c r="Q43" s="31"/>
      <c r="AA43" s="28" t="s">
        <v>32</v>
      </c>
      <c r="AB43" s="28">
        <v>8</v>
      </c>
      <c r="AD43" s="28" t="s">
        <v>30</v>
      </c>
      <c r="AF43" s="28" t="s">
        <v>31</v>
      </c>
    </row>
    <row r="44" spans="1:32" s="28" customFormat="1">
      <c r="C44" s="27"/>
      <c r="D44" s="27"/>
      <c r="P44" s="30"/>
      <c r="Q44" s="31"/>
      <c r="AA44" s="28" t="s">
        <v>32</v>
      </c>
      <c r="AF44" s="28" t="s">
        <v>34</v>
      </c>
    </row>
    <row r="45" spans="1:32" s="28" customFormat="1">
      <c r="C45" s="27"/>
      <c r="D45" s="27"/>
      <c r="P45" s="30"/>
      <c r="Q45" s="31"/>
    </row>
    <row r="46" spans="1:32" s="28" customFormat="1">
      <c r="C46" s="27"/>
      <c r="D46" s="27"/>
      <c r="P46" s="30"/>
      <c r="Q46" s="31"/>
    </row>
    <row r="47" spans="1:32" s="28" customFormat="1">
      <c r="C47" s="27"/>
      <c r="D47" s="27"/>
      <c r="P47" s="30"/>
      <c r="Q47" s="31"/>
    </row>
    <row r="48" spans="1:32" s="28" customFormat="1">
      <c r="C48" s="27"/>
      <c r="D48" s="27"/>
      <c r="P48" s="30"/>
      <c r="Q48" s="31"/>
    </row>
    <row r="49" spans="3:17" s="28" customFormat="1">
      <c r="C49" s="27"/>
      <c r="D49" s="27"/>
      <c r="P49" s="30"/>
      <c r="Q49" s="31"/>
    </row>
    <row r="50" spans="3:17" s="28" customFormat="1">
      <c r="C50" s="27"/>
      <c r="D50" s="27"/>
      <c r="P50" s="30"/>
      <c r="Q50" s="31"/>
    </row>
    <row r="51" spans="3:17" s="28" customFormat="1">
      <c r="C51" s="27"/>
      <c r="D51" s="27"/>
      <c r="P51" s="30"/>
    </row>
    <row r="52" spans="3:17" s="28" customFormat="1">
      <c r="C52" s="27"/>
      <c r="D52" s="27"/>
      <c r="P52" s="30"/>
    </row>
    <row r="53" spans="3:17" s="28" customFormat="1">
      <c r="C53" s="27"/>
      <c r="D53" s="27"/>
      <c r="P53" s="30"/>
    </row>
    <row r="54" spans="3:17" s="28" customFormat="1">
      <c r="C54" s="27"/>
      <c r="D54" s="27"/>
      <c r="P54" s="30"/>
    </row>
    <row r="55" spans="3:17" s="28" customFormat="1">
      <c r="C55" s="27"/>
      <c r="D55" s="27"/>
      <c r="P55" s="30"/>
    </row>
    <row r="56" spans="3:17" s="28" customFormat="1">
      <c r="C56" s="27"/>
      <c r="D56" s="27"/>
      <c r="P56" s="30"/>
    </row>
    <row r="57" spans="3:17" s="28" customFormat="1">
      <c r="C57" s="27"/>
      <c r="D57" s="27"/>
      <c r="P57" s="30"/>
    </row>
    <row r="58" spans="3:17" s="28" customFormat="1">
      <c r="C58" s="27"/>
      <c r="D58" s="27"/>
      <c r="P58" s="30"/>
    </row>
    <row r="59" spans="3:17" s="28" customFormat="1">
      <c r="C59" s="27"/>
      <c r="D59" s="27"/>
      <c r="P59" s="30"/>
    </row>
    <row r="60" spans="3:17" s="28" customFormat="1">
      <c r="C60" s="27"/>
      <c r="D60" s="27"/>
      <c r="P60" s="30"/>
    </row>
    <row r="61" spans="3:17" s="28" customFormat="1">
      <c r="C61" s="27"/>
      <c r="D61" s="27"/>
      <c r="P61" s="30"/>
    </row>
    <row r="62" spans="3:17" s="28" customFormat="1">
      <c r="C62" s="27"/>
      <c r="D62" s="27"/>
      <c r="P62" s="30"/>
    </row>
    <row r="63" spans="3:17" s="28" customFormat="1">
      <c r="C63" s="27"/>
      <c r="D63" s="27"/>
      <c r="P63" s="30"/>
    </row>
    <row r="64" spans="3:17" s="28" customFormat="1">
      <c r="C64" s="27"/>
      <c r="D64" s="27"/>
      <c r="P64" s="30"/>
    </row>
    <row r="65" spans="3:16" s="28" customFormat="1">
      <c r="C65" s="27"/>
      <c r="D65" s="27"/>
      <c r="P65" s="30"/>
    </row>
    <row r="66" spans="3:16" s="28" customFormat="1">
      <c r="C66" s="27"/>
      <c r="D66" s="27"/>
      <c r="P66" s="30"/>
    </row>
    <row r="67" spans="3:16" s="28" customFormat="1">
      <c r="C67" s="27"/>
      <c r="D67" s="27"/>
      <c r="P67" s="30"/>
    </row>
    <row r="68" spans="3:16" s="28" customFormat="1">
      <c r="C68" s="27"/>
      <c r="D68" s="27"/>
      <c r="P68" s="30"/>
    </row>
    <row r="69" spans="3:16" s="28" customFormat="1">
      <c r="C69" s="27"/>
      <c r="D69" s="27"/>
      <c r="P69" s="30"/>
    </row>
    <row r="70" spans="3:16" s="28" customFormat="1">
      <c r="C70" s="27"/>
      <c r="D70" s="27"/>
      <c r="P70" s="30"/>
    </row>
    <row r="71" spans="3:16" s="28" customFormat="1">
      <c r="C71" s="27"/>
      <c r="D71" s="27"/>
      <c r="P71" s="30"/>
    </row>
    <row r="72" spans="3:16" s="28" customFormat="1">
      <c r="C72" s="27"/>
      <c r="D72" s="27"/>
      <c r="P72" s="30"/>
    </row>
    <row r="73" spans="3:16" s="28" customFormat="1">
      <c r="C73" s="27"/>
      <c r="D73" s="27"/>
      <c r="P73" s="30"/>
    </row>
    <row r="74" spans="3:16" s="28" customFormat="1">
      <c r="C74" s="27"/>
      <c r="D74" s="27"/>
      <c r="P74" s="30"/>
    </row>
    <row r="75" spans="3:16" s="28" customFormat="1">
      <c r="C75" s="27"/>
      <c r="D75" s="27"/>
      <c r="P75" s="30"/>
    </row>
    <row r="76" spans="3:16" s="28" customFormat="1">
      <c r="C76" s="27"/>
      <c r="D76" s="27"/>
      <c r="P76" s="30"/>
    </row>
    <row r="77" spans="3:16" s="28" customFormat="1">
      <c r="C77" s="27"/>
      <c r="D77" s="27"/>
      <c r="P77" s="30"/>
    </row>
    <row r="78" spans="3:16" s="28" customFormat="1">
      <c r="C78" s="27"/>
      <c r="D78" s="27"/>
      <c r="P78" s="30"/>
    </row>
    <row r="79" spans="3:16" s="28" customFormat="1">
      <c r="C79" s="27"/>
      <c r="D79" s="27"/>
      <c r="P79" s="30"/>
    </row>
    <row r="80" spans="3:16" s="28" customFormat="1">
      <c r="C80" s="27"/>
      <c r="D80" s="27"/>
      <c r="P80" s="30"/>
    </row>
    <row r="81" spans="3:16" s="28" customFormat="1">
      <c r="C81" s="27"/>
      <c r="D81" s="27"/>
      <c r="P81" s="30"/>
    </row>
    <row r="82" spans="3:16" s="28" customFormat="1">
      <c r="C82" s="27"/>
      <c r="D82" s="27"/>
      <c r="P82" s="30"/>
    </row>
    <row r="83" spans="3:16" s="28" customFormat="1">
      <c r="C83" s="27"/>
      <c r="D83" s="27"/>
      <c r="P83" s="30"/>
    </row>
    <row r="84" spans="3:16" s="28" customFormat="1">
      <c r="C84" s="27"/>
      <c r="D84" s="27"/>
      <c r="P84" s="30"/>
    </row>
    <row r="85" spans="3:16" s="28" customFormat="1">
      <c r="C85" s="27"/>
      <c r="D85" s="27"/>
      <c r="P85" s="30"/>
    </row>
    <row r="86" spans="3:16" s="28" customFormat="1">
      <c r="C86" s="27"/>
      <c r="D86" s="27"/>
      <c r="P86" s="30"/>
    </row>
    <row r="87" spans="3:16" s="28" customFormat="1">
      <c r="C87" s="27"/>
      <c r="D87" s="27"/>
      <c r="P87" s="30"/>
    </row>
    <row r="88" spans="3:16" s="28" customFormat="1">
      <c r="C88" s="27"/>
      <c r="D88" s="27"/>
      <c r="P88" s="30"/>
    </row>
    <row r="89" spans="3:16" s="28" customFormat="1">
      <c r="C89" s="27"/>
      <c r="D89" s="27"/>
      <c r="P89" s="30"/>
    </row>
    <row r="90" spans="3:16" s="28" customFormat="1">
      <c r="C90" s="27"/>
      <c r="D90" s="27"/>
      <c r="P90" s="30"/>
    </row>
    <row r="91" spans="3:16" s="28" customFormat="1">
      <c r="C91" s="27"/>
      <c r="D91" s="27"/>
      <c r="P91" s="30"/>
    </row>
    <row r="92" spans="3:16" s="28" customFormat="1">
      <c r="C92" s="27"/>
      <c r="D92" s="27"/>
      <c r="P92" s="30"/>
    </row>
    <row r="93" spans="3:16" s="28" customFormat="1">
      <c r="C93" s="27"/>
      <c r="D93" s="27"/>
      <c r="P93" s="30"/>
    </row>
    <row r="94" spans="3:16" s="28" customFormat="1">
      <c r="C94" s="27"/>
      <c r="D94" s="27"/>
      <c r="P94" s="30"/>
    </row>
    <row r="95" spans="3:16" s="28" customFormat="1">
      <c r="C95" s="27"/>
      <c r="D95" s="27"/>
      <c r="P95" s="30"/>
    </row>
    <row r="96" spans="3:16" s="28" customFormat="1">
      <c r="C96" s="27"/>
      <c r="D96" s="27"/>
      <c r="P96" s="30"/>
    </row>
    <row r="97" spans="3:16" s="28" customFormat="1">
      <c r="C97" s="27"/>
      <c r="D97" s="27"/>
      <c r="P97" s="30"/>
    </row>
    <row r="98" spans="3:16" s="28" customFormat="1">
      <c r="C98" s="27"/>
      <c r="D98" s="27"/>
      <c r="P98" s="30"/>
    </row>
    <row r="99" spans="3:16" s="28" customFormat="1">
      <c r="C99" s="27"/>
      <c r="D99" s="27"/>
      <c r="P99" s="30"/>
    </row>
    <row r="100" spans="3:16" s="28" customFormat="1">
      <c r="C100" s="27"/>
      <c r="D100" s="27"/>
      <c r="P100" s="30"/>
    </row>
    <row r="101" spans="3:16" s="28" customFormat="1">
      <c r="C101" s="27"/>
      <c r="D101" s="27"/>
      <c r="P101" s="30"/>
    </row>
    <row r="102" spans="3:16" s="28" customFormat="1">
      <c r="C102" s="27"/>
      <c r="D102" s="27"/>
      <c r="P102" s="30"/>
    </row>
    <row r="103" spans="3:16" s="28" customFormat="1">
      <c r="C103" s="27"/>
      <c r="D103" s="27"/>
      <c r="P103" s="30"/>
    </row>
    <row r="104" spans="3:16" s="28" customFormat="1">
      <c r="C104" s="27"/>
      <c r="D104" s="27"/>
      <c r="P104" s="30"/>
    </row>
    <row r="105" spans="3:16" s="28" customFormat="1">
      <c r="C105" s="27"/>
      <c r="D105" s="27"/>
      <c r="P105" s="30"/>
    </row>
    <row r="106" spans="3:16" s="28" customFormat="1">
      <c r="C106" s="27"/>
      <c r="D106" s="27"/>
      <c r="P106" s="30"/>
    </row>
    <row r="107" spans="3:16" s="28" customFormat="1">
      <c r="C107" s="27"/>
      <c r="D107" s="27"/>
      <c r="P107" s="30"/>
    </row>
    <row r="108" spans="3:16" s="28" customFormat="1">
      <c r="C108" s="27"/>
      <c r="D108" s="27"/>
      <c r="P108" s="30"/>
    </row>
    <row r="109" spans="3:16" s="28" customFormat="1">
      <c r="C109" s="27"/>
      <c r="D109" s="27"/>
      <c r="P109" s="30"/>
    </row>
    <row r="110" spans="3:16" s="28" customFormat="1">
      <c r="C110" s="27"/>
      <c r="D110" s="27"/>
      <c r="P110" s="30"/>
    </row>
    <row r="111" spans="3:16" s="28" customFormat="1">
      <c r="C111" s="27"/>
      <c r="D111" s="27"/>
      <c r="P111" s="30"/>
    </row>
    <row r="112" spans="3:16" s="28" customFormat="1">
      <c r="C112" s="27"/>
      <c r="D112" s="27"/>
      <c r="P112" s="30"/>
    </row>
    <row r="113" spans="3:16" s="28" customFormat="1">
      <c r="C113" s="27"/>
      <c r="D113" s="27"/>
      <c r="P113" s="30"/>
    </row>
    <row r="114" spans="3:16" s="28" customFormat="1">
      <c r="C114" s="27"/>
      <c r="D114" s="27"/>
      <c r="P114" s="30"/>
    </row>
    <row r="115" spans="3:16" s="28" customFormat="1">
      <c r="C115" s="27"/>
      <c r="D115" s="27"/>
      <c r="P115" s="30"/>
    </row>
    <row r="116" spans="3:16" s="28" customFormat="1">
      <c r="C116" s="27"/>
      <c r="D116" s="27"/>
      <c r="P116" s="30"/>
    </row>
    <row r="117" spans="3:16" s="28" customFormat="1">
      <c r="C117" s="27"/>
      <c r="D117" s="27"/>
      <c r="P117" s="30"/>
    </row>
    <row r="118" spans="3:16" s="28" customFormat="1">
      <c r="C118" s="27"/>
      <c r="D118" s="27"/>
      <c r="P118" s="30"/>
    </row>
    <row r="119" spans="3:16" s="28" customFormat="1">
      <c r="C119" s="27"/>
      <c r="D119" s="27"/>
      <c r="P119" s="30"/>
    </row>
    <row r="120" spans="3:16" s="28" customFormat="1">
      <c r="C120" s="27"/>
      <c r="D120" s="27"/>
      <c r="P120" s="30"/>
    </row>
    <row r="121" spans="3:16" s="28" customFormat="1">
      <c r="C121" s="27"/>
      <c r="D121" s="27"/>
      <c r="P121" s="30"/>
    </row>
    <row r="122" spans="3:16" s="28" customFormat="1">
      <c r="C122" s="27"/>
      <c r="D122" s="27"/>
      <c r="P122" s="30"/>
    </row>
    <row r="123" spans="3:16" s="28" customFormat="1">
      <c r="C123" s="27"/>
      <c r="D123" s="27"/>
      <c r="P123" s="30"/>
    </row>
    <row r="124" spans="3:16" s="28" customFormat="1">
      <c r="C124" s="27"/>
      <c r="D124" s="27"/>
      <c r="P124" s="30"/>
    </row>
    <row r="125" spans="3:16" s="28" customFormat="1">
      <c r="C125" s="27"/>
      <c r="D125" s="27"/>
      <c r="P125" s="30"/>
    </row>
    <row r="126" spans="3:16" s="28" customFormat="1">
      <c r="C126" s="27"/>
      <c r="D126" s="27"/>
      <c r="P126" s="30"/>
    </row>
    <row r="127" spans="3:16" s="28" customFormat="1">
      <c r="C127" s="27"/>
      <c r="D127" s="27"/>
      <c r="P127" s="30"/>
    </row>
    <row r="128" spans="3:16" s="28" customFormat="1">
      <c r="C128" s="27"/>
      <c r="D128" s="27"/>
      <c r="P128" s="30"/>
    </row>
    <row r="129" spans="3:16" s="28" customFormat="1">
      <c r="C129" s="27"/>
      <c r="D129" s="27"/>
      <c r="P129" s="30"/>
    </row>
    <row r="130" spans="3:16" s="28" customFormat="1">
      <c r="C130" s="27"/>
      <c r="D130" s="27"/>
      <c r="P130" s="30"/>
    </row>
    <row r="131" spans="3:16" s="28" customFormat="1">
      <c r="C131" s="27"/>
      <c r="D131" s="27"/>
      <c r="P131" s="30"/>
    </row>
    <row r="132" spans="3:16" s="28" customFormat="1">
      <c r="C132" s="27"/>
      <c r="D132" s="27"/>
      <c r="P132" s="30"/>
    </row>
    <row r="133" spans="3:16" s="28" customFormat="1">
      <c r="C133" s="27"/>
      <c r="D133" s="27"/>
      <c r="P133" s="30"/>
    </row>
    <row r="134" spans="3:16" s="28" customFormat="1">
      <c r="C134" s="27"/>
      <c r="D134" s="27"/>
      <c r="P134" s="30"/>
    </row>
    <row r="135" spans="3:16" s="28" customFormat="1">
      <c r="C135" s="27"/>
      <c r="D135" s="27"/>
      <c r="P135" s="30"/>
    </row>
    <row r="136" spans="3:16" s="28" customFormat="1">
      <c r="C136" s="27"/>
      <c r="D136" s="27"/>
      <c r="P136" s="30"/>
    </row>
    <row r="137" spans="3:16">
      <c r="C137" s="26"/>
      <c r="D137" s="26"/>
      <c r="P137" s="16"/>
    </row>
    <row r="138" spans="3:16">
      <c r="C138" s="26"/>
      <c r="D138" s="26"/>
      <c r="P138" s="16"/>
    </row>
    <row r="139" spans="3:16">
      <c r="C139" s="26"/>
      <c r="D139" s="26"/>
      <c r="P139" s="16"/>
    </row>
    <row r="140" spans="3:16">
      <c r="C140" s="26"/>
      <c r="D140" s="26"/>
      <c r="P140" s="16"/>
    </row>
    <row r="141" spans="3:16">
      <c r="C141" s="26"/>
      <c r="D141" s="26"/>
      <c r="P141" s="16"/>
    </row>
    <row r="142" spans="3:16">
      <c r="C142" s="26"/>
      <c r="D142" s="26"/>
      <c r="P142" s="16"/>
    </row>
    <row r="143" spans="3:16">
      <c r="C143" s="26"/>
      <c r="D143" s="26"/>
      <c r="P143" s="16"/>
    </row>
    <row r="144" spans="3:16">
      <c r="C144" s="26"/>
      <c r="D144" s="26"/>
      <c r="P144" s="16"/>
    </row>
    <row r="145" spans="3:16">
      <c r="C145" s="26"/>
      <c r="D145" s="26"/>
      <c r="P145" s="16"/>
    </row>
    <row r="146" spans="3:16">
      <c r="C146" s="26"/>
      <c r="D146" s="26"/>
      <c r="P146" s="16"/>
    </row>
    <row r="147" spans="3:16">
      <c r="C147" s="26"/>
      <c r="D147" s="26"/>
      <c r="P147" s="16"/>
    </row>
    <row r="148" spans="3:16">
      <c r="C148" s="26"/>
      <c r="D148" s="26"/>
      <c r="P148" s="16"/>
    </row>
    <row r="149" spans="3:16">
      <c r="C149" s="26"/>
      <c r="D149" s="26"/>
      <c r="P149" s="16"/>
    </row>
    <row r="150" spans="3:16">
      <c r="C150" s="26"/>
      <c r="D150" s="26"/>
      <c r="P150" s="16"/>
    </row>
    <row r="151" spans="3:16">
      <c r="C151" s="26"/>
      <c r="D151" s="26"/>
      <c r="P151" s="16"/>
    </row>
    <row r="152" spans="3:16">
      <c r="C152" s="26"/>
      <c r="D152" s="26"/>
      <c r="P152" s="16"/>
    </row>
    <row r="153" spans="3:16">
      <c r="C153" s="26"/>
      <c r="D153" s="26"/>
      <c r="P153" s="16"/>
    </row>
    <row r="154" spans="3:16">
      <c r="C154" s="26"/>
      <c r="D154" s="26"/>
      <c r="P154" s="16"/>
    </row>
    <row r="155" spans="3:16">
      <c r="C155" s="26"/>
      <c r="D155" s="26"/>
      <c r="P155" s="16"/>
    </row>
    <row r="156" spans="3:16">
      <c r="C156" s="26"/>
      <c r="D156" s="26"/>
      <c r="P156" s="16"/>
    </row>
    <row r="157" spans="3:16">
      <c r="C157" s="26"/>
      <c r="D157" s="26"/>
      <c r="P157" s="16"/>
    </row>
    <row r="158" spans="3:16">
      <c r="C158" s="26"/>
      <c r="D158" s="26"/>
      <c r="P158" s="16"/>
    </row>
    <row r="159" spans="3:16">
      <c r="C159" s="26"/>
      <c r="D159" s="26"/>
      <c r="P159" s="16"/>
    </row>
    <row r="160" spans="3:16">
      <c r="C160" s="26"/>
      <c r="D160" s="26"/>
      <c r="P160" s="16"/>
    </row>
    <row r="161" spans="3:16">
      <c r="C161" s="26"/>
      <c r="D161" s="26"/>
      <c r="P161" s="16"/>
    </row>
    <row r="162" spans="3:16">
      <c r="C162" s="26"/>
      <c r="D162" s="26"/>
      <c r="P162" s="16"/>
    </row>
    <row r="163" spans="3:16">
      <c r="C163" s="26"/>
      <c r="D163" s="26"/>
      <c r="P163" s="16"/>
    </row>
    <row r="164" spans="3:16">
      <c r="C164" s="26"/>
      <c r="D164" s="26"/>
      <c r="P164" s="16"/>
    </row>
    <row r="165" spans="3:16">
      <c r="C165" s="26"/>
      <c r="D165" s="26"/>
      <c r="P165" s="16"/>
    </row>
    <row r="166" spans="3:16">
      <c r="C166" s="26"/>
      <c r="D166" s="26"/>
      <c r="P166" s="16"/>
    </row>
    <row r="167" spans="3:16">
      <c r="C167" s="26"/>
      <c r="D167" s="26"/>
      <c r="P167" s="16"/>
    </row>
    <row r="168" spans="3:16">
      <c r="C168" s="26"/>
      <c r="D168" s="26"/>
      <c r="P168" s="16"/>
    </row>
    <row r="169" spans="3:16">
      <c r="C169" s="26"/>
      <c r="D169" s="26"/>
      <c r="P169" s="16"/>
    </row>
    <row r="170" spans="3:16">
      <c r="C170" s="26"/>
      <c r="D170" s="26"/>
      <c r="P170" s="16"/>
    </row>
    <row r="171" spans="3:16">
      <c r="C171" s="26"/>
      <c r="D171" s="26"/>
      <c r="P171" s="16"/>
    </row>
    <row r="172" spans="3:16">
      <c r="C172" s="26"/>
      <c r="D172" s="26"/>
      <c r="P172" s="16"/>
    </row>
    <row r="173" spans="3:16">
      <c r="C173" s="26"/>
      <c r="D173" s="26"/>
      <c r="P173" s="16"/>
    </row>
    <row r="174" spans="3:16">
      <c r="C174" s="26"/>
      <c r="D174" s="26"/>
      <c r="P174" s="16"/>
    </row>
    <row r="175" spans="3:16">
      <c r="C175" s="26"/>
      <c r="D175" s="26"/>
      <c r="P175" s="16"/>
    </row>
    <row r="176" spans="3:16">
      <c r="C176" s="26"/>
      <c r="D176" s="26"/>
      <c r="P176" s="16"/>
    </row>
    <row r="177" spans="3:16">
      <c r="C177" s="26"/>
      <c r="D177" s="26"/>
      <c r="P177" s="16"/>
    </row>
    <row r="178" spans="3:16">
      <c r="C178" s="26"/>
      <c r="D178" s="26"/>
      <c r="P178" s="16"/>
    </row>
    <row r="179" spans="3:16">
      <c r="C179" s="26"/>
      <c r="D179" s="26"/>
      <c r="P179" s="16"/>
    </row>
    <row r="180" spans="3:16">
      <c r="C180" s="26"/>
      <c r="D180" s="26"/>
      <c r="P180" s="16"/>
    </row>
    <row r="181" spans="3:16">
      <c r="C181" s="26"/>
      <c r="D181" s="26"/>
      <c r="P181" s="16"/>
    </row>
    <row r="182" spans="3:16">
      <c r="C182" s="26"/>
      <c r="D182" s="26"/>
      <c r="P182" s="16"/>
    </row>
    <row r="183" spans="3:16">
      <c r="C183" s="26"/>
      <c r="D183" s="26"/>
      <c r="P183" s="16"/>
    </row>
    <row r="184" spans="3:16">
      <c r="C184" s="26"/>
      <c r="D184" s="26"/>
      <c r="P184" s="16"/>
    </row>
    <row r="185" spans="3:16">
      <c r="C185" s="26"/>
      <c r="D185" s="26"/>
      <c r="P185" s="16"/>
    </row>
    <row r="186" spans="3:16">
      <c r="C186" s="26"/>
      <c r="D186" s="26"/>
      <c r="P186" s="16"/>
    </row>
    <row r="187" spans="3:16">
      <c r="C187" s="26"/>
      <c r="D187" s="26"/>
      <c r="P187" s="16"/>
    </row>
    <row r="188" spans="3:16">
      <c r="C188" s="26"/>
      <c r="D188" s="26"/>
      <c r="P188" s="16"/>
    </row>
    <row r="189" spans="3:16">
      <c r="C189" s="26"/>
      <c r="D189" s="26"/>
      <c r="P189" s="16"/>
    </row>
    <row r="190" spans="3:16">
      <c r="C190" s="26"/>
      <c r="D190" s="26"/>
      <c r="P190" s="16"/>
    </row>
    <row r="191" spans="3:16">
      <c r="C191" s="26"/>
      <c r="D191" s="26"/>
      <c r="P191" s="16"/>
    </row>
    <row r="192" spans="3:16">
      <c r="C192" s="26"/>
      <c r="D192" s="26"/>
      <c r="P192" s="16"/>
    </row>
    <row r="193" spans="3:16">
      <c r="C193" s="26"/>
      <c r="D193" s="26"/>
      <c r="P193" s="16"/>
    </row>
    <row r="194" spans="3:16">
      <c r="C194" s="26"/>
      <c r="D194" s="26"/>
      <c r="P194" s="16"/>
    </row>
    <row r="195" spans="3:16">
      <c r="C195" s="26"/>
      <c r="D195" s="26"/>
      <c r="P195" s="16"/>
    </row>
    <row r="196" spans="3:16">
      <c r="C196" s="26"/>
      <c r="D196" s="26"/>
      <c r="P196" s="16"/>
    </row>
    <row r="197" spans="3:16">
      <c r="C197" s="26"/>
      <c r="D197" s="26"/>
      <c r="P197" s="16"/>
    </row>
    <row r="198" spans="3:16">
      <c r="C198" s="26"/>
      <c r="D198" s="26"/>
      <c r="P198" s="16"/>
    </row>
    <row r="199" spans="3:16">
      <c r="C199" s="26"/>
      <c r="D199" s="26"/>
      <c r="P199" s="16"/>
    </row>
    <row r="200" spans="3:16">
      <c r="C200" s="26"/>
      <c r="D200" s="26"/>
      <c r="P200" s="16"/>
    </row>
    <row r="201" spans="3:16">
      <c r="C201" s="26"/>
      <c r="D201" s="26"/>
      <c r="P201" s="16"/>
    </row>
    <row r="202" spans="3:16">
      <c r="C202" s="26"/>
      <c r="D202" s="26"/>
      <c r="P202" s="16"/>
    </row>
    <row r="203" spans="3:16">
      <c r="C203" s="26"/>
      <c r="D203" s="26"/>
      <c r="P203" s="16"/>
    </row>
    <row r="204" spans="3:16">
      <c r="C204" s="26"/>
      <c r="D204" s="26"/>
      <c r="P204" s="16"/>
    </row>
    <row r="205" spans="3:16">
      <c r="C205" s="26"/>
      <c r="D205" s="26"/>
      <c r="P205" s="16"/>
    </row>
    <row r="206" spans="3:16">
      <c r="C206" s="26"/>
      <c r="D206" s="26"/>
      <c r="P206" s="16"/>
    </row>
    <row r="207" spans="3:16">
      <c r="C207" s="26"/>
      <c r="D207" s="26"/>
      <c r="P207" s="16"/>
    </row>
    <row r="208" spans="3:16">
      <c r="C208" s="26"/>
      <c r="D208" s="26"/>
      <c r="P208" s="16"/>
    </row>
    <row r="209" spans="3:16">
      <c r="C209" s="26"/>
      <c r="D209" s="26"/>
      <c r="P209" s="16"/>
    </row>
    <row r="210" spans="3:16">
      <c r="C210" s="26"/>
      <c r="D210" s="26"/>
      <c r="P210" s="16"/>
    </row>
    <row r="211" spans="3:16">
      <c r="C211" s="26"/>
      <c r="D211" s="26"/>
      <c r="P211" s="16"/>
    </row>
    <row r="212" spans="3:16">
      <c r="C212" s="26"/>
      <c r="D212" s="26"/>
      <c r="P212" s="16"/>
    </row>
    <row r="213" spans="3:16">
      <c r="C213" s="26"/>
      <c r="D213" s="26"/>
      <c r="P213" s="16"/>
    </row>
    <row r="214" spans="3:16">
      <c r="C214" s="26"/>
      <c r="D214" s="26"/>
      <c r="P214" s="16"/>
    </row>
    <row r="215" spans="3:16">
      <c r="C215" s="26"/>
      <c r="D215" s="26"/>
      <c r="P215" s="16"/>
    </row>
    <row r="216" spans="3:16">
      <c r="C216" s="26"/>
      <c r="D216" s="26"/>
      <c r="P216" s="16"/>
    </row>
    <row r="217" spans="3:16">
      <c r="C217" s="26"/>
      <c r="D217" s="26"/>
      <c r="P217" s="16"/>
    </row>
    <row r="218" spans="3:16">
      <c r="C218" s="26"/>
      <c r="D218" s="26"/>
      <c r="P218" s="16"/>
    </row>
    <row r="219" spans="3:16">
      <c r="C219" s="26"/>
      <c r="D219" s="26"/>
      <c r="P219" s="16"/>
    </row>
    <row r="220" spans="3:16">
      <c r="C220" s="26"/>
      <c r="D220" s="26"/>
      <c r="P220" s="16"/>
    </row>
    <row r="221" spans="3:16">
      <c r="C221" s="26"/>
      <c r="D221" s="26"/>
      <c r="P221" s="16"/>
    </row>
    <row r="222" spans="3:16">
      <c r="C222" s="26"/>
      <c r="D222" s="26"/>
      <c r="P222" s="16"/>
    </row>
    <row r="223" spans="3:16">
      <c r="C223" s="26"/>
      <c r="D223" s="26"/>
      <c r="P223" s="16"/>
    </row>
    <row r="224" spans="3:16">
      <c r="C224" s="26"/>
      <c r="D224" s="26"/>
      <c r="P224" s="16"/>
    </row>
    <row r="225" spans="3:16">
      <c r="C225" s="26"/>
      <c r="D225" s="26"/>
      <c r="P225" s="16"/>
    </row>
    <row r="226" spans="3:16">
      <c r="C226" s="26"/>
      <c r="D226" s="26"/>
      <c r="P226" s="16"/>
    </row>
    <row r="227" spans="3:16">
      <c r="C227" s="26"/>
      <c r="D227" s="26"/>
      <c r="P227" s="16"/>
    </row>
    <row r="228" spans="3:16">
      <c r="C228" s="26"/>
      <c r="D228" s="26"/>
      <c r="P228" s="16"/>
    </row>
    <row r="229" spans="3:16">
      <c r="C229" s="26"/>
      <c r="D229" s="26"/>
      <c r="P229" s="16"/>
    </row>
    <row r="230" spans="3:16">
      <c r="C230" s="26"/>
      <c r="D230" s="26"/>
      <c r="P230" s="16"/>
    </row>
    <row r="231" spans="3:16">
      <c r="C231" s="26"/>
      <c r="D231" s="26"/>
      <c r="P231" s="16"/>
    </row>
    <row r="232" spans="3:16">
      <c r="C232" s="26"/>
      <c r="D232" s="26"/>
      <c r="P232" s="16"/>
    </row>
    <row r="233" spans="3:16">
      <c r="C233" s="26"/>
      <c r="D233" s="26"/>
      <c r="P233" s="16"/>
    </row>
    <row r="234" spans="3:16">
      <c r="C234" s="26"/>
      <c r="D234" s="26"/>
      <c r="P234" s="16"/>
    </row>
    <row r="235" spans="3:16">
      <c r="C235" s="26"/>
      <c r="D235" s="26"/>
      <c r="P235" s="16"/>
    </row>
    <row r="236" spans="3:16">
      <c r="C236" s="26"/>
      <c r="D236" s="26"/>
      <c r="P236" s="16"/>
    </row>
    <row r="237" spans="3:16">
      <c r="C237" s="26"/>
      <c r="D237" s="26"/>
      <c r="P237" s="16"/>
    </row>
    <row r="238" spans="3:16">
      <c r="C238" s="26"/>
      <c r="D238" s="26"/>
      <c r="P238" s="16"/>
    </row>
    <row r="239" spans="3:16">
      <c r="C239" s="26"/>
      <c r="D239" s="26"/>
      <c r="P239" s="16"/>
    </row>
    <row r="240" spans="3:16">
      <c r="C240" s="26"/>
      <c r="D240" s="26"/>
      <c r="P240" s="16"/>
    </row>
    <row r="241" spans="3:16">
      <c r="C241" s="26"/>
      <c r="D241" s="26"/>
      <c r="P241" s="16"/>
    </row>
    <row r="242" spans="3:16">
      <c r="C242" s="26"/>
      <c r="D242" s="26"/>
      <c r="P242" s="16"/>
    </row>
    <row r="243" spans="3:16">
      <c r="C243" s="26"/>
      <c r="D243" s="26"/>
      <c r="P243" s="16"/>
    </row>
    <row r="244" spans="3:16">
      <c r="C244" s="26"/>
      <c r="D244" s="26"/>
      <c r="P244" s="16"/>
    </row>
    <row r="245" spans="3:16">
      <c r="C245" s="26"/>
      <c r="D245" s="26"/>
      <c r="P245" s="16"/>
    </row>
    <row r="246" spans="3:16">
      <c r="C246" s="26"/>
      <c r="D246" s="26"/>
      <c r="P246" s="16"/>
    </row>
    <row r="247" spans="3:16">
      <c r="C247" s="26"/>
      <c r="D247" s="26"/>
      <c r="P247" s="16"/>
    </row>
    <row r="248" spans="3:16">
      <c r="C248" s="26"/>
      <c r="D248" s="26"/>
      <c r="P248" s="16"/>
    </row>
    <row r="249" spans="3:16">
      <c r="C249" s="26"/>
      <c r="D249" s="26"/>
      <c r="P249" s="16"/>
    </row>
    <row r="250" spans="3:16">
      <c r="C250" s="26"/>
      <c r="D250" s="26"/>
      <c r="P250" s="16"/>
    </row>
    <row r="251" spans="3:16">
      <c r="C251" s="26"/>
      <c r="D251" s="26"/>
      <c r="P251" s="16"/>
    </row>
    <row r="252" spans="3:16">
      <c r="C252" s="26"/>
      <c r="D252" s="26"/>
      <c r="P252" s="16"/>
    </row>
    <row r="253" spans="3:16">
      <c r="C253" s="26"/>
      <c r="D253" s="26"/>
      <c r="P253" s="16"/>
    </row>
    <row r="254" spans="3:16">
      <c r="C254" s="26"/>
      <c r="D254" s="26"/>
      <c r="P254" s="16"/>
    </row>
    <row r="255" spans="3:16">
      <c r="C255" s="26"/>
      <c r="D255" s="26"/>
      <c r="P255" s="16"/>
    </row>
    <row r="256" spans="3:16">
      <c r="C256" s="26"/>
      <c r="D256" s="26"/>
      <c r="P256" s="16"/>
    </row>
    <row r="257" spans="3:16">
      <c r="C257" s="26"/>
      <c r="D257" s="26"/>
      <c r="P257" s="16"/>
    </row>
    <row r="258" spans="3:16">
      <c r="C258" s="26"/>
      <c r="D258" s="26"/>
      <c r="P258" s="16"/>
    </row>
    <row r="259" spans="3:16">
      <c r="C259" s="26"/>
      <c r="D259" s="26"/>
      <c r="P259" s="16"/>
    </row>
    <row r="260" spans="3:16">
      <c r="C260" s="26"/>
      <c r="D260" s="26"/>
      <c r="P260" s="16"/>
    </row>
    <row r="261" spans="3:16">
      <c r="C261" s="26"/>
      <c r="D261" s="26"/>
      <c r="P261" s="16"/>
    </row>
    <row r="262" spans="3:16">
      <c r="C262" s="26"/>
      <c r="D262" s="26"/>
      <c r="P262" s="16"/>
    </row>
    <row r="263" spans="3:16">
      <c r="C263" s="26"/>
      <c r="D263" s="26"/>
      <c r="P263" s="16"/>
    </row>
    <row r="264" spans="3:16">
      <c r="C264" s="26"/>
      <c r="D264" s="26"/>
      <c r="P264" s="16"/>
    </row>
    <row r="265" spans="3:16">
      <c r="C265" s="26"/>
      <c r="D265" s="26"/>
      <c r="P265" s="16"/>
    </row>
    <row r="266" spans="3:16">
      <c r="C266" s="26"/>
      <c r="D266" s="26"/>
      <c r="P266" s="16"/>
    </row>
    <row r="267" spans="3:16">
      <c r="C267" s="26"/>
      <c r="D267" s="26"/>
      <c r="P267" s="16"/>
    </row>
    <row r="268" spans="3:16">
      <c r="C268" s="26"/>
      <c r="D268" s="26"/>
      <c r="P268" s="16"/>
    </row>
    <row r="269" spans="3:16">
      <c r="C269" s="26"/>
      <c r="D269" s="26"/>
      <c r="P269" s="16"/>
    </row>
    <row r="270" spans="3:16">
      <c r="P270" s="16"/>
    </row>
    <row r="271" spans="3:16">
      <c r="P271" s="16"/>
    </row>
    <row r="272" spans="3:16">
      <c r="P272" s="16"/>
    </row>
    <row r="273" spans="16:16">
      <c r="P273" s="16"/>
    </row>
    <row r="274" spans="16:16">
      <c r="P274" s="16"/>
    </row>
    <row r="275" spans="16:16">
      <c r="P275" s="16"/>
    </row>
    <row r="276" spans="16:16">
      <c r="P276" s="16"/>
    </row>
    <row r="277" spans="16:16">
      <c r="P277" s="16"/>
    </row>
    <row r="278" spans="16:16">
      <c r="P278" s="16"/>
    </row>
    <row r="279" spans="16:16">
      <c r="P279" s="16"/>
    </row>
    <row r="280" spans="16:16">
      <c r="P280" s="16"/>
    </row>
    <row r="281" spans="16:16">
      <c r="P281" s="16"/>
    </row>
    <row r="282" spans="16:16">
      <c r="P282" s="16"/>
    </row>
    <row r="283" spans="16:16">
      <c r="P283" s="16"/>
    </row>
    <row r="284" spans="16:16">
      <c r="P284" s="16"/>
    </row>
    <row r="285" spans="16:16">
      <c r="P285" s="16"/>
    </row>
    <row r="286" spans="16:16">
      <c r="P286" s="16"/>
    </row>
    <row r="287" spans="16:16">
      <c r="P287" s="16"/>
    </row>
    <row r="288" spans="16:16">
      <c r="P288" s="16"/>
    </row>
    <row r="289" spans="16:16">
      <c r="P289" s="16"/>
    </row>
    <row r="290" spans="16:16">
      <c r="P290" s="16"/>
    </row>
    <row r="291" spans="16:16">
      <c r="P291" s="16"/>
    </row>
    <row r="292" spans="16:16">
      <c r="P292" s="16"/>
    </row>
    <row r="293" spans="16:16">
      <c r="P293" s="16"/>
    </row>
    <row r="294" spans="16:16">
      <c r="P294" s="16"/>
    </row>
    <row r="295" spans="16:16">
      <c r="P295" s="16"/>
    </row>
    <row r="296" spans="16:16">
      <c r="P296" s="16"/>
    </row>
    <row r="297" spans="16:16">
      <c r="P297" s="16"/>
    </row>
    <row r="298" spans="16:16">
      <c r="P298" s="16"/>
    </row>
    <row r="299" spans="16:16">
      <c r="P299" s="16"/>
    </row>
    <row r="300" spans="16:16">
      <c r="P300" s="16"/>
    </row>
    <row r="301" spans="16:16">
      <c r="P301" s="16"/>
    </row>
    <row r="302" spans="16:16">
      <c r="P302" s="16"/>
    </row>
    <row r="303" spans="16:16">
      <c r="P303" s="16"/>
    </row>
    <row r="304" spans="16:16">
      <c r="P304" s="16"/>
    </row>
    <row r="305" spans="16:16">
      <c r="P305" s="16"/>
    </row>
    <row r="306" spans="16:16">
      <c r="P306" s="16"/>
    </row>
    <row r="307" spans="16:16">
      <c r="P307" s="16"/>
    </row>
    <row r="308" spans="16:16">
      <c r="P308" s="16"/>
    </row>
    <row r="309" spans="16:16">
      <c r="P309" s="16"/>
    </row>
    <row r="310" spans="16:16">
      <c r="P310" s="16"/>
    </row>
    <row r="311" spans="16:16">
      <c r="P311" s="16"/>
    </row>
    <row r="312" spans="16:16">
      <c r="P312" s="1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39"/>
  <sheetViews>
    <sheetView workbookViewId="0">
      <selection activeCell="A11" sqref="A11:D19"/>
    </sheetView>
  </sheetViews>
  <sheetFormatPr defaultRowHeight="12.75"/>
  <cols>
    <col min="1" max="1" width="14.2851562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99" t="s">
        <v>154</v>
      </c>
      <c r="I1" s="100" t="s">
        <v>71</v>
      </c>
      <c r="J1" s="101" t="s">
        <v>155</v>
      </c>
    </row>
    <row r="2" spans="1:16">
      <c r="I2" s="102" t="s">
        <v>82</v>
      </c>
      <c r="J2" s="103" t="s">
        <v>156</v>
      </c>
    </row>
    <row r="3" spans="1:16">
      <c r="A3" s="104" t="s">
        <v>157</v>
      </c>
      <c r="I3" s="102" t="s">
        <v>86</v>
      </c>
      <c r="J3" s="103" t="s">
        <v>158</v>
      </c>
    </row>
    <row r="4" spans="1:16">
      <c r="I4" s="102" t="s">
        <v>100</v>
      </c>
      <c r="J4" s="103" t="s">
        <v>158</v>
      </c>
    </row>
    <row r="5" spans="1:16" ht="13.5" thickBot="1">
      <c r="I5" s="105" t="s">
        <v>123</v>
      </c>
      <c r="J5" s="106" t="s">
        <v>159</v>
      </c>
    </row>
    <row r="10" spans="1:16" ht="13.5" thickBot="1"/>
    <row r="11" spans="1:16" ht="13.5" thickBot="1">
      <c r="A11" s="26" t="str">
        <f>P11</f>
        <v> VSS 1.258 </v>
      </c>
      <c r="B11" s="3" t="str">
        <f>IF(H11=INT(H11),"I","II")</f>
        <v>I</v>
      </c>
      <c r="C11" s="26">
        <f t="shared" ref="C11:C43" si="0">1*G11</f>
        <v>26419.534</v>
      </c>
      <c r="D11" t="str">
        <f t="shared" ref="D11:D43" si="1">VLOOKUP(F11,I$1:J$5,2,FALSE)</f>
        <v>pg</v>
      </c>
      <c r="E11" s="107">
        <f>VLOOKUP(C11,'Active 1'!C$21:E$973,3,FALSE)</f>
        <v>-26628.837824426169</v>
      </c>
      <c r="F11" s="3" t="str">
        <f>LEFT(M11,1)</f>
        <v>P</v>
      </c>
      <c r="G11" t="str">
        <f t="shared" ref="G11:G43" si="2">MID(I11,3,LEN(I11)-3)</f>
        <v>26419.534</v>
      </c>
      <c r="H11" s="26">
        <f t="shared" ref="H11:H43" si="3">1*K11</f>
        <v>0</v>
      </c>
      <c r="I11" s="108" t="s">
        <v>162</v>
      </c>
      <c r="J11" s="109" t="s">
        <v>163</v>
      </c>
      <c r="K11" s="108">
        <v>0</v>
      </c>
      <c r="L11" s="108" t="s">
        <v>164</v>
      </c>
      <c r="M11" s="109" t="s">
        <v>165</v>
      </c>
      <c r="N11" s="109"/>
      <c r="O11" s="110" t="s">
        <v>166</v>
      </c>
      <c r="P11" s="110" t="s">
        <v>167</v>
      </c>
    </row>
    <row r="12" spans="1:16" ht="13.5" thickBot="1">
      <c r="A12" s="26" t="str">
        <f>P12</f>
        <v> VSS 1.258 </v>
      </c>
      <c r="B12" s="3" t="str">
        <f>IF(H12=INT(H12),"I","II")</f>
        <v>II</v>
      </c>
      <c r="C12" s="26">
        <f t="shared" si="0"/>
        <v>26498.449000000001</v>
      </c>
      <c r="D12" t="str">
        <f t="shared" si="1"/>
        <v>pg</v>
      </c>
      <c r="E12" s="107">
        <f>VLOOKUP(C12,'Active 1'!C$21:E$973,3,FALSE)</f>
        <v>-26537.926350935104</v>
      </c>
      <c r="F12" s="3" t="str">
        <f>LEFT(M12,1)</f>
        <v>P</v>
      </c>
      <c r="G12" t="str">
        <f t="shared" si="2"/>
        <v>26498.449</v>
      </c>
      <c r="H12" s="26">
        <f t="shared" si="3"/>
        <v>130.5</v>
      </c>
      <c r="I12" s="108" t="s">
        <v>168</v>
      </c>
      <c r="J12" s="109" t="s">
        <v>169</v>
      </c>
      <c r="K12" s="108">
        <v>130.5</v>
      </c>
      <c r="L12" s="108" t="s">
        <v>170</v>
      </c>
      <c r="M12" s="109" t="s">
        <v>165</v>
      </c>
      <c r="N12" s="109"/>
      <c r="O12" s="110" t="s">
        <v>166</v>
      </c>
      <c r="P12" s="110" t="s">
        <v>167</v>
      </c>
    </row>
    <row r="13" spans="1:16" ht="13.5" thickBot="1">
      <c r="A13" s="26" t="str">
        <f>P13</f>
        <v> VSS 1.258 </v>
      </c>
      <c r="B13" s="3" t="str">
        <f>IF(H13=INT(H13),"I","II")</f>
        <v>I</v>
      </c>
      <c r="C13" s="26">
        <f t="shared" si="0"/>
        <v>27101.634999999998</v>
      </c>
      <c r="D13" t="str">
        <f t="shared" si="1"/>
        <v>pg</v>
      </c>
      <c r="E13" s="107">
        <f>VLOOKUP(C13,'Active 1'!C$21:E$973,3,FALSE)</f>
        <v>-25843.045427800316</v>
      </c>
      <c r="F13" s="3" t="str">
        <f>LEFT(M13,1)</f>
        <v>P</v>
      </c>
      <c r="G13" t="str">
        <f t="shared" si="2"/>
        <v>27101.635</v>
      </c>
      <c r="H13" s="26">
        <f t="shared" si="3"/>
        <v>1127</v>
      </c>
      <c r="I13" s="108" t="s">
        <v>171</v>
      </c>
      <c r="J13" s="109" t="s">
        <v>172</v>
      </c>
      <c r="K13" s="108">
        <v>1127</v>
      </c>
      <c r="L13" s="108" t="s">
        <v>161</v>
      </c>
      <c r="M13" s="109" t="s">
        <v>165</v>
      </c>
      <c r="N13" s="109"/>
      <c r="O13" s="110" t="s">
        <v>166</v>
      </c>
      <c r="P13" s="110" t="s">
        <v>167</v>
      </c>
    </row>
    <row r="14" spans="1:16" ht="13.5" thickBot="1">
      <c r="A14" s="26" t="str">
        <f>P14</f>
        <v> VSS 1.258 </v>
      </c>
      <c r="B14" s="3" t="str">
        <f>IF(H14=INT(H14),"I","II")</f>
        <v>II</v>
      </c>
      <c r="C14" s="26">
        <f t="shared" si="0"/>
        <v>27516.522000000001</v>
      </c>
      <c r="D14" t="str">
        <f t="shared" si="1"/>
        <v>pg</v>
      </c>
      <c r="E14" s="107">
        <f>VLOOKUP(C14,'Active 1'!C$21:E$973,3,FALSE)</f>
        <v>-25365.088277673116</v>
      </c>
      <c r="F14" s="3" t="str">
        <f>LEFT(M14,1)</f>
        <v>P</v>
      </c>
      <c r="G14" t="str">
        <f t="shared" si="2"/>
        <v>27516.522</v>
      </c>
      <c r="H14" s="26">
        <f t="shared" si="3"/>
        <v>1812.5</v>
      </c>
      <c r="I14" s="108" t="s">
        <v>173</v>
      </c>
      <c r="J14" s="109" t="s">
        <v>174</v>
      </c>
      <c r="K14" s="108">
        <v>1812.5</v>
      </c>
      <c r="L14" s="108" t="s">
        <v>175</v>
      </c>
      <c r="M14" s="109" t="s">
        <v>165</v>
      </c>
      <c r="N14" s="109"/>
      <c r="O14" s="110" t="s">
        <v>166</v>
      </c>
      <c r="P14" s="110" t="s">
        <v>167</v>
      </c>
    </row>
    <row r="15" spans="1:16" ht="13.5" thickBot="1">
      <c r="A15" s="26" t="str">
        <f t="shared" ref="A15:A78" si="4">P15</f>
        <v> VSS 1.258 </v>
      </c>
      <c r="B15" s="3" t="str">
        <f>IF(H15=INT(H15),"I","II")</f>
        <v>II</v>
      </c>
      <c r="C15" s="26">
        <f t="shared" si="0"/>
        <v>27668.475999999999</v>
      </c>
      <c r="D15" t="str">
        <f t="shared" si="1"/>
        <v>pg</v>
      </c>
      <c r="E15" s="107">
        <f>VLOOKUP(C15,'Active 1'!C$21:E$973,3,FALSE)</f>
        <v>-25190.03458645014</v>
      </c>
      <c r="F15" s="3" t="str">
        <f>LEFT(M15,1)</f>
        <v>P</v>
      </c>
      <c r="G15" t="str">
        <f t="shared" si="2"/>
        <v>27668.476</v>
      </c>
      <c r="H15" s="26">
        <f t="shared" si="3"/>
        <v>2063.5</v>
      </c>
      <c r="I15" s="108" t="s">
        <v>176</v>
      </c>
      <c r="J15" s="109" t="s">
        <v>177</v>
      </c>
      <c r="K15" s="108">
        <v>2063.5</v>
      </c>
      <c r="L15" s="108" t="s">
        <v>178</v>
      </c>
      <c r="M15" s="109" t="s">
        <v>165</v>
      </c>
      <c r="N15" s="109"/>
      <c r="O15" s="110" t="s">
        <v>166</v>
      </c>
      <c r="P15" s="110" t="s">
        <v>167</v>
      </c>
    </row>
    <row r="16" spans="1:16" ht="13.5" thickBot="1">
      <c r="A16" s="26" t="str">
        <f t="shared" si="4"/>
        <v> VSS 1.258 </v>
      </c>
      <c r="B16" s="3" t="str">
        <f t="shared" ref="B16:B79" si="5">IF(H16=INT(H16),"I","II")</f>
        <v>II</v>
      </c>
      <c r="C16" s="26">
        <f t="shared" si="0"/>
        <v>27924.483</v>
      </c>
      <c r="D16" t="str">
        <f t="shared" si="1"/>
        <v>vis</v>
      </c>
      <c r="E16" s="107">
        <f>VLOOKUP(C16,'Active 1'!C$21:E$973,3,FALSE)</f>
        <v>-24895.110001846104</v>
      </c>
      <c r="F16" s="3" t="s">
        <v>123</v>
      </c>
      <c r="G16" t="str">
        <f t="shared" si="2"/>
        <v>27924.483</v>
      </c>
      <c r="H16" s="26">
        <f t="shared" si="3"/>
        <v>2486.5</v>
      </c>
      <c r="I16" s="108" t="s">
        <v>179</v>
      </c>
      <c r="J16" s="109" t="s">
        <v>180</v>
      </c>
      <c r="K16" s="108">
        <v>2486.5</v>
      </c>
      <c r="L16" s="108" t="s">
        <v>181</v>
      </c>
      <c r="M16" s="109" t="s">
        <v>165</v>
      </c>
      <c r="N16" s="109"/>
      <c r="O16" s="110" t="s">
        <v>166</v>
      </c>
      <c r="P16" s="110" t="s">
        <v>167</v>
      </c>
    </row>
    <row r="17" spans="1:16" ht="13.5" thickBot="1">
      <c r="A17" s="26" t="str">
        <f t="shared" si="4"/>
        <v> VSS 1.258 </v>
      </c>
      <c r="B17" s="3" t="str">
        <f t="shared" si="5"/>
        <v>I</v>
      </c>
      <c r="C17" s="26">
        <f t="shared" si="0"/>
        <v>30938.404999999999</v>
      </c>
      <c r="D17" t="str">
        <f t="shared" si="1"/>
        <v>vis</v>
      </c>
      <c r="E17" s="107">
        <f>VLOOKUP(C17,'Active 1'!C$21:E$973,3,FALSE)</f>
        <v>-21423.018637629677</v>
      </c>
      <c r="F17" s="3" t="s">
        <v>123</v>
      </c>
      <c r="G17" t="str">
        <f t="shared" si="2"/>
        <v>30938.405</v>
      </c>
      <c r="H17" s="26">
        <f t="shared" si="3"/>
        <v>7466</v>
      </c>
      <c r="I17" s="108" t="s">
        <v>182</v>
      </c>
      <c r="J17" s="109" t="s">
        <v>183</v>
      </c>
      <c r="K17" s="108">
        <v>7466</v>
      </c>
      <c r="L17" s="108" t="s">
        <v>184</v>
      </c>
      <c r="M17" s="109" t="s">
        <v>165</v>
      </c>
      <c r="N17" s="109"/>
      <c r="O17" s="110" t="s">
        <v>166</v>
      </c>
      <c r="P17" s="110" t="s">
        <v>167</v>
      </c>
    </row>
    <row r="18" spans="1:16" ht="13.5" thickBot="1">
      <c r="A18" s="26" t="str">
        <f t="shared" si="4"/>
        <v> VSS 1.258 </v>
      </c>
      <c r="B18" s="3" t="str">
        <f t="shared" si="5"/>
        <v>I</v>
      </c>
      <c r="C18" s="26">
        <f t="shared" si="0"/>
        <v>30973.505000000001</v>
      </c>
      <c r="D18" t="str">
        <f t="shared" si="1"/>
        <v>vis</v>
      </c>
      <c r="E18" s="107">
        <f>VLOOKUP(C18,'Active 1'!C$21:E$973,3,FALSE)</f>
        <v>-21382.582817829429</v>
      </c>
      <c r="F18" s="3" t="s">
        <v>123</v>
      </c>
      <c r="G18" t="str">
        <f t="shared" si="2"/>
        <v>30973.505</v>
      </c>
      <c r="H18" s="26">
        <f t="shared" si="3"/>
        <v>7524</v>
      </c>
      <c r="I18" s="108" t="s">
        <v>185</v>
      </c>
      <c r="J18" s="109" t="s">
        <v>186</v>
      </c>
      <c r="K18" s="108">
        <v>7524</v>
      </c>
      <c r="L18" s="108" t="s">
        <v>187</v>
      </c>
      <c r="M18" s="109" t="s">
        <v>165</v>
      </c>
      <c r="N18" s="109"/>
      <c r="O18" s="110" t="s">
        <v>166</v>
      </c>
      <c r="P18" s="110" t="s">
        <v>167</v>
      </c>
    </row>
    <row r="19" spans="1:16" ht="13.5" thickBot="1">
      <c r="A19" s="26" t="str">
        <f t="shared" si="4"/>
        <v> VSS 1.258 </v>
      </c>
      <c r="B19" s="3" t="str">
        <f t="shared" si="5"/>
        <v>I</v>
      </c>
      <c r="C19" s="26">
        <f t="shared" si="0"/>
        <v>30990.419000000002</v>
      </c>
      <c r="D19" t="str">
        <f t="shared" si="1"/>
        <v>vis</v>
      </c>
      <c r="E19" s="107">
        <f>VLOOKUP(C19,'Active 1'!C$21:E$973,3,FALSE)</f>
        <v>-21363.097591159873</v>
      </c>
      <c r="F19" s="3" t="s">
        <v>123</v>
      </c>
      <c r="G19" t="str">
        <f t="shared" si="2"/>
        <v>30990.419</v>
      </c>
      <c r="H19" s="26">
        <f t="shared" si="3"/>
        <v>7552</v>
      </c>
      <c r="I19" s="108" t="s">
        <v>188</v>
      </c>
      <c r="J19" s="109" t="s">
        <v>189</v>
      </c>
      <c r="K19" s="108">
        <v>7552</v>
      </c>
      <c r="L19" s="108" t="s">
        <v>190</v>
      </c>
      <c r="M19" s="109" t="s">
        <v>165</v>
      </c>
      <c r="N19" s="109"/>
      <c r="O19" s="110" t="s">
        <v>166</v>
      </c>
      <c r="P19" s="110" t="s">
        <v>167</v>
      </c>
    </row>
    <row r="20" spans="1:16" ht="13.5" thickBot="1">
      <c r="A20" s="26" t="str">
        <f t="shared" si="4"/>
        <v>BAVM 80 </v>
      </c>
      <c r="B20" s="3" t="str">
        <f t="shared" si="5"/>
        <v>II</v>
      </c>
      <c r="C20" s="26">
        <f t="shared" si="0"/>
        <v>49534.490299999998</v>
      </c>
      <c r="D20" t="str">
        <f t="shared" si="1"/>
        <v>vis</v>
      </c>
      <c r="E20" s="107">
        <f>VLOOKUP(C20,'Active 1'!C$21:E$973,3,FALSE)</f>
        <v>0</v>
      </c>
      <c r="F20" s="3" t="s">
        <v>123</v>
      </c>
      <c r="G20" t="str">
        <f t="shared" si="2"/>
        <v>49534.4903</v>
      </c>
      <c r="H20" s="26">
        <f t="shared" si="3"/>
        <v>38190.5</v>
      </c>
      <c r="I20" s="108" t="s">
        <v>191</v>
      </c>
      <c r="J20" s="109" t="s">
        <v>192</v>
      </c>
      <c r="K20" s="108">
        <v>38190.5</v>
      </c>
      <c r="L20" s="108" t="s">
        <v>193</v>
      </c>
      <c r="M20" s="109" t="s">
        <v>194</v>
      </c>
      <c r="N20" s="109" t="s">
        <v>195</v>
      </c>
      <c r="O20" s="110" t="s">
        <v>196</v>
      </c>
      <c r="P20" s="111" t="s">
        <v>197</v>
      </c>
    </row>
    <row r="21" spans="1:16" ht="13.5" thickBot="1">
      <c r="A21" s="26" t="str">
        <f t="shared" si="4"/>
        <v>BAVM 80 </v>
      </c>
      <c r="B21" s="3" t="str">
        <f t="shared" si="5"/>
        <v>I</v>
      </c>
      <c r="C21" s="26">
        <f t="shared" si="0"/>
        <v>49567.476999999999</v>
      </c>
      <c r="D21" t="str">
        <f t="shared" si="1"/>
        <v>vis</v>
      </c>
      <c r="E21" s="107">
        <f>VLOOKUP(C21,'Active 1'!C$21:E$973,3,FALSE)</f>
        <v>38.001260883328307</v>
      </c>
      <c r="F21" s="3" t="s">
        <v>123</v>
      </c>
      <c r="G21" t="str">
        <f t="shared" si="2"/>
        <v>49567.4770</v>
      </c>
      <c r="H21" s="26">
        <f t="shared" si="3"/>
        <v>38245</v>
      </c>
      <c r="I21" s="108" t="s">
        <v>198</v>
      </c>
      <c r="J21" s="109" t="s">
        <v>199</v>
      </c>
      <c r="K21" s="108">
        <v>38245</v>
      </c>
      <c r="L21" s="108" t="s">
        <v>200</v>
      </c>
      <c r="M21" s="109" t="s">
        <v>194</v>
      </c>
      <c r="N21" s="109" t="s">
        <v>195</v>
      </c>
      <c r="O21" s="110" t="s">
        <v>196</v>
      </c>
      <c r="P21" s="111" t="s">
        <v>197</v>
      </c>
    </row>
    <row r="22" spans="1:16" ht="13.5" thickBot="1">
      <c r="A22" s="26" t="str">
        <f t="shared" si="4"/>
        <v>IBVS 5027 </v>
      </c>
      <c r="B22" s="3" t="str">
        <f t="shared" si="5"/>
        <v>I</v>
      </c>
      <c r="C22" s="26">
        <f t="shared" si="0"/>
        <v>51274.8894</v>
      </c>
      <c r="D22" t="str">
        <f t="shared" si="1"/>
        <v>vis</v>
      </c>
      <c r="E22" s="107">
        <f>VLOOKUP(C22,'Active 1'!C$21:E$973,3,FALSE)</f>
        <v>2004.970495387756</v>
      </c>
      <c r="F22" s="3" t="s">
        <v>123</v>
      </c>
      <c r="G22" t="str">
        <f t="shared" si="2"/>
        <v>51274.8894</v>
      </c>
      <c r="H22" s="26">
        <f t="shared" si="3"/>
        <v>41066</v>
      </c>
      <c r="I22" s="108" t="s">
        <v>201</v>
      </c>
      <c r="J22" s="109" t="s">
        <v>202</v>
      </c>
      <c r="K22" s="108">
        <v>41066</v>
      </c>
      <c r="L22" s="108" t="s">
        <v>203</v>
      </c>
      <c r="M22" s="109" t="s">
        <v>194</v>
      </c>
      <c r="N22" s="109" t="s">
        <v>204</v>
      </c>
      <c r="O22" s="110" t="s">
        <v>205</v>
      </c>
      <c r="P22" s="111" t="s">
        <v>206</v>
      </c>
    </row>
    <row r="23" spans="1:16" ht="13.5" thickBot="1">
      <c r="A23" s="26" t="str">
        <f t="shared" si="4"/>
        <v>IBVS 5027 </v>
      </c>
      <c r="B23" s="3" t="str">
        <f t="shared" si="5"/>
        <v>I</v>
      </c>
      <c r="C23" s="26">
        <f t="shared" si="0"/>
        <v>51297.895199999999</v>
      </c>
      <c r="D23" t="str">
        <f t="shared" si="1"/>
        <v>vis</v>
      </c>
      <c r="E23" s="107">
        <f>VLOOKUP(C23,'Active 1'!C$21:E$973,3,FALSE)</f>
        <v>2031.4735832270853</v>
      </c>
      <c r="F23" s="3" t="s">
        <v>123</v>
      </c>
      <c r="G23" t="str">
        <f t="shared" si="2"/>
        <v>51297.8952</v>
      </c>
      <c r="H23" s="26">
        <f t="shared" si="3"/>
        <v>41104</v>
      </c>
      <c r="I23" s="108" t="s">
        <v>207</v>
      </c>
      <c r="J23" s="109" t="s">
        <v>208</v>
      </c>
      <c r="K23" s="108">
        <v>41104</v>
      </c>
      <c r="L23" s="108" t="s">
        <v>209</v>
      </c>
      <c r="M23" s="109" t="s">
        <v>194</v>
      </c>
      <c r="N23" s="109" t="s">
        <v>204</v>
      </c>
      <c r="O23" s="110" t="s">
        <v>205</v>
      </c>
      <c r="P23" s="111" t="s">
        <v>206</v>
      </c>
    </row>
    <row r="24" spans="1:16" ht="13.5" thickBot="1">
      <c r="A24" s="26" t="str">
        <f t="shared" si="4"/>
        <v>BAVM 158 </v>
      </c>
      <c r="B24" s="3" t="str">
        <f t="shared" si="5"/>
        <v>II</v>
      </c>
      <c r="C24" s="26">
        <f t="shared" si="0"/>
        <v>51323.505700000002</v>
      </c>
      <c r="D24" t="str">
        <f t="shared" si="1"/>
        <v>vis</v>
      </c>
      <c r="E24" s="107">
        <f>VLOOKUP(C24,'Active 1'!C$21:E$973,3,FALSE)</f>
        <v>2060.9773314605409</v>
      </c>
      <c r="F24" s="3" t="s">
        <v>123</v>
      </c>
      <c r="G24" t="str">
        <f t="shared" si="2"/>
        <v>51323.5057</v>
      </c>
      <c r="H24" s="26">
        <f t="shared" si="3"/>
        <v>41146.5</v>
      </c>
      <c r="I24" s="108" t="s">
        <v>210</v>
      </c>
      <c r="J24" s="109" t="s">
        <v>211</v>
      </c>
      <c r="K24" s="108">
        <v>41146.5</v>
      </c>
      <c r="L24" s="108" t="s">
        <v>212</v>
      </c>
      <c r="M24" s="109" t="s">
        <v>194</v>
      </c>
      <c r="N24" s="109" t="s">
        <v>195</v>
      </c>
      <c r="O24" s="110" t="s">
        <v>196</v>
      </c>
      <c r="P24" s="111" t="s">
        <v>213</v>
      </c>
    </row>
    <row r="25" spans="1:16" ht="13.5" thickBot="1">
      <c r="A25" s="26" t="str">
        <f t="shared" si="4"/>
        <v>BAVM 158 </v>
      </c>
      <c r="B25" s="3" t="str">
        <f t="shared" si="5"/>
        <v>II</v>
      </c>
      <c r="C25" s="26">
        <f t="shared" si="0"/>
        <v>51386.435700000002</v>
      </c>
      <c r="D25" t="str">
        <f t="shared" si="1"/>
        <v>vis</v>
      </c>
      <c r="E25" s="107">
        <f>VLOOKUP(C25,'Active 1'!C$21:E$973,3,FALSE)</f>
        <v>2133.4738026864525</v>
      </c>
      <c r="F25" s="3" t="s">
        <v>123</v>
      </c>
      <c r="G25" t="str">
        <f t="shared" si="2"/>
        <v>51386.4357</v>
      </c>
      <c r="H25" s="26">
        <f t="shared" si="3"/>
        <v>41250.5</v>
      </c>
      <c r="I25" s="108" t="s">
        <v>214</v>
      </c>
      <c r="J25" s="109" t="s">
        <v>215</v>
      </c>
      <c r="K25" s="108">
        <v>41250.5</v>
      </c>
      <c r="L25" s="108" t="s">
        <v>216</v>
      </c>
      <c r="M25" s="109" t="s">
        <v>194</v>
      </c>
      <c r="N25" s="109" t="s">
        <v>195</v>
      </c>
      <c r="O25" s="110" t="s">
        <v>196</v>
      </c>
      <c r="P25" s="111" t="s">
        <v>213</v>
      </c>
    </row>
    <row r="26" spans="1:16" ht="13.5" thickBot="1">
      <c r="A26" s="26" t="str">
        <f t="shared" si="4"/>
        <v>BAVM 158 </v>
      </c>
      <c r="B26" s="3" t="str">
        <f t="shared" si="5"/>
        <v>II</v>
      </c>
      <c r="C26" s="26">
        <f t="shared" si="0"/>
        <v>51389.475299999998</v>
      </c>
      <c r="D26" t="str">
        <f t="shared" si="1"/>
        <v>vis</v>
      </c>
      <c r="E26" s="107">
        <f>VLOOKUP(C26,'Active 1'!C$21:E$973,3,FALSE)</f>
        <v>2136.9754755600902</v>
      </c>
      <c r="F26" s="3" t="s">
        <v>123</v>
      </c>
      <c r="G26" t="str">
        <f t="shared" si="2"/>
        <v>51389.4753</v>
      </c>
      <c r="H26" s="26">
        <f t="shared" si="3"/>
        <v>41255.5</v>
      </c>
      <c r="I26" s="108" t="s">
        <v>217</v>
      </c>
      <c r="J26" s="109" t="s">
        <v>218</v>
      </c>
      <c r="K26" s="108">
        <v>41255.5</v>
      </c>
      <c r="L26" s="108" t="s">
        <v>219</v>
      </c>
      <c r="M26" s="109" t="s">
        <v>194</v>
      </c>
      <c r="N26" s="109" t="s">
        <v>195</v>
      </c>
      <c r="O26" s="110" t="s">
        <v>196</v>
      </c>
      <c r="P26" s="111" t="s">
        <v>213</v>
      </c>
    </row>
    <row r="27" spans="1:16" ht="13.5" thickBot="1">
      <c r="A27" s="26" t="str">
        <f t="shared" si="4"/>
        <v>BAVM 158 </v>
      </c>
      <c r="B27" s="3" t="str">
        <f t="shared" si="5"/>
        <v>I</v>
      </c>
      <c r="C27" s="26">
        <f t="shared" si="0"/>
        <v>51675.4954</v>
      </c>
      <c r="D27" t="str">
        <f t="shared" si="1"/>
        <v>vis</v>
      </c>
      <c r="E27" s="107">
        <f>VLOOKUP(C27,'Active 1'!C$21:E$973,3,FALSE)</f>
        <v>2466.475681339246</v>
      </c>
      <c r="F27" s="3" t="s">
        <v>123</v>
      </c>
      <c r="G27" t="str">
        <f t="shared" si="2"/>
        <v>51675.4954</v>
      </c>
      <c r="H27" s="26">
        <f t="shared" si="3"/>
        <v>41728</v>
      </c>
      <c r="I27" s="108" t="s">
        <v>220</v>
      </c>
      <c r="J27" s="109" t="s">
        <v>221</v>
      </c>
      <c r="K27" s="108">
        <v>41728</v>
      </c>
      <c r="L27" s="108" t="s">
        <v>222</v>
      </c>
      <c r="M27" s="109" t="s">
        <v>194</v>
      </c>
      <c r="N27" s="109" t="s">
        <v>195</v>
      </c>
      <c r="O27" s="110" t="s">
        <v>196</v>
      </c>
      <c r="P27" s="111" t="s">
        <v>213</v>
      </c>
    </row>
    <row r="28" spans="1:16" ht="13.5" thickBot="1">
      <c r="A28" s="26" t="str">
        <f t="shared" si="4"/>
        <v>BAVM 158 </v>
      </c>
      <c r="B28" s="3" t="str">
        <f t="shared" si="5"/>
        <v>II</v>
      </c>
      <c r="C28" s="26">
        <f t="shared" si="0"/>
        <v>51705.440399999999</v>
      </c>
      <c r="D28" t="str">
        <f t="shared" si="1"/>
        <v>vis</v>
      </c>
      <c r="E28" s="107">
        <f>VLOOKUP(C28,'Active 1'!C$21:E$973,3,FALSE)</f>
        <v>2500.9728501118484</v>
      </c>
      <c r="F28" s="3" t="s">
        <v>123</v>
      </c>
      <c r="G28" t="str">
        <f t="shared" si="2"/>
        <v>51705.4404</v>
      </c>
      <c r="H28" s="26">
        <f t="shared" si="3"/>
        <v>41777.5</v>
      </c>
      <c r="I28" s="108" t="s">
        <v>223</v>
      </c>
      <c r="J28" s="109" t="s">
        <v>224</v>
      </c>
      <c r="K28" s="108">
        <v>41777.5</v>
      </c>
      <c r="L28" s="108" t="s">
        <v>225</v>
      </c>
      <c r="M28" s="109" t="s">
        <v>194</v>
      </c>
      <c r="N28" s="109" t="s">
        <v>195</v>
      </c>
      <c r="O28" s="110" t="s">
        <v>196</v>
      </c>
      <c r="P28" s="111" t="s">
        <v>213</v>
      </c>
    </row>
    <row r="29" spans="1:16" ht="13.5" thickBot="1">
      <c r="A29" s="26" t="str">
        <f t="shared" si="4"/>
        <v> BBS 123 </v>
      </c>
      <c r="B29" s="3" t="str">
        <f t="shared" si="5"/>
        <v>II</v>
      </c>
      <c r="C29" s="26">
        <f t="shared" si="0"/>
        <v>51757.525999999998</v>
      </c>
      <c r="D29" t="str">
        <f t="shared" si="1"/>
        <v>vis</v>
      </c>
      <c r="E29" s="107" t="e">
        <f>VLOOKUP(C29,'Active 1'!C$21:E$973,3,FALSE)</f>
        <v>#N/A</v>
      </c>
      <c r="F29" s="3" t="s">
        <v>123</v>
      </c>
      <c r="G29" t="str">
        <f t="shared" si="2"/>
        <v>51757.5260</v>
      </c>
      <c r="H29" s="26">
        <f t="shared" si="3"/>
        <v>41863.5</v>
      </c>
      <c r="I29" s="108" t="s">
        <v>226</v>
      </c>
      <c r="J29" s="109" t="s">
        <v>227</v>
      </c>
      <c r="K29" s="108">
        <v>41863.5</v>
      </c>
      <c r="L29" s="108" t="s">
        <v>228</v>
      </c>
      <c r="M29" s="109" t="s">
        <v>194</v>
      </c>
      <c r="N29" s="109" t="s">
        <v>204</v>
      </c>
      <c r="O29" s="110" t="s">
        <v>229</v>
      </c>
      <c r="P29" s="110" t="s">
        <v>230</v>
      </c>
    </row>
    <row r="30" spans="1:16" ht="13.5" thickBot="1">
      <c r="A30" s="26" t="str">
        <f t="shared" si="4"/>
        <v>BAVM 158 </v>
      </c>
      <c r="B30" s="3" t="str">
        <f t="shared" si="5"/>
        <v>II</v>
      </c>
      <c r="C30" s="26">
        <f t="shared" si="0"/>
        <v>52119.4954</v>
      </c>
      <c r="D30" t="str">
        <f t="shared" si="1"/>
        <v>vis</v>
      </c>
      <c r="E30" s="107">
        <f>VLOOKUP(C30,'Active 1'!C$21:E$973,3,FALSE)</f>
        <v>2977.9715215474848</v>
      </c>
      <c r="F30" s="3" t="s">
        <v>123</v>
      </c>
      <c r="G30" t="str">
        <f t="shared" si="2"/>
        <v>52119.4954</v>
      </c>
      <c r="H30" s="26">
        <f t="shared" si="3"/>
        <v>42461.5</v>
      </c>
      <c r="I30" s="108" t="s">
        <v>231</v>
      </c>
      <c r="J30" s="109" t="s">
        <v>232</v>
      </c>
      <c r="K30" s="108">
        <v>42461.5</v>
      </c>
      <c r="L30" s="108" t="s">
        <v>233</v>
      </c>
      <c r="M30" s="109" t="s">
        <v>194</v>
      </c>
      <c r="N30" s="109" t="s">
        <v>195</v>
      </c>
      <c r="O30" s="110" t="s">
        <v>196</v>
      </c>
      <c r="P30" s="111" t="s">
        <v>213</v>
      </c>
    </row>
    <row r="31" spans="1:16" ht="13.5" thickBot="1">
      <c r="A31" s="26" t="str">
        <f t="shared" si="4"/>
        <v> BBS 126 </v>
      </c>
      <c r="B31" s="3" t="str">
        <f t="shared" si="5"/>
        <v>I</v>
      </c>
      <c r="C31" s="26">
        <f t="shared" si="0"/>
        <v>52143.364000000001</v>
      </c>
      <c r="D31" t="str">
        <f t="shared" si="1"/>
        <v>vis</v>
      </c>
      <c r="E31" s="107" t="e">
        <f>VLOOKUP(C31,'Active 1'!C$21:E$973,3,FALSE)</f>
        <v>#N/A</v>
      </c>
      <c r="F31" s="3" t="s">
        <v>123</v>
      </c>
      <c r="G31" t="str">
        <f t="shared" si="2"/>
        <v>52143.364</v>
      </c>
      <c r="H31" s="26">
        <f t="shared" si="3"/>
        <v>42501</v>
      </c>
      <c r="I31" s="108" t="s">
        <v>234</v>
      </c>
      <c r="J31" s="109" t="s">
        <v>235</v>
      </c>
      <c r="K31" s="108">
        <v>42501</v>
      </c>
      <c r="L31" s="108" t="s">
        <v>236</v>
      </c>
      <c r="M31" s="109" t="s">
        <v>194</v>
      </c>
      <c r="N31" s="109" t="s">
        <v>204</v>
      </c>
      <c r="O31" s="110" t="s">
        <v>229</v>
      </c>
      <c r="P31" s="110" t="s">
        <v>237</v>
      </c>
    </row>
    <row r="32" spans="1:16" ht="13.5" thickBot="1">
      <c r="A32" s="26" t="str">
        <f t="shared" si="4"/>
        <v> BBS 126 </v>
      </c>
      <c r="B32" s="3" t="str">
        <f t="shared" si="5"/>
        <v>I</v>
      </c>
      <c r="C32" s="26">
        <f t="shared" si="0"/>
        <v>52146.405400000003</v>
      </c>
      <c r="D32" t="str">
        <f t="shared" si="1"/>
        <v>vis</v>
      </c>
      <c r="E32" s="107" t="e">
        <f>VLOOKUP(C32,'Active 1'!C$21:E$973,3,FALSE)</f>
        <v>#N/A</v>
      </c>
      <c r="F32" s="3" t="s">
        <v>123</v>
      </c>
      <c r="G32" t="str">
        <f t="shared" si="2"/>
        <v>52146.4054</v>
      </c>
      <c r="H32" s="26">
        <f t="shared" si="3"/>
        <v>42506</v>
      </c>
      <c r="I32" s="108" t="s">
        <v>238</v>
      </c>
      <c r="J32" s="109" t="s">
        <v>239</v>
      </c>
      <c r="K32" s="108">
        <v>42506</v>
      </c>
      <c r="L32" s="108" t="s">
        <v>240</v>
      </c>
      <c r="M32" s="109" t="s">
        <v>194</v>
      </c>
      <c r="N32" s="109" t="s">
        <v>204</v>
      </c>
      <c r="O32" s="110" t="s">
        <v>229</v>
      </c>
      <c r="P32" s="110" t="s">
        <v>237</v>
      </c>
    </row>
    <row r="33" spans="1:16" ht="13.5" thickBot="1">
      <c r="A33" s="26" t="str">
        <f t="shared" si="4"/>
        <v>IBVS 5378 </v>
      </c>
      <c r="B33" s="3" t="str">
        <f t="shared" si="5"/>
        <v>I</v>
      </c>
      <c r="C33" s="26">
        <f t="shared" si="0"/>
        <v>52566.538</v>
      </c>
      <c r="D33" t="str">
        <f t="shared" si="1"/>
        <v>vis</v>
      </c>
      <c r="E33" s="107">
        <f>VLOOKUP(C33,'Active 1'!C$21:E$973,3,FALSE)</f>
        <v>3492.9724906823403</v>
      </c>
      <c r="F33" s="3" t="s">
        <v>123</v>
      </c>
      <c r="G33" t="str">
        <f t="shared" si="2"/>
        <v>52566.538</v>
      </c>
      <c r="H33" s="26">
        <f t="shared" si="3"/>
        <v>43200</v>
      </c>
      <c r="I33" s="108" t="s">
        <v>241</v>
      </c>
      <c r="J33" s="109" t="s">
        <v>242</v>
      </c>
      <c r="K33" s="108">
        <v>43200</v>
      </c>
      <c r="L33" s="108" t="s">
        <v>243</v>
      </c>
      <c r="M33" s="109" t="s">
        <v>194</v>
      </c>
      <c r="N33" s="109" t="s">
        <v>204</v>
      </c>
      <c r="O33" s="110" t="s">
        <v>244</v>
      </c>
      <c r="P33" s="111" t="s">
        <v>245</v>
      </c>
    </row>
    <row r="34" spans="1:16" ht="13.5" thickBot="1">
      <c r="A34" s="26" t="str">
        <f t="shared" si="4"/>
        <v>BAVM 172 </v>
      </c>
      <c r="B34" s="3" t="str">
        <f t="shared" si="5"/>
        <v>I</v>
      </c>
      <c r="C34" s="26">
        <f t="shared" si="0"/>
        <v>52859.502999999997</v>
      </c>
      <c r="D34" t="str">
        <f t="shared" si="1"/>
        <v>vis</v>
      </c>
      <c r="E34" s="107">
        <f>VLOOKUP(C34,'Active 1'!C$21:E$973,3,FALSE)</f>
        <v>3830.4733438954145</v>
      </c>
      <c r="F34" s="3" t="s">
        <v>123</v>
      </c>
      <c r="G34" t="str">
        <f t="shared" si="2"/>
        <v>52859.5030</v>
      </c>
      <c r="H34" s="26">
        <f t="shared" si="3"/>
        <v>43684</v>
      </c>
      <c r="I34" s="108" t="s">
        <v>246</v>
      </c>
      <c r="J34" s="109" t="s">
        <v>247</v>
      </c>
      <c r="K34" s="108">
        <v>43684</v>
      </c>
      <c r="L34" s="108" t="s">
        <v>248</v>
      </c>
      <c r="M34" s="109" t="s">
        <v>194</v>
      </c>
      <c r="N34" s="109" t="s">
        <v>249</v>
      </c>
      <c r="O34" s="110" t="s">
        <v>196</v>
      </c>
      <c r="P34" s="111" t="s">
        <v>250</v>
      </c>
    </row>
    <row r="35" spans="1:16" ht="13.5" thickBot="1">
      <c r="A35" s="26" t="str">
        <f t="shared" si="4"/>
        <v>BAVM 173 </v>
      </c>
      <c r="B35" s="3" t="str">
        <f t="shared" si="5"/>
        <v>I</v>
      </c>
      <c r="C35" s="26">
        <f t="shared" si="0"/>
        <v>53155.5049</v>
      </c>
      <c r="D35" t="str">
        <f t="shared" si="1"/>
        <v>vis</v>
      </c>
      <c r="E35" s="107">
        <f>VLOOKUP(C35,'Active 1'!C$21:E$973,3,FALSE)</f>
        <v>4171.4727595344602</v>
      </c>
      <c r="F35" s="3" t="s">
        <v>123</v>
      </c>
      <c r="G35" t="str">
        <f t="shared" si="2"/>
        <v>53155.5049</v>
      </c>
      <c r="H35" s="26">
        <f t="shared" si="3"/>
        <v>44173</v>
      </c>
      <c r="I35" s="108" t="s">
        <v>251</v>
      </c>
      <c r="J35" s="109" t="s">
        <v>252</v>
      </c>
      <c r="K35" s="108" t="s">
        <v>253</v>
      </c>
      <c r="L35" s="108" t="s">
        <v>254</v>
      </c>
      <c r="M35" s="109" t="s">
        <v>194</v>
      </c>
      <c r="N35" s="109" t="s">
        <v>249</v>
      </c>
      <c r="O35" s="110" t="s">
        <v>255</v>
      </c>
      <c r="P35" s="111" t="s">
        <v>256</v>
      </c>
    </row>
    <row r="36" spans="1:16" ht="13.5" thickBot="1">
      <c r="A36" s="26" t="str">
        <f t="shared" si="4"/>
        <v> JAAVSO 41;122 </v>
      </c>
      <c r="B36" s="3" t="str">
        <f t="shared" si="5"/>
        <v>I</v>
      </c>
      <c r="C36" s="26">
        <f t="shared" si="0"/>
        <v>53173.735000000001</v>
      </c>
      <c r="D36" t="str">
        <f t="shared" si="1"/>
        <v>vis</v>
      </c>
      <c r="E36" s="107">
        <f>VLOOKUP(C36,'Active 1'!C$21:E$973,3,FALSE)</f>
        <v>4192.4741566438761</v>
      </c>
      <c r="F36" s="3" t="s">
        <v>123</v>
      </c>
      <c r="G36" t="str">
        <f t="shared" si="2"/>
        <v>53173.7350</v>
      </c>
      <c r="H36" s="26">
        <f t="shared" si="3"/>
        <v>44203</v>
      </c>
      <c r="I36" s="108" t="s">
        <v>257</v>
      </c>
      <c r="J36" s="109" t="s">
        <v>258</v>
      </c>
      <c r="K36" s="108" t="s">
        <v>259</v>
      </c>
      <c r="L36" s="108" t="s">
        <v>260</v>
      </c>
      <c r="M36" s="109" t="s">
        <v>261</v>
      </c>
      <c r="N36" s="109" t="s">
        <v>160</v>
      </c>
      <c r="O36" s="110" t="s">
        <v>244</v>
      </c>
      <c r="P36" s="110" t="s">
        <v>262</v>
      </c>
    </row>
    <row r="37" spans="1:16" ht="13.5" thickBot="1">
      <c r="A37" s="26" t="str">
        <f t="shared" si="4"/>
        <v>BAVM 178 </v>
      </c>
      <c r="B37" s="3" t="str">
        <f t="shared" si="5"/>
        <v>II</v>
      </c>
      <c r="C37" s="26">
        <f t="shared" si="0"/>
        <v>53932.41</v>
      </c>
      <c r="D37" t="str">
        <f t="shared" si="1"/>
        <v>vis</v>
      </c>
      <c r="E37" s="107">
        <f>VLOOKUP(C37,'Active 1'!C$21:E$973,3,FALSE)</f>
        <v>5066.4811534231267</v>
      </c>
      <c r="F37" s="3" t="s">
        <v>123</v>
      </c>
      <c r="G37" t="str">
        <f t="shared" si="2"/>
        <v>53932.4100</v>
      </c>
      <c r="H37" s="26">
        <f t="shared" si="3"/>
        <v>45456.5</v>
      </c>
      <c r="I37" s="108" t="s">
        <v>263</v>
      </c>
      <c r="J37" s="109" t="s">
        <v>264</v>
      </c>
      <c r="K37" s="108" t="s">
        <v>265</v>
      </c>
      <c r="L37" s="108" t="s">
        <v>266</v>
      </c>
      <c r="M37" s="109" t="s">
        <v>261</v>
      </c>
      <c r="N37" s="109" t="s">
        <v>249</v>
      </c>
      <c r="O37" s="110" t="s">
        <v>196</v>
      </c>
      <c r="P37" s="111" t="s">
        <v>267</v>
      </c>
    </row>
    <row r="38" spans="1:16" ht="13.5" thickBot="1">
      <c r="A38" s="26" t="str">
        <f t="shared" si="4"/>
        <v>BAVM 201 </v>
      </c>
      <c r="B38" s="3" t="str">
        <f t="shared" si="5"/>
        <v>I</v>
      </c>
      <c r="C38" s="26">
        <f t="shared" si="0"/>
        <v>54586.487000000001</v>
      </c>
      <c r="D38" t="str">
        <f t="shared" si="1"/>
        <v>vis</v>
      </c>
      <c r="E38" s="107">
        <f>VLOOKUP(C38,'Active 1'!C$21:E$973,3,FALSE)</f>
        <v>5819.9894071976369</v>
      </c>
      <c r="F38" s="3" t="s">
        <v>123</v>
      </c>
      <c r="G38" t="str">
        <f t="shared" si="2"/>
        <v>54586.4870</v>
      </c>
      <c r="H38" s="26">
        <f t="shared" si="3"/>
        <v>46537</v>
      </c>
      <c r="I38" s="108" t="s">
        <v>268</v>
      </c>
      <c r="J38" s="109" t="s">
        <v>269</v>
      </c>
      <c r="K38" s="108" t="s">
        <v>270</v>
      </c>
      <c r="L38" s="108" t="s">
        <v>271</v>
      </c>
      <c r="M38" s="109" t="s">
        <v>261</v>
      </c>
      <c r="N38" s="109" t="s">
        <v>195</v>
      </c>
      <c r="O38" s="110" t="s">
        <v>272</v>
      </c>
      <c r="P38" s="111" t="s">
        <v>273</v>
      </c>
    </row>
    <row r="39" spans="1:16" ht="13.5" thickBot="1">
      <c r="A39" s="26" t="str">
        <f t="shared" si="4"/>
        <v>BAVM 209 </v>
      </c>
      <c r="B39" s="3" t="str">
        <f t="shared" si="5"/>
        <v>II</v>
      </c>
      <c r="C39" s="26">
        <f t="shared" si="0"/>
        <v>54619.4732</v>
      </c>
      <c r="D39" t="str">
        <f t="shared" si="1"/>
        <v>vis</v>
      </c>
      <c r="E39" s="107">
        <f>VLOOKUP(C39,'Active 1'!C$21:E$973,3,FALSE)</f>
        <v>5857.9900920721338</v>
      </c>
      <c r="F39" s="3" t="s">
        <v>123</v>
      </c>
      <c r="G39" t="str">
        <f t="shared" si="2"/>
        <v>54619.4732</v>
      </c>
      <c r="H39" s="26">
        <f t="shared" si="3"/>
        <v>46591.5</v>
      </c>
      <c r="I39" s="108" t="s">
        <v>274</v>
      </c>
      <c r="J39" s="109" t="s">
        <v>275</v>
      </c>
      <c r="K39" s="108" t="s">
        <v>276</v>
      </c>
      <c r="L39" s="108" t="s">
        <v>277</v>
      </c>
      <c r="M39" s="109" t="s">
        <v>261</v>
      </c>
      <c r="N39" s="109" t="s">
        <v>278</v>
      </c>
      <c r="O39" s="110" t="s">
        <v>279</v>
      </c>
      <c r="P39" s="111" t="s">
        <v>280</v>
      </c>
    </row>
    <row r="40" spans="1:16" ht="13.5" thickBot="1">
      <c r="A40" s="26" t="str">
        <f t="shared" si="4"/>
        <v>OEJV 0160 </v>
      </c>
      <c r="B40" s="3" t="str">
        <f t="shared" si="5"/>
        <v>I</v>
      </c>
      <c r="C40" s="26">
        <f t="shared" si="0"/>
        <v>55741.431389999998</v>
      </c>
      <c r="D40" t="str">
        <f t="shared" si="1"/>
        <v>vis</v>
      </c>
      <c r="E40" s="107">
        <f>VLOOKUP(C40,'Active 1'!C$21:E$973,3,FALSE)</f>
        <v>7150.5057386319622</v>
      </c>
      <c r="F40" s="3" t="s">
        <v>123</v>
      </c>
      <c r="G40" t="str">
        <f t="shared" si="2"/>
        <v>55741.43139</v>
      </c>
      <c r="H40" s="26">
        <f t="shared" si="3"/>
        <v>48445</v>
      </c>
      <c r="I40" s="108" t="s">
        <v>281</v>
      </c>
      <c r="J40" s="109" t="s">
        <v>282</v>
      </c>
      <c r="K40" s="108" t="s">
        <v>283</v>
      </c>
      <c r="L40" s="108" t="s">
        <v>284</v>
      </c>
      <c r="M40" s="109" t="s">
        <v>261</v>
      </c>
      <c r="N40" s="109" t="s">
        <v>104</v>
      </c>
      <c r="O40" s="110" t="s">
        <v>285</v>
      </c>
      <c r="P40" s="111" t="s">
        <v>286</v>
      </c>
    </row>
    <row r="41" spans="1:16" ht="13.5" thickBot="1">
      <c r="A41" s="26" t="str">
        <f t="shared" si="4"/>
        <v>IBVS 5992 </v>
      </c>
      <c r="B41" s="3" t="str">
        <f t="shared" si="5"/>
        <v>I</v>
      </c>
      <c r="C41" s="26">
        <f t="shared" si="0"/>
        <v>55741.863100000002</v>
      </c>
      <c r="D41" t="str">
        <f t="shared" si="1"/>
        <v>vis</v>
      </c>
      <c r="E41" s="107">
        <f>VLOOKUP(C41,'Active 1'!C$21:E$973,3,FALSE)</f>
        <v>7151.0030761751568</v>
      </c>
      <c r="F41" s="3" t="s">
        <v>123</v>
      </c>
      <c r="G41" t="str">
        <f t="shared" si="2"/>
        <v>55741.8631</v>
      </c>
      <c r="H41" s="26">
        <f t="shared" si="3"/>
        <v>48446</v>
      </c>
      <c r="I41" s="108" t="s">
        <v>287</v>
      </c>
      <c r="J41" s="109" t="s">
        <v>288</v>
      </c>
      <c r="K41" s="108" t="s">
        <v>289</v>
      </c>
      <c r="L41" s="108" t="s">
        <v>290</v>
      </c>
      <c r="M41" s="109" t="s">
        <v>261</v>
      </c>
      <c r="N41" s="109" t="s">
        <v>123</v>
      </c>
      <c r="O41" s="110" t="s">
        <v>205</v>
      </c>
      <c r="P41" s="111" t="s">
        <v>291</v>
      </c>
    </row>
    <row r="42" spans="1:16" ht="13.5" thickBot="1">
      <c r="A42" s="26" t="str">
        <f t="shared" si="4"/>
        <v>OEJV 0160 </v>
      </c>
      <c r="B42" s="3" t="str">
        <f t="shared" si="5"/>
        <v>II</v>
      </c>
      <c r="C42" s="26">
        <f t="shared" si="0"/>
        <v>56159.40221</v>
      </c>
      <c r="D42" t="str">
        <f t="shared" si="1"/>
        <v>vis</v>
      </c>
      <c r="E42" s="107">
        <f>VLOOKUP(C42,'Active 1'!C$21:E$973,3,FALSE)</f>
        <v>7632.0155038536459</v>
      </c>
      <c r="F42" s="3" t="s">
        <v>123</v>
      </c>
      <c r="G42" t="str">
        <f t="shared" si="2"/>
        <v>56159.40221</v>
      </c>
      <c r="H42" s="26">
        <f t="shared" si="3"/>
        <v>49135.5</v>
      </c>
      <c r="I42" s="108" t="s">
        <v>292</v>
      </c>
      <c r="J42" s="109" t="s">
        <v>293</v>
      </c>
      <c r="K42" s="108" t="s">
        <v>294</v>
      </c>
      <c r="L42" s="108" t="s">
        <v>295</v>
      </c>
      <c r="M42" s="109" t="s">
        <v>261</v>
      </c>
      <c r="N42" s="109" t="s">
        <v>104</v>
      </c>
      <c r="O42" s="110" t="s">
        <v>285</v>
      </c>
      <c r="P42" s="111" t="s">
        <v>286</v>
      </c>
    </row>
    <row r="43" spans="1:16" ht="13.5" thickBot="1">
      <c r="A43" s="26" t="str">
        <f t="shared" si="4"/>
        <v>OEJV 0160 </v>
      </c>
      <c r="B43" s="3" t="str">
        <f t="shared" si="5"/>
        <v>I</v>
      </c>
      <c r="C43" s="26">
        <f t="shared" si="0"/>
        <v>56169.385320000001</v>
      </c>
      <c r="D43" t="str">
        <f t="shared" si="1"/>
        <v>vis</v>
      </c>
      <c r="E43" s="107">
        <f>VLOOKUP(C43,'Active 1'!C$21:E$973,3,FALSE)</f>
        <v>7643.5162228566678</v>
      </c>
      <c r="F43" s="3" t="s">
        <v>123</v>
      </c>
      <c r="G43" t="str">
        <f t="shared" si="2"/>
        <v>56169.38532</v>
      </c>
      <c r="H43" s="26">
        <f t="shared" si="3"/>
        <v>49152</v>
      </c>
      <c r="I43" s="108" t="s">
        <v>296</v>
      </c>
      <c r="J43" s="109" t="s">
        <v>297</v>
      </c>
      <c r="K43" s="108" t="s">
        <v>298</v>
      </c>
      <c r="L43" s="108" t="s">
        <v>299</v>
      </c>
      <c r="M43" s="109" t="s">
        <v>261</v>
      </c>
      <c r="N43" s="109" t="s">
        <v>104</v>
      </c>
      <c r="O43" s="110" t="s">
        <v>285</v>
      </c>
      <c r="P43" s="111" t="s">
        <v>286</v>
      </c>
    </row>
    <row r="44" spans="1:16" ht="13.5" thickBot="1">
      <c r="A44" s="26">
        <f t="shared" si="4"/>
        <v>0</v>
      </c>
      <c r="B44" s="3" t="str">
        <f t="shared" si="5"/>
        <v>I</v>
      </c>
      <c r="F44" s="3"/>
      <c r="I44" s="108"/>
      <c r="J44" s="109"/>
      <c r="K44" s="108"/>
      <c r="L44" s="108"/>
      <c r="M44" s="109"/>
      <c r="N44" s="109"/>
      <c r="O44" s="110"/>
      <c r="P44" s="110"/>
    </row>
    <row r="45" spans="1:16" ht="13.5" thickBot="1">
      <c r="A45" s="26">
        <f t="shared" si="4"/>
        <v>0</v>
      </c>
      <c r="B45" s="3" t="str">
        <f t="shared" si="5"/>
        <v>I</v>
      </c>
      <c r="F45" s="3"/>
      <c r="I45" s="108"/>
      <c r="J45" s="109"/>
      <c r="K45" s="108"/>
      <c r="L45" s="108"/>
      <c r="M45" s="109"/>
      <c r="N45" s="109"/>
      <c r="O45" s="110"/>
      <c r="P45" s="110"/>
    </row>
    <row r="46" spans="1:16" ht="13.5" thickBot="1">
      <c r="A46" s="26">
        <f t="shared" si="4"/>
        <v>0</v>
      </c>
      <c r="B46" s="3" t="str">
        <f t="shared" si="5"/>
        <v>I</v>
      </c>
      <c r="F46" s="3"/>
      <c r="I46" s="108"/>
      <c r="J46" s="109"/>
      <c r="K46" s="108"/>
      <c r="L46" s="108"/>
      <c r="M46" s="109"/>
      <c r="N46" s="109"/>
      <c r="O46" s="110"/>
      <c r="P46" s="110"/>
    </row>
    <row r="47" spans="1:16" ht="13.5" thickBot="1">
      <c r="A47" s="26">
        <f t="shared" si="4"/>
        <v>0</v>
      </c>
      <c r="B47" s="3" t="str">
        <f t="shared" si="5"/>
        <v>I</v>
      </c>
      <c r="F47" s="3"/>
      <c r="I47" s="108"/>
      <c r="J47" s="109"/>
      <c r="K47" s="108"/>
      <c r="L47" s="108"/>
      <c r="M47" s="109"/>
      <c r="N47" s="109"/>
      <c r="O47" s="110"/>
      <c r="P47" s="110"/>
    </row>
    <row r="48" spans="1:16" ht="13.5" thickBot="1">
      <c r="A48" s="26">
        <f t="shared" si="4"/>
        <v>0</v>
      </c>
      <c r="B48" s="3" t="str">
        <f t="shared" si="5"/>
        <v>I</v>
      </c>
      <c r="F48" s="3"/>
      <c r="I48" s="108"/>
      <c r="J48" s="109"/>
      <c r="K48" s="108"/>
      <c r="L48" s="108"/>
      <c r="M48" s="109"/>
      <c r="N48" s="109"/>
      <c r="O48" s="110"/>
      <c r="P48" s="110"/>
    </row>
    <row r="49" spans="1:16" ht="13.5" thickBot="1">
      <c r="A49" s="26">
        <f t="shared" si="4"/>
        <v>0</v>
      </c>
      <c r="B49" s="3" t="str">
        <f t="shared" si="5"/>
        <v>I</v>
      </c>
      <c r="F49" s="3"/>
      <c r="I49" s="108"/>
      <c r="J49" s="109"/>
      <c r="K49" s="108"/>
      <c r="L49" s="108"/>
      <c r="M49" s="109"/>
      <c r="N49" s="109"/>
      <c r="O49" s="110"/>
      <c r="P49" s="110"/>
    </row>
    <row r="50" spans="1:16" ht="13.5" thickBot="1">
      <c r="A50" s="26">
        <f t="shared" si="4"/>
        <v>0</v>
      </c>
      <c r="B50" s="3" t="str">
        <f t="shared" si="5"/>
        <v>I</v>
      </c>
      <c r="F50" s="3"/>
      <c r="I50" s="108"/>
      <c r="J50" s="109"/>
      <c r="K50" s="108"/>
      <c r="L50" s="108"/>
      <c r="M50" s="109"/>
      <c r="N50" s="109"/>
      <c r="O50" s="110"/>
      <c r="P50" s="110"/>
    </row>
    <row r="51" spans="1:16" ht="13.5" thickBot="1">
      <c r="A51" s="26">
        <f t="shared" si="4"/>
        <v>0</v>
      </c>
      <c r="B51" s="3" t="str">
        <f t="shared" si="5"/>
        <v>I</v>
      </c>
      <c r="F51" s="3"/>
      <c r="I51" s="108"/>
      <c r="J51" s="109"/>
      <c r="K51" s="108"/>
      <c r="L51" s="108"/>
      <c r="M51" s="109"/>
      <c r="N51" s="109"/>
      <c r="O51" s="110"/>
      <c r="P51" s="110"/>
    </row>
    <row r="52" spans="1:16" ht="13.5" thickBot="1">
      <c r="A52" s="26">
        <f t="shared" si="4"/>
        <v>0</v>
      </c>
      <c r="B52" s="3" t="str">
        <f t="shared" si="5"/>
        <v>I</v>
      </c>
      <c r="F52" s="3"/>
      <c r="I52" s="108"/>
      <c r="J52" s="109"/>
      <c r="K52" s="108"/>
      <c r="L52" s="108"/>
      <c r="M52" s="109"/>
      <c r="N52" s="109"/>
      <c r="O52" s="110"/>
      <c r="P52" s="110"/>
    </row>
    <row r="53" spans="1:16" ht="13.5" thickBot="1">
      <c r="A53" s="26">
        <f t="shared" si="4"/>
        <v>0</v>
      </c>
      <c r="B53" s="3" t="str">
        <f t="shared" si="5"/>
        <v>I</v>
      </c>
      <c r="F53" s="3"/>
      <c r="I53" s="108"/>
      <c r="J53" s="109"/>
      <c r="K53" s="108"/>
      <c r="L53" s="108"/>
      <c r="M53" s="109"/>
      <c r="N53" s="109"/>
      <c r="O53" s="110"/>
      <c r="P53" s="110"/>
    </row>
    <row r="54" spans="1:16" ht="13.5" thickBot="1">
      <c r="A54" s="26">
        <f t="shared" si="4"/>
        <v>0</v>
      </c>
      <c r="B54" s="3" t="str">
        <f t="shared" si="5"/>
        <v>I</v>
      </c>
      <c r="F54" s="3"/>
      <c r="I54" s="108"/>
      <c r="J54" s="109"/>
      <c r="K54" s="108"/>
      <c r="L54" s="108"/>
      <c r="M54" s="109"/>
      <c r="N54" s="109"/>
      <c r="O54" s="110"/>
      <c r="P54" s="110"/>
    </row>
    <row r="55" spans="1:16" ht="13.5" thickBot="1">
      <c r="A55" s="26">
        <f t="shared" si="4"/>
        <v>0</v>
      </c>
      <c r="B55" s="3" t="str">
        <f t="shared" si="5"/>
        <v>I</v>
      </c>
      <c r="F55" s="3"/>
      <c r="I55" s="108"/>
      <c r="J55" s="109"/>
      <c r="K55" s="108"/>
      <c r="L55" s="108"/>
      <c r="M55" s="109"/>
      <c r="N55" s="109"/>
      <c r="O55" s="110"/>
      <c r="P55" s="110"/>
    </row>
    <row r="56" spans="1:16" ht="13.5" thickBot="1">
      <c r="A56" s="26">
        <f t="shared" si="4"/>
        <v>0</v>
      </c>
      <c r="B56" s="3" t="str">
        <f t="shared" si="5"/>
        <v>I</v>
      </c>
      <c r="F56" s="3"/>
      <c r="I56" s="108"/>
      <c r="J56" s="109"/>
      <c r="K56" s="108"/>
      <c r="L56" s="108"/>
      <c r="M56" s="109"/>
      <c r="N56" s="109"/>
      <c r="O56" s="110"/>
      <c r="P56" s="110"/>
    </row>
    <row r="57" spans="1:16" ht="13.5" thickBot="1">
      <c r="A57" s="26">
        <f t="shared" si="4"/>
        <v>0</v>
      </c>
      <c r="B57" s="3" t="str">
        <f t="shared" si="5"/>
        <v>I</v>
      </c>
      <c r="F57" s="3"/>
      <c r="I57" s="108"/>
      <c r="J57" s="109"/>
      <c r="K57" s="108"/>
      <c r="L57" s="108"/>
      <c r="M57" s="109"/>
      <c r="N57" s="109"/>
      <c r="O57" s="110"/>
      <c r="P57" s="110"/>
    </row>
    <row r="58" spans="1:16" ht="13.5" thickBot="1">
      <c r="A58" s="26">
        <f t="shared" si="4"/>
        <v>0</v>
      </c>
      <c r="B58" s="3" t="str">
        <f t="shared" si="5"/>
        <v>I</v>
      </c>
      <c r="F58" s="3"/>
      <c r="I58" s="108"/>
      <c r="J58" s="109"/>
      <c r="K58" s="108"/>
      <c r="L58" s="108"/>
      <c r="M58" s="109"/>
      <c r="N58" s="109"/>
      <c r="O58" s="110"/>
      <c r="P58" s="110"/>
    </row>
    <row r="59" spans="1:16" ht="13.5" thickBot="1">
      <c r="A59" s="26">
        <f t="shared" si="4"/>
        <v>0</v>
      </c>
      <c r="B59" s="3" t="str">
        <f t="shared" si="5"/>
        <v>I</v>
      </c>
      <c r="F59" s="3"/>
      <c r="I59" s="108"/>
      <c r="J59" s="109"/>
      <c r="K59" s="108"/>
      <c r="L59" s="108"/>
      <c r="M59" s="109"/>
      <c r="N59" s="109"/>
      <c r="O59" s="110"/>
      <c r="P59" s="110"/>
    </row>
    <row r="60" spans="1:16" ht="13.5" thickBot="1">
      <c r="A60" s="26">
        <f t="shared" si="4"/>
        <v>0</v>
      </c>
      <c r="B60" s="3" t="str">
        <f t="shared" si="5"/>
        <v>I</v>
      </c>
      <c r="F60" s="3"/>
      <c r="I60" s="108"/>
      <c r="J60" s="109"/>
      <c r="K60" s="108"/>
      <c r="L60" s="108"/>
      <c r="M60" s="109"/>
      <c r="N60" s="109"/>
      <c r="O60" s="110"/>
      <c r="P60" s="110"/>
    </row>
    <row r="61" spans="1:16" ht="13.5" thickBot="1">
      <c r="A61" s="26">
        <f t="shared" si="4"/>
        <v>0</v>
      </c>
      <c r="B61" s="3" t="str">
        <f t="shared" si="5"/>
        <v>I</v>
      </c>
      <c r="F61" s="3"/>
      <c r="I61" s="108"/>
      <c r="J61" s="109"/>
      <c r="K61" s="108"/>
      <c r="L61" s="108"/>
      <c r="M61" s="109"/>
      <c r="N61" s="109"/>
      <c r="O61" s="110"/>
      <c r="P61" s="110"/>
    </row>
    <row r="62" spans="1:16" ht="13.5" thickBot="1">
      <c r="A62" s="26">
        <f t="shared" si="4"/>
        <v>0</v>
      </c>
      <c r="B62" s="3" t="str">
        <f t="shared" si="5"/>
        <v>I</v>
      </c>
      <c r="F62" s="3"/>
      <c r="I62" s="108"/>
      <c r="J62" s="109"/>
      <c r="K62" s="108"/>
      <c r="L62" s="108"/>
      <c r="M62" s="109"/>
      <c r="N62" s="109"/>
      <c r="O62" s="110"/>
      <c r="P62" s="110"/>
    </row>
    <row r="63" spans="1:16" ht="13.5" thickBot="1">
      <c r="A63" s="26">
        <f t="shared" si="4"/>
        <v>0</v>
      </c>
      <c r="B63" s="3" t="str">
        <f t="shared" si="5"/>
        <v>I</v>
      </c>
      <c r="F63" s="3"/>
      <c r="I63" s="108"/>
      <c r="J63" s="109"/>
      <c r="K63" s="108"/>
      <c r="L63" s="108"/>
      <c r="M63" s="109"/>
      <c r="N63" s="109"/>
      <c r="O63" s="110"/>
      <c r="P63" s="110"/>
    </row>
    <row r="64" spans="1:16" ht="13.5" thickBot="1">
      <c r="A64" s="26">
        <f t="shared" si="4"/>
        <v>0</v>
      </c>
      <c r="B64" s="3" t="str">
        <f t="shared" si="5"/>
        <v>I</v>
      </c>
      <c r="F64" s="3"/>
      <c r="I64" s="108"/>
      <c r="J64" s="109"/>
      <c r="K64" s="108"/>
      <c r="L64" s="108"/>
      <c r="M64" s="109"/>
      <c r="N64" s="109"/>
      <c r="O64" s="110"/>
      <c r="P64" s="110"/>
    </row>
    <row r="65" spans="1:16" ht="13.5" thickBot="1">
      <c r="A65" s="26">
        <f t="shared" si="4"/>
        <v>0</v>
      </c>
      <c r="B65" s="3" t="str">
        <f t="shared" si="5"/>
        <v>I</v>
      </c>
      <c r="F65" s="3"/>
      <c r="I65" s="108"/>
      <c r="J65" s="109"/>
      <c r="K65" s="108"/>
      <c r="L65" s="108"/>
      <c r="M65" s="109"/>
      <c r="N65" s="109"/>
      <c r="O65" s="110"/>
      <c r="P65" s="110"/>
    </row>
    <row r="66" spans="1:16" ht="13.5" thickBot="1">
      <c r="A66" s="26">
        <f t="shared" si="4"/>
        <v>0</v>
      </c>
      <c r="B66" s="3" t="str">
        <f t="shared" si="5"/>
        <v>I</v>
      </c>
      <c r="F66" s="3"/>
      <c r="I66" s="108"/>
      <c r="J66" s="109"/>
      <c r="K66" s="108"/>
      <c r="L66" s="108"/>
      <c r="M66" s="109"/>
      <c r="N66" s="109"/>
      <c r="O66" s="110"/>
      <c r="P66" s="110"/>
    </row>
    <row r="67" spans="1:16" ht="13.5" thickBot="1">
      <c r="A67" s="26">
        <f t="shared" si="4"/>
        <v>0</v>
      </c>
      <c r="B67" s="3" t="str">
        <f t="shared" si="5"/>
        <v>I</v>
      </c>
      <c r="F67" s="3"/>
      <c r="I67" s="108"/>
      <c r="J67" s="109"/>
      <c r="K67" s="108"/>
      <c r="L67" s="108"/>
      <c r="M67" s="109"/>
      <c r="N67" s="109"/>
      <c r="O67" s="110"/>
      <c r="P67" s="110"/>
    </row>
    <row r="68" spans="1:16" ht="13.5" thickBot="1">
      <c r="A68" s="26">
        <f t="shared" si="4"/>
        <v>0</v>
      </c>
      <c r="B68" s="3" t="str">
        <f t="shared" si="5"/>
        <v>I</v>
      </c>
      <c r="F68" s="3"/>
      <c r="I68" s="108"/>
      <c r="J68" s="109"/>
      <c r="K68" s="108"/>
      <c r="L68" s="108"/>
      <c r="M68" s="109"/>
      <c r="N68" s="109"/>
      <c r="O68" s="110"/>
      <c r="P68" s="110"/>
    </row>
    <row r="69" spans="1:16" ht="13.5" thickBot="1">
      <c r="A69" s="26">
        <f t="shared" si="4"/>
        <v>0</v>
      </c>
      <c r="B69" s="3" t="str">
        <f t="shared" si="5"/>
        <v>I</v>
      </c>
      <c r="F69" s="3"/>
      <c r="I69" s="108"/>
      <c r="J69" s="109"/>
      <c r="K69" s="108"/>
      <c r="L69" s="108"/>
      <c r="M69" s="109"/>
      <c r="N69" s="109"/>
      <c r="O69" s="110"/>
      <c r="P69" s="110"/>
    </row>
    <row r="70" spans="1:16" ht="13.5" thickBot="1">
      <c r="A70" s="26">
        <f t="shared" si="4"/>
        <v>0</v>
      </c>
      <c r="B70" s="3" t="str">
        <f t="shared" si="5"/>
        <v>I</v>
      </c>
      <c r="F70" s="3"/>
      <c r="I70" s="108"/>
      <c r="J70" s="109"/>
      <c r="K70" s="108"/>
      <c r="L70" s="108"/>
      <c r="M70" s="109"/>
      <c r="N70" s="109"/>
      <c r="O70" s="110"/>
      <c r="P70" s="110"/>
    </row>
    <row r="71" spans="1:16" ht="13.5" thickBot="1">
      <c r="A71" s="26">
        <f t="shared" si="4"/>
        <v>0</v>
      </c>
      <c r="B71" s="3" t="str">
        <f t="shared" si="5"/>
        <v>I</v>
      </c>
      <c r="F71" s="3"/>
      <c r="I71" s="108"/>
      <c r="J71" s="109"/>
      <c r="K71" s="108"/>
      <c r="L71" s="108"/>
      <c r="M71" s="109"/>
      <c r="N71" s="109"/>
      <c r="O71" s="110"/>
      <c r="P71" s="110"/>
    </row>
    <row r="72" spans="1:16" ht="13.5" thickBot="1">
      <c r="A72" s="26">
        <f t="shared" si="4"/>
        <v>0</v>
      </c>
      <c r="B72" s="3" t="str">
        <f t="shared" si="5"/>
        <v>I</v>
      </c>
      <c r="F72" s="3"/>
      <c r="I72" s="108"/>
      <c r="J72" s="109"/>
      <c r="K72" s="108"/>
      <c r="L72" s="108"/>
      <c r="M72" s="109"/>
      <c r="N72" s="109"/>
      <c r="O72" s="110"/>
      <c r="P72" s="110"/>
    </row>
    <row r="73" spans="1:16" ht="13.5" thickBot="1">
      <c r="A73" s="26">
        <f t="shared" si="4"/>
        <v>0</v>
      </c>
      <c r="B73" s="3" t="str">
        <f t="shared" si="5"/>
        <v>I</v>
      </c>
      <c r="F73" s="3"/>
      <c r="I73" s="108"/>
      <c r="J73" s="109"/>
      <c r="K73" s="108"/>
      <c r="L73" s="108"/>
      <c r="M73" s="109"/>
      <c r="N73" s="109"/>
      <c r="O73" s="110"/>
      <c r="P73" s="110"/>
    </row>
    <row r="74" spans="1:16" ht="13.5" thickBot="1">
      <c r="A74" s="26">
        <f t="shared" si="4"/>
        <v>0</v>
      </c>
      <c r="B74" s="3" t="str">
        <f t="shared" si="5"/>
        <v>I</v>
      </c>
      <c r="F74" s="3"/>
      <c r="I74" s="108"/>
      <c r="J74" s="109"/>
      <c r="K74" s="108"/>
      <c r="L74" s="108"/>
      <c r="M74" s="109"/>
      <c r="N74" s="109"/>
      <c r="O74" s="110"/>
      <c r="P74" s="110"/>
    </row>
    <row r="75" spans="1:16" ht="13.5" thickBot="1">
      <c r="A75" s="26">
        <f t="shared" si="4"/>
        <v>0</v>
      </c>
      <c r="B75" s="3" t="str">
        <f t="shared" si="5"/>
        <v>I</v>
      </c>
      <c r="F75" s="3"/>
      <c r="I75" s="108"/>
      <c r="J75" s="109"/>
      <c r="K75" s="108"/>
      <c r="L75" s="108"/>
      <c r="M75" s="109"/>
      <c r="N75" s="109"/>
      <c r="O75" s="110"/>
      <c r="P75" s="110"/>
    </row>
    <row r="76" spans="1:16" ht="13.5" thickBot="1">
      <c r="A76" s="26">
        <f t="shared" si="4"/>
        <v>0</v>
      </c>
      <c r="B76" s="3" t="str">
        <f t="shared" si="5"/>
        <v>I</v>
      </c>
      <c r="F76" s="3"/>
      <c r="I76" s="108"/>
      <c r="J76" s="109"/>
      <c r="K76" s="108"/>
      <c r="L76" s="108"/>
      <c r="M76" s="109"/>
      <c r="N76" s="109"/>
      <c r="O76" s="110"/>
      <c r="P76" s="110"/>
    </row>
    <row r="77" spans="1:16" ht="13.5" thickBot="1">
      <c r="A77" s="26">
        <f t="shared" si="4"/>
        <v>0</v>
      </c>
      <c r="B77" s="3" t="str">
        <f t="shared" si="5"/>
        <v>I</v>
      </c>
      <c r="F77" s="3"/>
      <c r="I77" s="108"/>
      <c r="J77" s="109"/>
      <c r="K77" s="108"/>
      <c r="L77" s="108"/>
      <c r="M77" s="109"/>
      <c r="N77" s="109"/>
      <c r="O77" s="110"/>
      <c r="P77" s="110"/>
    </row>
    <row r="78" spans="1:16" ht="13.5" thickBot="1">
      <c r="A78" s="26">
        <f t="shared" si="4"/>
        <v>0</v>
      </c>
      <c r="B78" s="3" t="str">
        <f t="shared" si="5"/>
        <v>I</v>
      </c>
      <c r="F78" s="3"/>
      <c r="I78" s="108"/>
      <c r="J78" s="109"/>
      <c r="K78" s="108"/>
      <c r="L78" s="108"/>
      <c r="M78" s="109"/>
      <c r="N78" s="109"/>
      <c r="O78" s="110"/>
      <c r="P78" s="110"/>
    </row>
    <row r="79" spans="1:16" ht="13.5" thickBot="1">
      <c r="A79" s="26">
        <f t="shared" ref="A79:A142" si="6">P79</f>
        <v>0</v>
      </c>
      <c r="B79" s="3" t="str">
        <f t="shared" si="5"/>
        <v>I</v>
      </c>
      <c r="F79" s="3"/>
      <c r="I79" s="108"/>
      <c r="J79" s="109"/>
      <c r="K79" s="108"/>
      <c r="L79" s="108"/>
      <c r="M79" s="109"/>
      <c r="N79" s="109"/>
      <c r="O79" s="110"/>
      <c r="P79" s="110"/>
    </row>
    <row r="80" spans="1:16" ht="13.5" thickBot="1">
      <c r="A80" s="26">
        <f t="shared" si="6"/>
        <v>0</v>
      </c>
      <c r="B80" s="3" t="str">
        <f t="shared" ref="B80:B143" si="7">IF(H80=INT(H80),"I","II")</f>
        <v>I</v>
      </c>
      <c r="F80" s="3"/>
      <c r="I80" s="108"/>
      <c r="J80" s="109"/>
      <c r="K80" s="108"/>
      <c r="L80" s="108"/>
      <c r="M80" s="109"/>
      <c r="N80" s="109"/>
      <c r="O80" s="110"/>
      <c r="P80" s="110"/>
    </row>
    <row r="81" spans="1:16" ht="13.5" thickBot="1">
      <c r="A81" s="26">
        <f t="shared" si="6"/>
        <v>0</v>
      </c>
      <c r="B81" s="3" t="str">
        <f t="shared" si="7"/>
        <v>I</v>
      </c>
      <c r="F81" s="3"/>
      <c r="I81" s="108"/>
      <c r="J81" s="109"/>
      <c r="K81" s="108"/>
      <c r="L81" s="108"/>
      <c r="M81" s="109"/>
      <c r="N81" s="109"/>
      <c r="O81" s="110"/>
      <c r="P81" s="110"/>
    </row>
    <row r="82" spans="1:16" ht="13.5" thickBot="1">
      <c r="A82" s="26">
        <f t="shared" si="6"/>
        <v>0</v>
      </c>
      <c r="B82" s="3" t="str">
        <f t="shared" si="7"/>
        <v>I</v>
      </c>
      <c r="F82" s="3"/>
      <c r="I82" s="108"/>
      <c r="J82" s="109"/>
      <c r="K82" s="108"/>
      <c r="L82" s="108"/>
      <c r="M82" s="109"/>
      <c r="N82" s="109"/>
      <c r="O82" s="110"/>
      <c r="P82" s="110"/>
    </row>
    <row r="83" spans="1:16" ht="13.5" thickBot="1">
      <c r="A83" s="26">
        <f t="shared" si="6"/>
        <v>0</v>
      </c>
      <c r="B83" s="3" t="str">
        <f t="shared" si="7"/>
        <v>I</v>
      </c>
      <c r="F83" s="3"/>
      <c r="I83" s="108"/>
      <c r="J83" s="109"/>
      <c r="K83" s="108"/>
      <c r="L83" s="108"/>
      <c r="M83" s="109"/>
      <c r="N83" s="109"/>
      <c r="O83" s="110"/>
      <c r="P83" s="110"/>
    </row>
    <row r="84" spans="1:16" ht="13.5" thickBot="1">
      <c r="A84" s="26">
        <f t="shared" si="6"/>
        <v>0</v>
      </c>
      <c r="B84" s="3" t="str">
        <f t="shared" si="7"/>
        <v>I</v>
      </c>
      <c r="F84" s="3"/>
      <c r="I84" s="108"/>
      <c r="J84" s="109"/>
      <c r="K84" s="108"/>
      <c r="L84" s="108"/>
      <c r="M84" s="109"/>
      <c r="N84" s="109"/>
      <c r="O84" s="110"/>
      <c r="P84" s="110"/>
    </row>
    <row r="85" spans="1:16" ht="13.5" thickBot="1">
      <c r="A85" s="26">
        <f t="shared" si="6"/>
        <v>0</v>
      </c>
      <c r="B85" s="3" t="str">
        <f t="shared" si="7"/>
        <v>I</v>
      </c>
      <c r="F85" s="3"/>
      <c r="I85" s="108"/>
      <c r="J85" s="109"/>
      <c r="K85" s="108"/>
      <c r="L85" s="108"/>
      <c r="M85" s="109"/>
      <c r="N85" s="109"/>
      <c r="O85" s="110"/>
      <c r="P85" s="110"/>
    </row>
    <row r="86" spans="1:16" ht="13.5" thickBot="1">
      <c r="A86" s="26">
        <f t="shared" si="6"/>
        <v>0</v>
      </c>
      <c r="B86" s="3" t="str">
        <f t="shared" si="7"/>
        <v>I</v>
      </c>
      <c r="F86" s="3"/>
      <c r="I86" s="108"/>
      <c r="J86" s="109"/>
      <c r="K86" s="108"/>
      <c r="L86" s="108"/>
      <c r="M86" s="109"/>
      <c r="N86" s="109"/>
      <c r="O86" s="110"/>
      <c r="P86" s="110"/>
    </row>
    <row r="87" spans="1:16" ht="13.5" thickBot="1">
      <c r="A87" s="26">
        <f t="shared" si="6"/>
        <v>0</v>
      </c>
      <c r="B87" s="3" t="str">
        <f t="shared" si="7"/>
        <v>I</v>
      </c>
      <c r="F87" s="3"/>
      <c r="I87" s="108"/>
      <c r="J87" s="109"/>
      <c r="K87" s="108"/>
      <c r="L87" s="108"/>
      <c r="M87" s="109"/>
      <c r="N87" s="109"/>
      <c r="O87" s="110"/>
      <c r="P87" s="110"/>
    </row>
    <row r="88" spans="1:16" ht="13.5" thickBot="1">
      <c r="A88" s="26">
        <f t="shared" si="6"/>
        <v>0</v>
      </c>
      <c r="B88" s="3" t="str">
        <f t="shared" si="7"/>
        <v>I</v>
      </c>
      <c r="F88" s="3"/>
      <c r="I88" s="108"/>
      <c r="J88" s="109"/>
      <c r="K88" s="108"/>
      <c r="L88" s="108"/>
      <c r="M88" s="109"/>
      <c r="N88" s="109"/>
      <c r="O88" s="110"/>
      <c r="P88" s="110"/>
    </row>
    <row r="89" spans="1:16" ht="13.5" thickBot="1">
      <c r="A89" s="26">
        <f t="shared" si="6"/>
        <v>0</v>
      </c>
      <c r="B89" s="3" t="str">
        <f t="shared" si="7"/>
        <v>I</v>
      </c>
      <c r="F89" s="3"/>
      <c r="I89" s="108"/>
      <c r="J89" s="109"/>
      <c r="K89" s="108"/>
      <c r="L89" s="108"/>
      <c r="M89" s="109"/>
      <c r="N89" s="109"/>
      <c r="O89" s="110"/>
      <c r="P89" s="110"/>
    </row>
    <row r="90" spans="1:16" ht="13.5" thickBot="1">
      <c r="A90" s="26">
        <f t="shared" si="6"/>
        <v>0</v>
      </c>
      <c r="B90" s="3" t="str">
        <f t="shared" si="7"/>
        <v>I</v>
      </c>
      <c r="F90" s="3"/>
      <c r="I90" s="108"/>
      <c r="J90" s="109"/>
      <c r="K90" s="108"/>
      <c r="L90" s="108"/>
      <c r="M90" s="109"/>
      <c r="N90" s="109"/>
      <c r="O90" s="110"/>
      <c r="P90" s="110"/>
    </row>
    <row r="91" spans="1:16" ht="13.5" thickBot="1">
      <c r="A91" s="26">
        <f t="shared" si="6"/>
        <v>0</v>
      </c>
      <c r="B91" s="3" t="str">
        <f t="shared" si="7"/>
        <v>I</v>
      </c>
      <c r="F91" s="3"/>
      <c r="I91" s="108"/>
      <c r="J91" s="109"/>
      <c r="K91" s="108"/>
      <c r="L91" s="108"/>
      <c r="M91" s="109"/>
      <c r="N91" s="109"/>
      <c r="O91" s="110"/>
      <c r="P91" s="110"/>
    </row>
    <row r="92" spans="1:16" ht="13.5" thickBot="1">
      <c r="A92" s="26">
        <f t="shared" si="6"/>
        <v>0</v>
      </c>
      <c r="B92" s="3" t="str">
        <f t="shared" si="7"/>
        <v>I</v>
      </c>
      <c r="F92" s="3"/>
      <c r="I92" s="108"/>
      <c r="J92" s="109"/>
      <c r="K92" s="108"/>
      <c r="L92" s="108"/>
      <c r="M92" s="109"/>
      <c r="N92" s="109"/>
      <c r="O92" s="110"/>
      <c r="P92" s="111"/>
    </row>
    <row r="93" spans="1:16" ht="13.5" thickBot="1">
      <c r="A93" s="26">
        <f t="shared" si="6"/>
        <v>0</v>
      </c>
      <c r="B93" s="3" t="str">
        <f t="shared" si="7"/>
        <v>I</v>
      </c>
      <c r="F93" s="3"/>
      <c r="I93" s="108"/>
      <c r="J93" s="109"/>
      <c r="K93" s="108"/>
      <c r="L93" s="108"/>
      <c r="M93" s="109"/>
      <c r="N93" s="109"/>
      <c r="O93" s="110"/>
      <c r="P93" s="111"/>
    </row>
    <row r="94" spans="1:16" ht="13.5" thickBot="1">
      <c r="A94" s="26">
        <f t="shared" si="6"/>
        <v>0</v>
      </c>
      <c r="B94" s="3" t="str">
        <f t="shared" si="7"/>
        <v>I</v>
      </c>
      <c r="F94" s="3"/>
      <c r="I94" s="108"/>
      <c r="J94" s="109"/>
      <c r="K94" s="108"/>
      <c r="L94" s="108"/>
      <c r="M94" s="109"/>
      <c r="N94" s="109"/>
      <c r="O94" s="110"/>
      <c r="P94" s="111"/>
    </row>
    <row r="95" spans="1:16" ht="13.5" thickBot="1">
      <c r="A95" s="26">
        <f t="shared" si="6"/>
        <v>0</v>
      </c>
      <c r="B95" s="3" t="str">
        <f t="shared" si="7"/>
        <v>I</v>
      </c>
      <c r="F95" s="3"/>
      <c r="I95" s="108"/>
      <c r="J95" s="109"/>
      <c r="K95" s="108"/>
      <c r="L95" s="108"/>
      <c r="M95" s="109"/>
      <c r="N95" s="109"/>
      <c r="O95" s="110"/>
      <c r="P95" s="111"/>
    </row>
    <row r="96" spans="1:16" ht="13.5" thickBot="1">
      <c r="A96" s="26">
        <f t="shared" si="6"/>
        <v>0</v>
      </c>
      <c r="B96" s="3" t="str">
        <f t="shared" si="7"/>
        <v>I</v>
      </c>
      <c r="F96" s="3"/>
      <c r="I96" s="108"/>
      <c r="J96" s="109"/>
      <c r="K96" s="108"/>
      <c r="L96" s="108"/>
      <c r="M96" s="109"/>
      <c r="N96" s="109"/>
      <c r="O96" s="110"/>
      <c r="P96" s="111"/>
    </row>
    <row r="97" spans="1:16" ht="13.5" thickBot="1">
      <c r="A97" s="26">
        <f t="shared" si="6"/>
        <v>0</v>
      </c>
      <c r="B97" s="3" t="str">
        <f t="shared" si="7"/>
        <v>I</v>
      </c>
      <c r="F97" s="3"/>
      <c r="I97" s="108"/>
      <c r="J97" s="109"/>
      <c r="K97" s="108"/>
      <c r="L97" s="108"/>
      <c r="M97" s="109"/>
      <c r="N97" s="109"/>
      <c r="O97" s="110"/>
      <c r="P97" s="111"/>
    </row>
    <row r="98" spans="1:16" ht="13.5" thickBot="1">
      <c r="A98" s="26">
        <f t="shared" si="6"/>
        <v>0</v>
      </c>
      <c r="B98" s="3" t="str">
        <f t="shared" si="7"/>
        <v>I</v>
      </c>
      <c r="F98" s="3"/>
      <c r="I98" s="108"/>
      <c r="J98" s="109"/>
      <c r="K98" s="108"/>
      <c r="L98" s="108"/>
      <c r="M98" s="109"/>
      <c r="N98" s="109"/>
      <c r="O98" s="110"/>
      <c r="P98" s="111"/>
    </row>
    <row r="99" spans="1:16" ht="13.5" thickBot="1">
      <c r="A99" s="26">
        <f t="shared" si="6"/>
        <v>0</v>
      </c>
      <c r="B99" s="3" t="str">
        <f t="shared" si="7"/>
        <v>I</v>
      </c>
      <c r="F99" s="3"/>
      <c r="I99" s="108"/>
      <c r="J99" s="109"/>
      <c r="K99" s="108"/>
      <c r="L99" s="108"/>
      <c r="M99" s="109"/>
      <c r="N99" s="109"/>
      <c r="O99" s="110"/>
      <c r="P99" s="111"/>
    </row>
    <row r="100" spans="1:16" ht="13.5" thickBot="1">
      <c r="A100" s="26">
        <f t="shared" si="6"/>
        <v>0</v>
      </c>
      <c r="B100" s="3" t="str">
        <f t="shared" si="7"/>
        <v>I</v>
      </c>
      <c r="F100" s="3"/>
      <c r="I100" s="108"/>
      <c r="J100" s="109"/>
      <c r="K100" s="108"/>
      <c r="L100" s="108"/>
      <c r="M100" s="109"/>
      <c r="N100" s="109"/>
      <c r="O100" s="110"/>
      <c r="P100" s="111"/>
    </row>
    <row r="101" spans="1:16" ht="13.5" thickBot="1">
      <c r="A101" s="26">
        <f t="shared" si="6"/>
        <v>0</v>
      </c>
      <c r="B101" s="3" t="str">
        <f t="shared" si="7"/>
        <v>I</v>
      </c>
      <c r="F101" s="3"/>
      <c r="I101" s="108"/>
      <c r="J101" s="109"/>
      <c r="K101" s="108"/>
      <c r="L101" s="108"/>
      <c r="M101" s="109"/>
      <c r="N101" s="109"/>
      <c r="O101" s="110"/>
      <c r="P101" s="110"/>
    </row>
    <row r="102" spans="1:16" ht="13.5" thickBot="1">
      <c r="A102" s="26">
        <f t="shared" si="6"/>
        <v>0</v>
      </c>
      <c r="B102" s="3" t="str">
        <f t="shared" si="7"/>
        <v>I</v>
      </c>
      <c r="F102" s="3"/>
      <c r="I102" s="108"/>
      <c r="J102" s="109"/>
      <c r="K102" s="108"/>
      <c r="L102" s="108"/>
      <c r="M102" s="109"/>
      <c r="N102" s="109"/>
      <c r="O102" s="110"/>
      <c r="P102" s="111"/>
    </row>
    <row r="103" spans="1:16" ht="13.5" thickBot="1">
      <c r="A103" s="26">
        <f t="shared" si="6"/>
        <v>0</v>
      </c>
      <c r="B103" s="3" t="str">
        <f t="shared" si="7"/>
        <v>I</v>
      </c>
      <c r="F103" s="3"/>
      <c r="I103" s="108"/>
      <c r="J103" s="109"/>
      <c r="K103" s="108"/>
      <c r="L103" s="108"/>
      <c r="M103" s="109"/>
      <c r="N103" s="109"/>
      <c r="O103" s="110"/>
      <c r="P103" s="111"/>
    </row>
    <row r="104" spans="1:16" ht="13.5" thickBot="1">
      <c r="A104" s="26">
        <f t="shared" si="6"/>
        <v>0</v>
      </c>
      <c r="B104" s="3" t="str">
        <f t="shared" si="7"/>
        <v>I</v>
      </c>
      <c r="F104" s="3"/>
      <c r="I104" s="108"/>
      <c r="J104" s="109"/>
      <c r="K104" s="108"/>
      <c r="L104" s="108"/>
      <c r="M104" s="109"/>
      <c r="N104" s="109"/>
      <c r="O104" s="110"/>
      <c r="P104" s="111"/>
    </row>
    <row r="105" spans="1:16" ht="13.5" thickBot="1">
      <c r="A105" s="26">
        <f t="shared" si="6"/>
        <v>0</v>
      </c>
      <c r="B105" s="3" t="str">
        <f t="shared" si="7"/>
        <v>I</v>
      </c>
      <c r="F105" s="3"/>
      <c r="I105" s="108"/>
      <c r="J105" s="109"/>
      <c r="K105" s="108"/>
      <c r="L105" s="108"/>
      <c r="M105" s="109"/>
      <c r="N105" s="109"/>
      <c r="O105" s="110"/>
      <c r="P105" s="111"/>
    </row>
    <row r="106" spans="1:16" ht="13.5" thickBot="1">
      <c r="A106" s="26">
        <f t="shared" si="6"/>
        <v>0</v>
      </c>
      <c r="B106" s="3" t="str">
        <f t="shared" si="7"/>
        <v>I</v>
      </c>
      <c r="F106" s="3"/>
      <c r="I106" s="108"/>
      <c r="J106" s="109"/>
      <c r="K106" s="108"/>
      <c r="L106" s="108"/>
      <c r="M106" s="109"/>
      <c r="N106" s="109"/>
      <c r="O106" s="110"/>
      <c r="P106" s="111"/>
    </row>
    <row r="107" spans="1:16" ht="13.5" thickBot="1">
      <c r="A107" s="26">
        <f t="shared" si="6"/>
        <v>0</v>
      </c>
      <c r="B107" s="3" t="str">
        <f t="shared" si="7"/>
        <v>I</v>
      </c>
      <c r="F107" s="3"/>
      <c r="I107" s="108"/>
      <c r="J107" s="109"/>
      <c r="K107" s="108"/>
      <c r="L107" s="108"/>
      <c r="M107" s="109"/>
      <c r="N107" s="109"/>
      <c r="O107" s="110"/>
      <c r="P107" s="111"/>
    </row>
    <row r="108" spans="1:16" ht="13.5" thickBot="1">
      <c r="A108" s="26">
        <f t="shared" si="6"/>
        <v>0</v>
      </c>
      <c r="B108" s="3" t="str">
        <f t="shared" si="7"/>
        <v>I</v>
      </c>
      <c r="F108" s="3"/>
      <c r="I108" s="108"/>
      <c r="J108" s="109"/>
      <c r="K108" s="108"/>
      <c r="L108" s="108"/>
      <c r="M108" s="109"/>
      <c r="N108" s="109"/>
      <c r="O108" s="110"/>
      <c r="P108" s="111"/>
    </row>
    <row r="109" spans="1:16" ht="13.5" thickBot="1">
      <c r="A109" s="26">
        <f t="shared" si="6"/>
        <v>0</v>
      </c>
      <c r="B109" s="3" t="str">
        <f t="shared" si="7"/>
        <v>I</v>
      </c>
      <c r="F109" s="3"/>
      <c r="I109" s="108"/>
      <c r="J109" s="109"/>
      <c r="K109" s="108"/>
      <c r="L109" s="108"/>
      <c r="M109" s="109"/>
      <c r="N109" s="109"/>
      <c r="O109" s="110"/>
      <c r="P109" s="111"/>
    </row>
    <row r="110" spans="1:16" ht="13.5" thickBot="1">
      <c r="A110" s="26">
        <f t="shared" si="6"/>
        <v>0</v>
      </c>
      <c r="B110" s="3" t="str">
        <f t="shared" si="7"/>
        <v>I</v>
      </c>
      <c r="F110" s="3"/>
      <c r="I110" s="108"/>
      <c r="J110" s="109"/>
      <c r="K110" s="108"/>
      <c r="L110" s="108"/>
      <c r="M110" s="109"/>
      <c r="N110" s="109"/>
      <c r="O110" s="110"/>
      <c r="P110" s="111"/>
    </row>
    <row r="111" spans="1:16" ht="13.5" thickBot="1">
      <c r="A111" s="26">
        <f t="shared" si="6"/>
        <v>0</v>
      </c>
      <c r="B111" s="3" t="str">
        <f t="shared" si="7"/>
        <v>I</v>
      </c>
      <c r="F111" s="3"/>
      <c r="I111" s="108"/>
      <c r="J111" s="109"/>
      <c r="K111" s="108"/>
      <c r="L111" s="108"/>
      <c r="M111" s="109"/>
      <c r="N111" s="109"/>
      <c r="O111" s="110"/>
      <c r="P111" s="111"/>
    </row>
    <row r="112" spans="1:16" ht="13.5" thickBot="1">
      <c r="A112" s="26">
        <f t="shared" si="6"/>
        <v>0</v>
      </c>
      <c r="B112" s="3" t="str">
        <f t="shared" si="7"/>
        <v>I</v>
      </c>
      <c r="F112" s="3"/>
      <c r="I112" s="108"/>
      <c r="J112" s="109"/>
      <c r="K112" s="108"/>
      <c r="L112" s="108"/>
      <c r="M112" s="109"/>
      <c r="N112" s="109"/>
      <c r="O112" s="110"/>
      <c r="P112" s="111"/>
    </row>
    <row r="113" spans="1:16" ht="13.5" thickBot="1">
      <c r="A113" s="26">
        <f t="shared" si="6"/>
        <v>0</v>
      </c>
      <c r="B113" s="3" t="str">
        <f t="shared" si="7"/>
        <v>I</v>
      </c>
      <c r="F113" s="3"/>
      <c r="I113" s="108"/>
      <c r="J113" s="109"/>
      <c r="K113" s="108"/>
      <c r="L113" s="108"/>
      <c r="M113" s="109"/>
      <c r="N113" s="109"/>
      <c r="O113" s="110"/>
      <c r="P113" s="111"/>
    </row>
    <row r="114" spans="1:16" ht="13.5" thickBot="1">
      <c r="A114" s="26">
        <f t="shared" si="6"/>
        <v>0</v>
      </c>
      <c r="B114" s="3" t="str">
        <f t="shared" si="7"/>
        <v>I</v>
      </c>
      <c r="F114" s="3"/>
      <c r="I114" s="108"/>
      <c r="J114" s="109"/>
      <c r="K114" s="108"/>
      <c r="L114" s="108"/>
      <c r="M114" s="109"/>
      <c r="N114" s="109"/>
      <c r="O114" s="110"/>
      <c r="P114" s="111"/>
    </row>
    <row r="115" spans="1:16" ht="13.5" thickBot="1">
      <c r="A115" s="26">
        <f t="shared" si="6"/>
        <v>0</v>
      </c>
      <c r="B115" s="3" t="str">
        <f t="shared" si="7"/>
        <v>I</v>
      </c>
      <c r="F115" s="3"/>
      <c r="I115" s="108"/>
      <c r="J115" s="109"/>
      <c r="K115" s="108"/>
      <c r="L115" s="108"/>
      <c r="M115" s="109"/>
      <c r="N115" s="109"/>
      <c r="O115" s="110"/>
      <c r="P115" s="111"/>
    </row>
    <row r="116" spans="1:16" ht="13.5" thickBot="1">
      <c r="A116" s="26">
        <f t="shared" si="6"/>
        <v>0</v>
      </c>
      <c r="B116" s="3" t="str">
        <f t="shared" si="7"/>
        <v>I</v>
      </c>
      <c r="F116" s="3"/>
      <c r="I116" s="108"/>
      <c r="J116" s="109"/>
      <c r="K116" s="108"/>
      <c r="L116" s="108"/>
      <c r="M116" s="109"/>
      <c r="N116" s="109"/>
      <c r="O116" s="110"/>
      <c r="P116" s="111"/>
    </row>
    <row r="117" spans="1:16" ht="13.5" thickBot="1">
      <c r="A117" s="26">
        <f t="shared" si="6"/>
        <v>0</v>
      </c>
      <c r="B117" s="3" t="str">
        <f t="shared" si="7"/>
        <v>I</v>
      </c>
      <c r="F117" s="3"/>
      <c r="I117" s="108"/>
      <c r="J117" s="109"/>
      <c r="K117" s="108"/>
      <c r="L117" s="108"/>
      <c r="M117" s="109"/>
      <c r="N117" s="109"/>
      <c r="O117" s="110"/>
      <c r="P117" s="111"/>
    </row>
    <row r="118" spans="1:16" ht="13.5" thickBot="1">
      <c r="A118" s="26">
        <f t="shared" si="6"/>
        <v>0</v>
      </c>
      <c r="B118" s="3" t="str">
        <f t="shared" si="7"/>
        <v>I</v>
      </c>
      <c r="F118" s="3"/>
      <c r="I118" s="108"/>
      <c r="J118" s="109"/>
      <c r="K118" s="108"/>
      <c r="L118" s="108"/>
      <c r="M118" s="109"/>
      <c r="N118" s="109"/>
      <c r="O118" s="110"/>
      <c r="P118" s="111"/>
    </row>
    <row r="119" spans="1:16" ht="13.5" thickBot="1">
      <c r="A119" s="26">
        <f t="shared" si="6"/>
        <v>0</v>
      </c>
      <c r="B119" s="3" t="str">
        <f t="shared" si="7"/>
        <v>I</v>
      </c>
      <c r="F119" s="3"/>
      <c r="I119" s="108"/>
      <c r="J119" s="109"/>
      <c r="K119" s="108"/>
      <c r="L119" s="108"/>
      <c r="M119" s="109"/>
      <c r="N119" s="109"/>
      <c r="O119" s="110"/>
      <c r="P119" s="111"/>
    </row>
    <row r="120" spans="1:16">
      <c r="A120" s="26">
        <f t="shared" si="6"/>
        <v>0</v>
      </c>
      <c r="B120" s="3" t="str">
        <f t="shared" si="7"/>
        <v>I</v>
      </c>
      <c r="F120" s="3"/>
    </row>
    <row r="121" spans="1:16">
      <c r="A121" s="26">
        <f t="shared" si="6"/>
        <v>0</v>
      </c>
      <c r="B121" s="3" t="str">
        <f t="shared" si="7"/>
        <v>I</v>
      </c>
      <c r="F121" s="3"/>
    </row>
    <row r="122" spans="1:16">
      <c r="A122" s="26">
        <f t="shared" si="6"/>
        <v>0</v>
      </c>
      <c r="B122" s="3" t="str">
        <f t="shared" si="7"/>
        <v>I</v>
      </c>
      <c r="F122" s="3"/>
    </row>
    <row r="123" spans="1:16">
      <c r="A123" s="26">
        <f t="shared" si="6"/>
        <v>0</v>
      </c>
      <c r="B123" s="3" t="str">
        <f t="shared" si="7"/>
        <v>I</v>
      </c>
      <c r="F123" s="3"/>
    </row>
    <row r="124" spans="1:16">
      <c r="A124" s="26">
        <f t="shared" si="6"/>
        <v>0</v>
      </c>
      <c r="B124" s="3" t="str">
        <f t="shared" si="7"/>
        <v>I</v>
      </c>
      <c r="F124" s="3"/>
    </row>
    <row r="125" spans="1:16">
      <c r="A125" s="26">
        <f t="shared" si="6"/>
        <v>0</v>
      </c>
      <c r="B125" s="3" t="str">
        <f t="shared" si="7"/>
        <v>I</v>
      </c>
      <c r="F125" s="3"/>
    </row>
    <row r="126" spans="1:16">
      <c r="A126" s="26">
        <f t="shared" si="6"/>
        <v>0</v>
      </c>
      <c r="B126" s="3" t="str">
        <f t="shared" si="7"/>
        <v>I</v>
      </c>
      <c r="F126" s="3"/>
    </row>
    <row r="127" spans="1:16">
      <c r="A127" s="26">
        <f t="shared" si="6"/>
        <v>0</v>
      </c>
      <c r="B127" s="3" t="str">
        <f t="shared" si="7"/>
        <v>I</v>
      </c>
      <c r="F127" s="3"/>
    </row>
    <row r="128" spans="1:16">
      <c r="A128" s="26">
        <f t="shared" si="6"/>
        <v>0</v>
      </c>
      <c r="B128" s="3" t="str">
        <f t="shared" si="7"/>
        <v>I</v>
      </c>
      <c r="F128" s="3"/>
    </row>
    <row r="129" spans="1:6">
      <c r="A129" s="26">
        <f t="shared" si="6"/>
        <v>0</v>
      </c>
      <c r="B129" s="3" t="str">
        <f t="shared" si="7"/>
        <v>I</v>
      </c>
      <c r="F129" s="3"/>
    </row>
    <row r="130" spans="1:6">
      <c r="A130" s="26">
        <f t="shared" si="6"/>
        <v>0</v>
      </c>
      <c r="B130" s="3" t="str">
        <f t="shared" si="7"/>
        <v>I</v>
      </c>
      <c r="F130" s="3"/>
    </row>
    <row r="131" spans="1:6">
      <c r="A131" s="26">
        <f t="shared" si="6"/>
        <v>0</v>
      </c>
      <c r="B131" s="3" t="str">
        <f t="shared" si="7"/>
        <v>I</v>
      </c>
      <c r="F131" s="3"/>
    </row>
    <row r="132" spans="1:6">
      <c r="A132" s="26">
        <f t="shared" si="6"/>
        <v>0</v>
      </c>
      <c r="B132" s="3" t="str">
        <f t="shared" si="7"/>
        <v>I</v>
      </c>
      <c r="F132" s="3"/>
    </row>
    <row r="133" spans="1:6">
      <c r="A133" s="26">
        <f t="shared" si="6"/>
        <v>0</v>
      </c>
      <c r="B133" s="3" t="str">
        <f t="shared" si="7"/>
        <v>I</v>
      </c>
      <c r="F133" s="3"/>
    </row>
    <row r="134" spans="1:6">
      <c r="A134" s="26">
        <f t="shared" si="6"/>
        <v>0</v>
      </c>
      <c r="B134" s="3" t="str">
        <f t="shared" si="7"/>
        <v>I</v>
      </c>
      <c r="F134" s="3"/>
    </row>
    <row r="135" spans="1:6">
      <c r="A135" s="26">
        <f t="shared" si="6"/>
        <v>0</v>
      </c>
      <c r="B135" s="3" t="str">
        <f t="shared" si="7"/>
        <v>I</v>
      </c>
      <c r="F135" s="3"/>
    </row>
    <row r="136" spans="1:6">
      <c r="A136" s="26">
        <f t="shared" si="6"/>
        <v>0</v>
      </c>
      <c r="B136" s="3" t="str">
        <f t="shared" si="7"/>
        <v>I</v>
      </c>
      <c r="F136" s="3"/>
    </row>
    <row r="137" spans="1:6">
      <c r="A137" s="26">
        <f t="shared" si="6"/>
        <v>0</v>
      </c>
      <c r="B137" s="3" t="str">
        <f t="shared" si="7"/>
        <v>I</v>
      </c>
      <c r="F137" s="3"/>
    </row>
    <row r="138" spans="1:6">
      <c r="A138" s="26">
        <f t="shared" si="6"/>
        <v>0</v>
      </c>
      <c r="B138" s="3" t="str">
        <f t="shared" si="7"/>
        <v>I</v>
      </c>
      <c r="F138" s="3"/>
    </row>
    <row r="139" spans="1:6">
      <c r="A139" s="26">
        <f t="shared" si="6"/>
        <v>0</v>
      </c>
      <c r="B139" s="3" t="str">
        <f t="shared" si="7"/>
        <v>I</v>
      </c>
      <c r="F139" s="3"/>
    </row>
    <row r="140" spans="1:6">
      <c r="A140" s="26">
        <f t="shared" si="6"/>
        <v>0</v>
      </c>
      <c r="B140" s="3" t="str">
        <f t="shared" si="7"/>
        <v>I</v>
      </c>
      <c r="F140" s="3"/>
    </row>
    <row r="141" spans="1:6">
      <c r="A141" s="26">
        <f t="shared" si="6"/>
        <v>0</v>
      </c>
      <c r="B141" s="3" t="str">
        <f t="shared" si="7"/>
        <v>I</v>
      </c>
      <c r="F141" s="3"/>
    </row>
    <row r="142" spans="1:6">
      <c r="A142" s="26">
        <f t="shared" si="6"/>
        <v>0</v>
      </c>
      <c r="B142" s="3" t="str">
        <f t="shared" si="7"/>
        <v>I</v>
      </c>
      <c r="F142" s="3"/>
    </row>
    <row r="143" spans="1:6">
      <c r="A143" s="26">
        <f t="shared" ref="A143:A206" si="8">P143</f>
        <v>0</v>
      </c>
      <c r="B143" s="3" t="str">
        <f t="shared" si="7"/>
        <v>I</v>
      </c>
      <c r="F143" s="3"/>
    </row>
    <row r="144" spans="1:6">
      <c r="A144" s="26">
        <f t="shared" si="8"/>
        <v>0</v>
      </c>
      <c r="B144" s="3" t="str">
        <f t="shared" ref="B144:B207" si="9">IF(H144=INT(H144),"I","II")</f>
        <v>I</v>
      </c>
      <c r="F144" s="3"/>
    </row>
    <row r="145" spans="1:6">
      <c r="A145" s="26">
        <f t="shared" si="8"/>
        <v>0</v>
      </c>
      <c r="B145" s="3" t="str">
        <f t="shared" si="9"/>
        <v>I</v>
      </c>
      <c r="F145" s="3"/>
    </row>
    <row r="146" spans="1:6">
      <c r="A146" s="26">
        <f t="shared" si="8"/>
        <v>0</v>
      </c>
      <c r="B146" s="3" t="str">
        <f t="shared" si="9"/>
        <v>I</v>
      </c>
      <c r="F146" s="3"/>
    </row>
    <row r="147" spans="1:6">
      <c r="A147" s="26">
        <f t="shared" si="8"/>
        <v>0</v>
      </c>
      <c r="B147" s="3" t="str">
        <f t="shared" si="9"/>
        <v>I</v>
      </c>
      <c r="F147" s="3"/>
    </row>
    <row r="148" spans="1:6">
      <c r="A148" s="26">
        <f t="shared" si="8"/>
        <v>0</v>
      </c>
      <c r="B148" s="3" t="str">
        <f t="shared" si="9"/>
        <v>I</v>
      </c>
      <c r="F148" s="3"/>
    </row>
    <row r="149" spans="1:6">
      <c r="A149" s="26">
        <f t="shared" si="8"/>
        <v>0</v>
      </c>
      <c r="B149" s="3" t="str">
        <f t="shared" si="9"/>
        <v>I</v>
      </c>
      <c r="F149" s="3"/>
    </row>
    <row r="150" spans="1:6">
      <c r="A150" s="26">
        <f t="shared" si="8"/>
        <v>0</v>
      </c>
      <c r="B150" s="3" t="str">
        <f t="shared" si="9"/>
        <v>I</v>
      </c>
      <c r="F150" s="3"/>
    </row>
    <row r="151" spans="1:6">
      <c r="A151" s="26">
        <f t="shared" si="8"/>
        <v>0</v>
      </c>
      <c r="B151" s="3" t="str">
        <f t="shared" si="9"/>
        <v>I</v>
      </c>
      <c r="F151" s="3"/>
    </row>
    <row r="152" spans="1:6">
      <c r="A152" s="26">
        <f t="shared" si="8"/>
        <v>0</v>
      </c>
      <c r="B152" s="3" t="str">
        <f t="shared" si="9"/>
        <v>I</v>
      </c>
      <c r="F152" s="3"/>
    </row>
    <row r="153" spans="1:6">
      <c r="A153" s="26">
        <f t="shared" si="8"/>
        <v>0</v>
      </c>
      <c r="B153" s="3" t="str">
        <f t="shared" si="9"/>
        <v>I</v>
      </c>
      <c r="F153" s="3"/>
    </row>
    <row r="154" spans="1:6">
      <c r="A154" s="26">
        <f t="shared" si="8"/>
        <v>0</v>
      </c>
      <c r="B154" s="3" t="str">
        <f t="shared" si="9"/>
        <v>I</v>
      </c>
      <c r="F154" s="3"/>
    </row>
    <row r="155" spans="1:6">
      <c r="A155" s="26">
        <f t="shared" si="8"/>
        <v>0</v>
      </c>
      <c r="B155" s="3" t="str">
        <f t="shared" si="9"/>
        <v>I</v>
      </c>
      <c r="F155" s="3"/>
    </row>
    <row r="156" spans="1:6">
      <c r="A156" s="26">
        <f t="shared" si="8"/>
        <v>0</v>
      </c>
      <c r="B156" s="3" t="str">
        <f t="shared" si="9"/>
        <v>I</v>
      </c>
      <c r="F156" s="3"/>
    </row>
    <row r="157" spans="1:6">
      <c r="A157" s="26">
        <f t="shared" si="8"/>
        <v>0</v>
      </c>
      <c r="B157" s="3" t="str">
        <f t="shared" si="9"/>
        <v>I</v>
      </c>
      <c r="F157" s="3"/>
    </row>
    <row r="158" spans="1:6">
      <c r="A158" s="26">
        <f t="shared" si="8"/>
        <v>0</v>
      </c>
      <c r="B158" s="3" t="str">
        <f t="shared" si="9"/>
        <v>I</v>
      </c>
      <c r="F158" s="3"/>
    </row>
    <row r="159" spans="1:6">
      <c r="A159" s="26">
        <f t="shared" si="8"/>
        <v>0</v>
      </c>
      <c r="B159" s="3" t="str">
        <f t="shared" si="9"/>
        <v>I</v>
      </c>
      <c r="F159" s="3"/>
    </row>
    <row r="160" spans="1:6">
      <c r="A160" s="26">
        <f t="shared" si="8"/>
        <v>0</v>
      </c>
      <c r="B160" s="3" t="str">
        <f t="shared" si="9"/>
        <v>I</v>
      </c>
      <c r="F160" s="3"/>
    </row>
    <row r="161" spans="1:6">
      <c r="A161" s="26">
        <f t="shared" si="8"/>
        <v>0</v>
      </c>
      <c r="B161" s="3" t="str">
        <f t="shared" si="9"/>
        <v>I</v>
      </c>
      <c r="F161" s="3"/>
    </row>
    <row r="162" spans="1:6">
      <c r="A162" s="26">
        <f t="shared" si="8"/>
        <v>0</v>
      </c>
      <c r="B162" s="3" t="str">
        <f t="shared" si="9"/>
        <v>I</v>
      </c>
      <c r="F162" s="3"/>
    </row>
    <row r="163" spans="1:6">
      <c r="A163" s="26">
        <f t="shared" si="8"/>
        <v>0</v>
      </c>
      <c r="B163" s="3" t="str">
        <f t="shared" si="9"/>
        <v>I</v>
      </c>
      <c r="F163" s="3"/>
    </row>
    <row r="164" spans="1:6">
      <c r="A164" s="26">
        <f t="shared" si="8"/>
        <v>0</v>
      </c>
      <c r="B164" s="3" t="str">
        <f t="shared" si="9"/>
        <v>I</v>
      </c>
      <c r="F164" s="3"/>
    </row>
    <row r="165" spans="1:6">
      <c r="A165" s="26">
        <f t="shared" si="8"/>
        <v>0</v>
      </c>
      <c r="B165" s="3" t="str">
        <f t="shared" si="9"/>
        <v>I</v>
      </c>
      <c r="F165" s="3"/>
    </row>
    <row r="166" spans="1:6">
      <c r="A166" s="26">
        <f t="shared" si="8"/>
        <v>0</v>
      </c>
      <c r="B166" s="3" t="str">
        <f t="shared" si="9"/>
        <v>I</v>
      </c>
      <c r="F166" s="3"/>
    </row>
    <row r="167" spans="1:6">
      <c r="A167" s="26">
        <f t="shared" si="8"/>
        <v>0</v>
      </c>
      <c r="B167" s="3" t="str">
        <f t="shared" si="9"/>
        <v>I</v>
      </c>
      <c r="F167" s="3"/>
    </row>
    <row r="168" spans="1:6">
      <c r="A168" s="26">
        <f t="shared" si="8"/>
        <v>0</v>
      </c>
      <c r="B168" s="3" t="str">
        <f t="shared" si="9"/>
        <v>I</v>
      </c>
      <c r="F168" s="3"/>
    </row>
    <row r="169" spans="1:6">
      <c r="A169" s="26">
        <f t="shared" si="8"/>
        <v>0</v>
      </c>
      <c r="B169" s="3" t="str">
        <f t="shared" si="9"/>
        <v>I</v>
      </c>
      <c r="F169" s="3"/>
    </row>
    <row r="170" spans="1:6">
      <c r="A170" s="26">
        <f t="shared" si="8"/>
        <v>0</v>
      </c>
      <c r="B170" s="3" t="str">
        <f t="shared" si="9"/>
        <v>I</v>
      </c>
      <c r="F170" s="3"/>
    </row>
    <row r="171" spans="1:6">
      <c r="A171" s="26">
        <f t="shared" si="8"/>
        <v>0</v>
      </c>
      <c r="B171" s="3" t="str">
        <f t="shared" si="9"/>
        <v>I</v>
      </c>
      <c r="F171" s="3"/>
    </row>
    <row r="172" spans="1:6">
      <c r="A172" s="26">
        <f t="shared" si="8"/>
        <v>0</v>
      </c>
      <c r="B172" s="3" t="str">
        <f t="shared" si="9"/>
        <v>I</v>
      </c>
      <c r="F172" s="3"/>
    </row>
    <row r="173" spans="1:6">
      <c r="A173" s="26">
        <f t="shared" si="8"/>
        <v>0</v>
      </c>
      <c r="B173" s="3" t="str">
        <f t="shared" si="9"/>
        <v>I</v>
      </c>
      <c r="F173" s="3"/>
    </row>
    <row r="174" spans="1:6">
      <c r="A174" s="26">
        <f t="shared" si="8"/>
        <v>0</v>
      </c>
      <c r="B174" s="3" t="str">
        <f t="shared" si="9"/>
        <v>I</v>
      </c>
      <c r="F174" s="3"/>
    </row>
    <row r="175" spans="1:6">
      <c r="A175" s="26">
        <f t="shared" si="8"/>
        <v>0</v>
      </c>
      <c r="B175" s="3" t="str">
        <f t="shared" si="9"/>
        <v>I</v>
      </c>
      <c r="F175" s="3"/>
    </row>
    <row r="176" spans="1:6">
      <c r="A176" s="26">
        <f t="shared" si="8"/>
        <v>0</v>
      </c>
      <c r="B176" s="3" t="str">
        <f t="shared" si="9"/>
        <v>I</v>
      </c>
      <c r="F176" s="3"/>
    </row>
    <row r="177" spans="1:6">
      <c r="A177" s="26">
        <f t="shared" si="8"/>
        <v>0</v>
      </c>
      <c r="B177" s="3" t="str">
        <f t="shared" si="9"/>
        <v>I</v>
      </c>
      <c r="F177" s="3"/>
    </row>
    <row r="178" spans="1:6">
      <c r="A178" s="26">
        <f t="shared" si="8"/>
        <v>0</v>
      </c>
      <c r="B178" s="3" t="str">
        <f t="shared" si="9"/>
        <v>I</v>
      </c>
      <c r="F178" s="3"/>
    </row>
    <row r="179" spans="1:6">
      <c r="A179" s="26">
        <f t="shared" si="8"/>
        <v>0</v>
      </c>
      <c r="B179" s="3" t="str">
        <f t="shared" si="9"/>
        <v>I</v>
      </c>
      <c r="F179" s="3"/>
    </row>
    <row r="180" spans="1:6">
      <c r="A180" s="26">
        <f t="shared" si="8"/>
        <v>0</v>
      </c>
      <c r="B180" s="3" t="str">
        <f t="shared" si="9"/>
        <v>I</v>
      </c>
      <c r="F180" s="3"/>
    </row>
    <row r="181" spans="1:6">
      <c r="A181" s="26">
        <f t="shared" si="8"/>
        <v>0</v>
      </c>
      <c r="B181" s="3" t="str">
        <f t="shared" si="9"/>
        <v>I</v>
      </c>
      <c r="F181" s="3"/>
    </row>
    <row r="182" spans="1:6">
      <c r="A182" s="26">
        <f t="shared" si="8"/>
        <v>0</v>
      </c>
      <c r="B182" s="3" t="str">
        <f t="shared" si="9"/>
        <v>I</v>
      </c>
      <c r="F182" s="3"/>
    </row>
    <row r="183" spans="1:6">
      <c r="A183" s="26">
        <f t="shared" si="8"/>
        <v>0</v>
      </c>
      <c r="B183" s="3" t="str">
        <f t="shared" si="9"/>
        <v>I</v>
      </c>
      <c r="F183" s="3"/>
    </row>
    <row r="184" spans="1:6">
      <c r="A184" s="26">
        <f t="shared" si="8"/>
        <v>0</v>
      </c>
      <c r="B184" s="3" t="str">
        <f t="shared" si="9"/>
        <v>I</v>
      </c>
      <c r="F184" s="3"/>
    </row>
    <row r="185" spans="1:6">
      <c r="A185" s="26">
        <f t="shared" si="8"/>
        <v>0</v>
      </c>
      <c r="B185" s="3" t="str">
        <f t="shared" si="9"/>
        <v>I</v>
      </c>
      <c r="F185" s="3"/>
    </row>
    <row r="186" spans="1:6">
      <c r="A186" s="26">
        <f t="shared" si="8"/>
        <v>0</v>
      </c>
      <c r="B186" s="3" t="str">
        <f t="shared" si="9"/>
        <v>I</v>
      </c>
      <c r="F186" s="3"/>
    </row>
    <row r="187" spans="1:6">
      <c r="A187" s="26">
        <f t="shared" si="8"/>
        <v>0</v>
      </c>
      <c r="B187" s="3" t="str">
        <f t="shared" si="9"/>
        <v>I</v>
      </c>
      <c r="F187" s="3"/>
    </row>
    <row r="188" spans="1:6">
      <c r="A188" s="26">
        <f t="shared" si="8"/>
        <v>0</v>
      </c>
      <c r="B188" s="3" t="str">
        <f t="shared" si="9"/>
        <v>I</v>
      </c>
      <c r="F188" s="3"/>
    </row>
    <row r="189" spans="1:6">
      <c r="A189" s="26">
        <f t="shared" si="8"/>
        <v>0</v>
      </c>
      <c r="B189" s="3" t="str">
        <f t="shared" si="9"/>
        <v>I</v>
      </c>
      <c r="F189" s="3"/>
    </row>
    <row r="190" spans="1:6">
      <c r="A190" s="26">
        <f t="shared" si="8"/>
        <v>0</v>
      </c>
      <c r="B190" s="3" t="str">
        <f t="shared" si="9"/>
        <v>I</v>
      </c>
      <c r="F190" s="3"/>
    </row>
    <row r="191" spans="1:6">
      <c r="A191" s="26">
        <f t="shared" si="8"/>
        <v>0</v>
      </c>
      <c r="B191" s="3" t="str">
        <f t="shared" si="9"/>
        <v>I</v>
      </c>
      <c r="F191" s="3"/>
    </row>
    <row r="192" spans="1:6">
      <c r="A192" s="26">
        <f t="shared" si="8"/>
        <v>0</v>
      </c>
      <c r="B192" s="3" t="str">
        <f t="shared" si="9"/>
        <v>I</v>
      </c>
      <c r="F192" s="3"/>
    </row>
    <row r="193" spans="1:6">
      <c r="A193" s="26">
        <f t="shared" si="8"/>
        <v>0</v>
      </c>
      <c r="B193" s="3" t="str">
        <f t="shared" si="9"/>
        <v>I</v>
      </c>
      <c r="F193" s="3"/>
    </row>
    <row r="194" spans="1:6">
      <c r="A194" s="26">
        <f t="shared" si="8"/>
        <v>0</v>
      </c>
      <c r="B194" s="3" t="str">
        <f t="shared" si="9"/>
        <v>I</v>
      </c>
      <c r="F194" s="3"/>
    </row>
    <row r="195" spans="1:6">
      <c r="A195" s="26">
        <f t="shared" si="8"/>
        <v>0</v>
      </c>
      <c r="B195" s="3" t="str">
        <f t="shared" si="9"/>
        <v>I</v>
      </c>
      <c r="F195" s="3"/>
    </row>
    <row r="196" spans="1:6">
      <c r="A196" s="26">
        <f t="shared" si="8"/>
        <v>0</v>
      </c>
      <c r="B196" s="3" t="str">
        <f t="shared" si="9"/>
        <v>I</v>
      </c>
      <c r="F196" s="3"/>
    </row>
    <row r="197" spans="1:6">
      <c r="A197" s="26">
        <f t="shared" si="8"/>
        <v>0</v>
      </c>
      <c r="B197" s="3" t="str">
        <f t="shared" si="9"/>
        <v>I</v>
      </c>
      <c r="F197" s="3"/>
    </row>
    <row r="198" spans="1:6">
      <c r="A198" s="26">
        <f t="shared" si="8"/>
        <v>0</v>
      </c>
      <c r="B198" s="3" t="str">
        <f t="shared" si="9"/>
        <v>I</v>
      </c>
      <c r="F198" s="3"/>
    </row>
    <row r="199" spans="1:6">
      <c r="A199" s="26">
        <f t="shared" si="8"/>
        <v>0</v>
      </c>
      <c r="B199" s="3" t="str">
        <f t="shared" si="9"/>
        <v>I</v>
      </c>
      <c r="F199" s="3"/>
    </row>
    <row r="200" spans="1:6">
      <c r="A200" s="26">
        <f t="shared" si="8"/>
        <v>0</v>
      </c>
      <c r="B200" s="3" t="str">
        <f t="shared" si="9"/>
        <v>I</v>
      </c>
      <c r="F200" s="3"/>
    </row>
    <row r="201" spans="1:6">
      <c r="A201" s="26">
        <f t="shared" si="8"/>
        <v>0</v>
      </c>
      <c r="B201" s="3" t="str">
        <f t="shared" si="9"/>
        <v>I</v>
      </c>
      <c r="F201" s="3"/>
    </row>
    <row r="202" spans="1:6">
      <c r="A202" s="26">
        <f t="shared" si="8"/>
        <v>0</v>
      </c>
      <c r="B202" s="3" t="str">
        <f t="shared" si="9"/>
        <v>I</v>
      </c>
      <c r="F202" s="3"/>
    </row>
    <row r="203" spans="1:6">
      <c r="A203" s="26">
        <f t="shared" si="8"/>
        <v>0</v>
      </c>
      <c r="B203" s="3" t="str">
        <f t="shared" si="9"/>
        <v>I</v>
      </c>
      <c r="F203" s="3"/>
    </row>
    <row r="204" spans="1:6">
      <c r="A204" s="26">
        <f t="shared" si="8"/>
        <v>0</v>
      </c>
      <c r="B204" s="3" t="str">
        <f t="shared" si="9"/>
        <v>I</v>
      </c>
      <c r="F204" s="3"/>
    </row>
    <row r="205" spans="1:6">
      <c r="A205" s="26">
        <f t="shared" si="8"/>
        <v>0</v>
      </c>
      <c r="B205" s="3" t="str">
        <f t="shared" si="9"/>
        <v>I</v>
      </c>
      <c r="F205" s="3"/>
    </row>
    <row r="206" spans="1:6">
      <c r="A206" s="26">
        <f t="shared" si="8"/>
        <v>0</v>
      </c>
      <c r="B206" s="3" t="str">
        <f t="shared" si="9"/>
        <v>I</v>
      </c>
      <c r="F206" s="3"/>
    </row>
    <row r="207" spans="1:6">
      <c r="A207" s="26">
        <f t="shared" ref="A207:A270" si="10">P207</f>
        <v>0</v>
      </c>
      <c r="B207" s="3" t="str">
        <f t="shared" si="9"/>
        <v>I</v>
      </c>
      <c r="F207" s="3"/>
    </row>
    <row r="208" spans="1:6">
      <c r="A208" s="26">
        <f t="shared" si="10"/>
        <v>0</v>
      </c>
      <c r="B208" s="3" t="str">
        <f t="shared" ref="B208:B271" si="11">IF(H208=INT(H208),"I","II")</f>
        <v>I</v>
      </c>
      <c r="F208" s="3"/>
    </row>
    <row r="209" spans="1:6">
      <c r="A209" s="26">
        <f t="shared" si="10"/>
        <v>0</v>
      </c>
      <c r="B209" s="3" t="str">
        <f t="shared" si="11"/>
        <v>I</v>
      </c>
      <c r="F209" s="3"/>
    </row>
    <row r="210" spans="1:6">
      <c r="A210" s="26">
        <f t="shared" si="10"/>
        <v>0</v>
      </c>
      <c r="B210" s="3" t="str">
        <f t="shared" si="11"/>
        <v>I</v>
      </c>
      <c r="F210" s="3"/>
    </row>
    <row r="211" spans="1:6">
      <c r="A211" s="26">
        <f t="shared" si="10"/>
        <v>0</v>
      </c>
      <c r="B211" s="3" t="str">
        <f t="shared" si="11"/>
        <v>I</v>
      </c>
      <c r="F211" s="3"/>
    </row>
    <row r="212" spans="1:6">
      <c r="A212" s="26">
        <f t="shared" si="10"/>
        <v>0</v>
      </c>
      <c r="B212" s="3" t="str">
        <f t="shared" si="11"/>
        <v>I</v>
      </c>
      <c r="F212" s="3"/>
    </row>
    <row r="213" spans="1:6">
      <c r="A213" s="26">
        <f t="shared" si="10"/>
        <v>0</v>
      </c>
      <c r="B213" s="3" t="str">
        <f t="shared" si="11"/>
        <v>I</v>
      </c>
      <c r="F213" s="3"/>
    </row>
    <row r="214" spans="1:6">
      <c r="A214" s="26">
        <f t="shared" si="10"/>
        <v>0</v>
      </c>
      <c r="B214" s="3" t="str">
        <f t="shared" si="11"/>
        <v>I</v>
      </c>
      <c r="F214" s="3"/>
    </row>
    <row r="215" spans="1:6">
      <c r="A215" s="26">
        <f t="shared" si="10"/>
        <v>0</v>
      </c>
      <c r="B215" s="3" t="str">
        <f t="shared" si="11"/>
        <v>I</v>
      </c>
      <c r="F215" s="3"/>
    </row>
    <row r="216" spans="1:6">
      <c r="A216" s="26">
        <f t="shared" si="10"/>
        <v>0</v>
      </c>
      <c r="B216" s="3" t="str">
        <f t="shared" si="11"/>
        <v>I</v>
      </c>
      <c r="F216" s="3"/>
    </row>
    <row r="217" spans="1:6">
      <c r="A217" s="26">
        <f t="shared" si="10"/>
        <v>0</v>
      </c>
      <c r="B217" s="3" t="str">
        <f t="shared" si="11"/>
        <v>I</v>
      </c>
      <c r="F217" s="3"/>
    </row>
    <row r="218" spans="1:6">
      <c r="A218" s="26">
        <f t="shared" si="10"/>
        <v>0</v>
      </c>
      <c r="B218" s="3" t="str">
        <f t="shared" si="11"/>
        <v>I</v>
      </c>
      <c r="F218" s="3"/>
    </row>
    <row r="219" spans="1:6">
      <c r="A219" s="26">
        <f t="shared" si="10"/>
        <v>0</v>
      </c>
      <c r="B219" s="3" t="str">
        <f t="shared" si="11"/>
        <v>I</v>
      </c>
      <c r="F219" s="3"/>
    </row>
    <row r="220" spans="1:6">
      <c r="A220" s="26">
        <f t="shared" si="10"/>
        <v>0</v>
      </c>
      <c r="B220" s="3" t="str">
        <f t="shared" si="11"/>
        <v>I</v>
      </c>
      <c r="F220" s="3"/>
    </row>
    <row r="221" spans="1:6">
      <c r="A221" s="26">
        <f t="shared" si="10"/>
        <v>0</v>
      </c>
      <c r="B221" s="3" t="str">
        <f t="shared" si="11"/>
        <v>I</v>
      </c>
      <c r="F221" s="3"/>
    </row>
    <row r="222" spans="1:6">
      <c r="A222" s="26">
        <f t="shared" si="10"/>
        <v>0</v>
      </c>
      <c r="B222" s="3" t="str">
        <f t="shared" si="11"/>
        <v>I</v>
      </c>
      <c r="F222" s="3"/>
    </row>
    <row r="223" spans="1:6">
      <c r="A223" s="26">
        <f t="shared" si="10"/>
        <v>0</v>
      </c>
      <c r="B223" s="3" t="str">
        <f t="shared" si="11"/>
        <v>I</v>
      </c>
      <c r="F223" s="3"/>
    </row>
    <row r="224" spans="1:6">
      <c r="A224" s="26">
        <f t="shared" si="10"/>
        <v>0</v>
      </c>
      <c r="B224" s="3" t="str">
        <f t="shared" si="11"/>
        <v>I</v>
      </c>
      <c r="F224" s="3"/>
    </row>
    <row r="225" spans="1:6">
      <c r="A225" s="26">
        <f t="shared" si="10"/>
        <v>0</v>
      </c>
      <c r="B225" s="3" t="str">
        <f t="shared" si="11"/>
        <v>I</v>
      </c>
      <c r="F225" s="3"/>
    </row>
    <row r="226" spans="1:6">
      <c r="A226" s="26">
        <f t="shared" si="10"/>
        <v>0</v>
      </c>
      <c r="B226" s="3" t="str">
        <f t="shared" si="11"/>
        <v>I</v>
      </c>
      <c r="F226" s="3"/>
    </row>
    <row r="227" spans="1:6">
      <c r="A227" s="26">
        <f t="shared" si="10"/>
        <v>0</v>
      </c>
      <c r="B227" s="3" t="str">
        <f t="shared" si="11"/>
        <v>I</v>
      </c>
      <c r="F227" s="3"/>
    </row>
    <row r="228" spans="1:6">
      <c r="A228" s="26">
        <f t="shared" si="10"/>
        <v>0</v>
      </c>
      <c r="B228" s="3" t="str">
        <f t="shared" si="11"/>
        <v>I</v>
      </c>
      <c r="F228" s="3"/>
    </row>
    <row r="229" spans="1:6">
      <c r="A229" s="26">
        <f t="shared" si="10"/>
        <v>0</v>
      </c>
      <c r="B229" s="3" t="str">
        <f t="shared" si="11"/>
        <v>I</v>
      </c>
      <c r="F229" s="3"/>
    </row>
    <row r="230" spans="1:6">
      <c r="A230" s="26">
        <f t="shared" si="10"/>
        <v>0</v>
      </c>
      <c r="B230" s="3" t="str">
        <f t="shared" si="11"/>
        <v>I</v>
      </c>
      <c r="F230" s="3"/>
    </row>
    <row r="231" spans="1:6">
      <c r="A231" s="26">
        <f t="shared" si="10"/>
        <v>0</v>
      </c>
      <c r="B231" s="3" t="str">
        <f t="shared" si="11"/>
        <v>I</v>
      </c>
      <c r="F231" s="3"/>
    </row>
    <row r="232" spans="1:6">
      <c r="A232" s="26">
        <f t="shared" si="10"/>
        <v>0</v>
      </c>
      <c r="B232" s="3" t="str">
        <f t="shared" si="11"/>
        <v>I</v>
      </c>
      <c r="F232" s="3"/>
    </row>
    <row r="233" spans="1:6">
      <c r="A233" s="26">
        <f t="shared" si="10"/>
        <v>0</v>
      </c>
      <c r="B233" s="3" t="str">
        <f t="shared" si="11"/>
        <v>I</v>
      </c>
      <c r="F233" s="3"/>
    </row>
    <row r="234" spans="1:6">
      <c r="A234" s="26">
        <f t="shared" si="10"/>
        <v>0</v>
      </c>
      <c r="B234" s="3" t="str">
        <f t="shared" si="11"/>
        <v>I</v>
      </c>
      <c r="F234" s="3"/>
    </row>
    <row r="235" spans="1:6">
      <c r="A235" s="26">
        <f t="shared" si="10"/>
        <v>0</v>
      </c>
      <c r="B235" s="3" t="str">
        <f t="shared" si="11"/>
        <v>I</v>
      </c>
      <c r="F235" s="3"/>
    </row>
    <row r="236" spans="1:6">
      <c r="A236" s="26">
        <f t="shared" si="10"/>
        <v>0</v>
      </c>
      <c r="B236" s="3" t="str">
        <f t="shared" si="11"/>
        <v>I</v>
      </c>
      <c r="F236" s="3"/>
    </row>
    <row r="237" spans="1:6">
      <c r="A237" s="26">
        <f t="shared" si="10"/>
        <v>0</v>
      </c>
      <c r="B237" s="3" t="str">
        <f t="shared" si="11"/>
        <v>I</v>
      </c>
      <c r="F237" s="3"/>
    </row>
    <row r="238" spans="1:6">
      <c r="A238" s="26">
        <f t="shared" si="10"/>
        <v>0</v>
      </c>
      <c r="B238" s="3" t="str">
        <f t="shared" si="11"/>
        <v>I</v>
      </c>
      <c r="F238" s="3"/>
    </row>
    <row r="239" spans="1:6">
      <c r="A239" s="26">
        <f t="shared" si="10"/>
        <v>0</v>
      </c>
      <c r="B239" s="3" t="str">
        <f t="shared" si="11"/>
        <v>I</v>
      </c>
      <c r="F239" s="3"/>
    </row>
    <row r="240" spans="1:6">
      <c r="A240" s="26">
        <f t="shared" si="10"/>
        <v>0</v>
      </c>
      <c r="B240" s="3" t="str">
        <f t="shared" si="11"/>
        <v>I</v>
      </c>
      <c r="F240" s="3"/>
    </row>
    <row r="241" spans="1:6">
      <c r="A241" s="26">
        <f t="shared" si="10"/>
        <v>0</v>
      </c>
      <c r="B241" s="3" t="str">
        <f t="shared" si="11"/>
        <v>I</v>
      </c>
      <c r="F241" s="3"/>
    </row>
    <row r="242" spans="1:6">
      <c r="A242" s="26">
        <f t="shared" si="10"/>
        <v>0</v>
      </c>
      <c r="B242" s="3" t="str">
        <f t="shared" si="11"/>
        <v>I</v>
      </c>
      <c r="F242" s="3"/>
    </row>
    <row r="243" spans="1:6">
      <c r="A243" s="26">
        <f t="shared" si="10"/>
        <v>0</v>
      </c>
      <c r="B243" s="3" t="str">
        <f t="shared" si="11"/>
        <v>I</v>
      </c>
      <c r="F243" s="3"/>
    </row>
    <row r="244" spans="1:6">
      <c r="A244" s="26">
        <f t="shared" si="10"/>
        <v>0</v>
      </c>
      <c r="B244" s="3" t="str">
        <f t="shared" si="11"/>
        <v>I</v>
      </c>
      <c r="F244" s="3"/>
    </row>
    <row r="245" spans="1:6">
      <c r="A245" s="26">
        <f t="shared" si="10"/>
        <v>0</v>
      </c>
      <c r="B245" s="3" t="str">
        <f t="shared" si="11"/>
        <v>I</v>
      </c>
      <c r="F245" s="3"/>
    </row>
    <row r="246" spans="1:6">
      <c r="A246" s="26">
        <f t="shared" si="10"/>
        <v>0</v>
      </c>
      <c r="B246" s="3" t="str">
        <f t="shared" si="11"/>
        <v>I</v>
      </c>
      <c r="F246" s="3"/>
    </row>
    <row r="247" spans="1:6">
      <c r="A247" s="26">
        <f t="shared" si="10"/>
        <v>0</v>
      </c>
      <c r="B247" s="3" t="str">
        <f t="shared" si="11"/>
        <v>I</v>
      </c>
      <c r="F247" s="3"/>
    </row>
    <row r="248" spans="1:6">
      <c r="A248" s="26">
        <f t="shared" si="10"/>
        <v>0</v>
      </c>
      <c r="B248" s="3" t="str">
        <f t="shared" si="11"/>
        <v>I</v>
      </c>
      <c r="F248" s="3"/>
    </row>
    <row r="249" spans="1:6">
      <c r="A249" s="26">
        <f t="shared" si="10"/>
        <v>0</v>
      </c>
      <c r="B249" s="3" t="str">
        <f t="shared" si="11"/>
        <v>I</v>
      </c>
      <c r="F249" s="3"/>
    </row>
    <row r="250" spans="1:6">
      <c r="A250" s="26">
        <f t="shared" si="10"/>
        <v>0</v>
      </c>
      <c r="B250" s="3" t="str">
        <f t="shared" si="11"/>
        <v>I</v>
      </c>
      <c r="F250" s="3"/>
    </row>
    <row r="251" spans="1:6">
      <c r="A251" s="26">
        <f t="shared" si="10"/>
        <v>0</v>
      </c>
      <c r="B251" s="3" t="str">
        <f t="shared" si="11"/>
        <v>I</v>
      </c>
      <c r="F251" s="3"/>
    </row>
    <row r="252" spans="1:6">
      <c r="A252" s="26">
        <f t="shared" si="10"/>
        <v>0</v>
      </c>
      <c r="B252" s="3" t="str">
        <f t="shared" si="11"/>
        <v>I</v>
      </c>
      <c r="F252" s="3"/>
    </row>
    <row r="253" spans="1:6">
      <c r="A253" s="26">
        <f t="shared" si="10"/>
        <v>0</v>
      </c>
      <c r="B253" s="3" t="str">
        <f t="shared" si="11"/>
        <v>I</v>
      </c>
      <c r="F253" s="3"/>
    </row>
    <row r="254" spans="1:6">
      <c r="A254" s="26">
        <f t="shared" si="10"/>
        <v>0</v>
      </c>
      <c r="B254" s="3" t="str">
        <f t="shared" si="11"/>
        <v>I</v>
      </c>
      <c r="F254" s="3"/>
    </row>
    <row r="255" spans="1:6">
      <c r="A255" s="26">
        <f t="shared" si="10"/>
        <v>0</v>
      </c>
      <c r="B255" s="3" t="str">
        <f t="shared" si="11"/>
        <v>I</v>
      </c>
      <c r="F255" s="3"/>
    </row>
    <row r="256" spans="1:6">
      <c r="A256" s="26">
        <f t="shared" si="10"/>
        <v>0</v>
      </c>
      <c r="B256" s="3" t="str">
        <f t="shared" si="11"/>
        <v>I</v>
      </c>
      <c r="F256" s="3"/>
    </row>
    <row r="257" spans="1:6">
      <c r="A257" s="26">
        <f t="shared" si="10"/>
        <v>0</v>
      </c>
      <c r="B257" s="3" t="str">
        <f t="shared" si="11"/>
        <v>I</v>
      </c>
      <c r="F257" s="3"/>
    </row>
    <row r="258" spans="1:6">
      <c r="A258" s="26">
        <f t="shared" si="10"/>
        <v>0</v>
      </c>
      <c r="B258" s="3" t="str">
        <f t="shared" si="11"/>
        <v>I</v>
      </c>
      <c r="F258" s="3"/>
    </row>
    <row r="259" spans="1:6">
      <c r="A259" s="26">
        <f t="shared" si="10"/>
        <v>0</v>
      </c>
      <c r="B259" s="3" t="str">
        <f t="shared" si="11"/>
        <v>I</v>
      </c>
      <c r="F259" s="3"/>
    </row>
    <row r="260" spans="1:6">
      <c r="A260" s="26">
        <f t="shared" si="10"/>
        <v>0</v>
      </c>
      <c r="B260" s="3" t="str">
        <f t="shared" si="11"/>
        <v>I</v>
      </c>
      <c r="F260" s="3"/>
    </row>
    <row r="261" spans="1:6">
      <c r="A261" s="26">
        <f t="shared" si="10"/>
        <v>0</v>
      </c>
      <c r="B261" s="3" t="str">
        <f t="shared" si="11"/>
        <v>I</v>
      </c>
      <c r="F261" s="3"/>
    </row>
    <row r="262" spans="1:6">
      <c r="A262" s="26">
        <f t="shared" si="10"/>
        <v>0</v>
      </c>
      <c r="B262" s="3" t="str">
        <f t="shared" si="11"/>
        <v>I</v>
      </c>
      <c r="F262" s="3"/>
    </row>
    <row r="263" spans="1:6">
      <c r="A263" s="26">
        <f t="shared" si="10"/>
        <v>0</v>
      </c>
      <c r="B263" s="3" t="str">
        <f t="shared" si="11"/>
        <v>I</v>
      </c>
      <c r="F263" s="3"/>
    </row>
    <row r="264" spans="1:6">
      <c r="A264" s="26">
        <f t="shared" si="10"/>
        <v>0</v>
      </c>
      <c r="B264" s="3" t="str">
        <f t="shared" si="11"/>
        <v>I</v>
      </c>
      <c r="F264" s="3"/>
    </row>
    <row r="265" spans="1:6">
      <c r="A265" s="26">
        <f t="shared" si="10"/>
        <v>0</v>
      </c>
      <c r="B265" s="3" t="str">
        <f t="shared" si="11"/>
        <v>I</v>
      </c>
      <c r="F265" s="3"/>
    </row>
    <row r="266" spans="1:6">
      <c r="A266" s="26">
        <f t="shared" si="10"/>
        <v>0</v>
      </c>
      <c r="B266" s="3" t="str">
        <f t="shared" si="11"/>
        <v>I</v>
      </c>
      <c r="F266" s="3"/>
    </row>
    <row r="267" spans="1:6">
      <c r="A267" s="26">
        <f t="shared" si="10"/>
        <v>0</v>
      </c>
      <c r="B267" s="3" t="str">
        <f t="shared" si="11"/>
        <v>I</v>
      </c>
      <c r="F267" s="3"/>
    </row>
    <row r="268" spans="1:6">
      <c r="A268" s="26">
        <f t="shared" si="10"/>
        <v>0</v>
      </c>
      <c r="B268" s="3" t="str">
        <f t="shared" si="11"/>
        <v>I</v>
      </c>
      <c r="F268" s="3"/>
    </row>
    <row r="269" spans="1:6">
      <c r="A269" s="26">
        <f t="shared" si="10"/>
        <v>0</v>
      </c>
      <c r="B269" s="3" t="str">
        <f t="shared" si="11"/>
        <v>I</v>
      </c>
      <c r="F269" s="3"/>
    </row>
    <row r="270" spans="1:6">
      <c r="A270" s="26">
        <f t="shared" si="10"/>
        <v>0</v>
      </c>
      <c r="B270" s="3" t="str">
        <f t="shared" si="11"/>
        <v>I</v>
      </c>
      <c r="F270" s="3"/>
    </row>
    <row r="271" spans="1:6">
      <c r="A271" s="26">
        <f t="shared" ref="A271:A334" si="12">P271</f>
        <v>0</v>
      </c>
      <c r="B271" s="3" t="str">
        <f t="shared" si="11"/>
        <v>I</v>
      </c>
      <c r="F271" s="3"/>
    </row>
    <row r="272" spans="1:6">
      <c r="A272" s="26">
        <f t="shared" si="12"/>
        <v>0</v>
      </c>
      <c r="B272" s="3" t="str">
        <f t="shared" ref="B272:B335" si="13">IF(H272=INT(H272),"I","II")</f>
        <v>I</v>
      </c>
      <c r="F272" s="3"/>
    </row>
    <row r="273" spans="1:6">
      <c r="A273" s="26">
        <f t="shared" si="12"/>
        <v>0</v>
      </c>
      <c r="B273" s="3" t="str">
        <f t="shared" si="13"/>
        <v>I</v>
      </c>
      <c r="F273" s="3"/>
    </row>
    <row r="274" spans="1:6">
      <c r="A274" s="26">
        <f t="shared" si="12"/>
        <v>0</v>
      </c>
      <c r="B274" s="3" t="str">
        <f t="shared" si="13"/>
        <v>I</v>
      </c>
      <c r="F274" s="3"/>
    </row>
    <row r="275" spans="1:6">
      <c r="A275" s="26">
        <f t="shared" si="12"/>
        <v>0</v>
      </c>
      <c r="B275" s="3" t="str">
        <f t="shared" si="13"/>
        <v>I</v>
      </c>
      <c r="F275" s="3"/>
    </row>
    <row r="276" spans="1:6">
      <c r="A276" s="26">
        <f t="shared" si="12"/>
        <v>0</v>
      </c>
      <c r="B276" s="3" t="str">
        <f t="shared" si="13"/>
        <v>I</v>
      </c>
      <c r="F276" s="3"/>
    </row>
    <row r="277" spans="1:6">
      <c r="A277" s="26">
        <f t="shared" si="12"/>
        <v>0</v>
      </c>
      <c r="B277" s="3" t="str">
        <f t="shared" si="13"/>
        <v>I</v>
      </c>
      <c r="F277" s="3"/>
    </row>
    <row r="278" spans="1:6">
      <c r="A278" s="26">
        <f t="shared" si="12"/>
        <v>0</v>
      </c>
      <c r="B278" s="3" t="str">
        <f t="shared" si="13"/>
        <v>I</v>
      </c>
      <c r="F278" s="3"/>
    </row>
    <row r="279" spans="1:6">
      <c r="A279" s="26">
        <f t="shared" si="12"/>
        <v>0</v>
      </c>
      <c r="B279" s="3" t="str">
        <f t="shared" si="13"/>
        <v>I</v>
      </c>
      <c r="F279" s="3"/>
    </row>
    <row r="280" spans="1:6">
      <c r="A280" s="26">
        <f t="shared" si="12"/>
        <v>0</v>
      </c>
      <c r="B280" s="3" t="str">
        <f t="shared" si="13"/>
        <v>I</v>
      </c>
      <c r="F280" s="3"/>
    </row>
    <row r="281" spans="1:6">
      <c r="A281" s="26">
        <f t="shared" si="12"/>
        <v>0</v>
      </c>
      <c r="B281" s="3" t="str">
        <f t="shared" si="13"/>
        <v>I</v>
      </c>
      <c r="F281" s="3"/>
    </row>
    <row r="282" spans="1:6">
      <c r="A282" s="26">
        <f t="shared" si="12"/>
        <v>0</v>
      </c>
      <c r="B282" s="3" t="str">
        <f t="shared" si="13"/>
        <v>I</v>
      </c>
      <c r="F282" s="3"/>
    </row>
    <row r="283" spans="1:6">
      <c r="A283" s="26">
        <f t="shared" si="12"/>
        <v>0</v>
      </c>
      <c r="B283" s="3" t="str">
        <f t="shared" si="13"/>
        <v>I</v>
      </c>
      <c r="F283" s="3"/>
    </row>
    <row r="284" spans="1:6">
      <c r="A284" s="26">
        <f t="shared" si="12"/>
        <v>0</v>
      </c>
      <c r="B284" s="3" t="str">
        <f t="shared" si="13"/>
        <v>I</v>
      </c>
      <c r="F284" s="3"/>
    </row>
    <row r="285" spans="1:6">
      <c r="A285" s="26">
        <f t="shared" si="12"/>
        <v>0</v>
      </c>
      <c r="B285" s="3" t="str">
        <f t="shared" si="13"/>
        <v>I</v>
      </c>
      <c r="F285" s="3"/>
    </row>
    <row r="286" spans="1:6">
      <c r="A286" s="26">
        <f t="shared" si="12"/>
        <v>0</v>
      </c>
      <c r="B286" s="3" t="str">
        <f t="shared" si="13"/>
        <v>I</v>
      </c>
      <c r="F286" s="3"/>
    </row>
    <row r="287" spans="1:6">
      <c r="A287" s="26">
        <f t="shared" si="12"/>
        <v>0</v>
      </c>
      <c r="B287" s="3" t="str">
        <f t="shared" si="13"/>
        <v>I</v>
      </c>
      <c r="F287" s="3"/>
    </row>
    <row r="288" spans="1:6">
      <c r="A288" s="26">
        <f t="shared" si="12"/>
        <v>0</v>
      </c>
      <c r="B288" s="3" t="str">
        <f t="shared" si="13"/>
        <v>I</v>
      </c>
      <c r="F288" s="3"/>
    </row>
    <row r="289" spans="1:6">
      <c r="A289" s="26">
        <f t="shared" si="12"/>
        <v>0</v>
      </c>
      <c r="B289" s="3" t="str">
        <f t="shared" si="13"/>
        <v>I</v>
      </c>
      <c r="F289" s="3"/>
    </row>
    <row r="290" spans="1:6">
      <c r="A290" s="26">
        <f t="shared" si="12"/>
        <v>0</v>
      </c>
      <c r="B290" s="3" t="str">
        <f t="shared" si="13"/>
        <v>I</v>
      </c>
      <c r="F290" s="3"/>
    </row>
    <row r="291" spans="1:6">
      <c r="A291" s="26">
        <f t="shared" si="12"/>
        <v>0</v>
      </c>
      <c r="B291" s="3" t="str">
        <f t="shared" si="13"/>
        <v>I</v>
      </c>
      <c r="F291" s="3"/>
    </row>
    <row r="292" spans="1:6">
      <c r="A292" s="26">
        <f t="shared" si="12"/>
        <v>0</v>
      </c>
      <c r="B292" s="3" t="str">
        <f t="shared" si="13"/>
        <v>I</v>
      </c>
      <c r="F292" s="3"/>
    </row>
    <row r="293" spans="1:6">
      <c r="A293" s="26">
        <f t="shared" si="12"/>
        <v>0</v>
      </c>
      <c r="B293" s="3" t="str">
        <f t="shared" si="13"/>
        <v>I</v>
      </c>
      <c r="F293" s="3"/>
    </row>
    <row r="294" spans="1:6">
      <c r="A294" s="26">
        <f t="shared" si="12"/>
        <v>0</v>
      </c>
      <c r="B294" s="3" t="str">
        <f t="shared" si="13"/>
        <v>I</v>
      </c>
      <c r="F294" s="3"/>
    </row>
    <row r="295" spans="1:6">
      <c r="A295" s="26">
        <f t="shared" si="12"/>
        <v>0</v>
      </c>
      <c r="B295" s="3" t="str">
        <f t="shared" si="13"/>
        <v>I</v>
      </c>
      <c r="F295" s="3"/>
    </row>
    <row r="296" spans="1:6">
      <c r="A296" s="26">
        <f t="shared" si="12"/>
        <v>0</v>
      </c>
      <c r="B296" s="3" t="str">
        <f t="shared" si="13"/>
        <v>I</v>
      </c>
      <c r="F296" s="3"/>
    </row>
    <row r="297" spans="1:6">
      <c r="A297" s="26">
        <f t="shared" si="12"/>
        <v>0</v>
      </c>
      <c r="B297" s="3" t="str">
        <f t="shared" si="13"/>
        <v>I</v>
      </c>
      <c r="F297" s="3"/>
    </row>
    <row r="298" spans="1:6">
      <c r="A298" s="26">
        <f t="shared" si="12"/>
        <v>0</v>
      </c>
      <c r="B298" s="3" t="str">
        <f t="shared" si="13"/>
        <v>I</v>
      </c>
      <c r="F298" s="3"/>
    </row>
    <row r="299" spans="1:6">
      <c r="A299" s="26">
        <f t="shared" si="12"/>
        <v>0</v>
      </c>
      <c r="B299" s="3" t="str">
        <f t="shared" si="13"/>
        <v>I</v>
      </c>
      <c r="F299" s="3"/>
    </row>
    <row r="300" spans="1:6">
      <c r="A300" s="26">
        <f t="shared" si="12"/>
        <v>0</v>
      </c>
      <c r="B300" s="3" t="str">
        <f t="shared" si="13"/>
        <v>I</v>
      </c>
      <c r="F300" s="3"/>
    </row>
    <row r="301" spans="1:6">
      <c r="A301" s="26">
        <f t="shared" si="12"/>
        <v>0</v>
      </c>
      <c r="B301" s="3" t="str">
        <f t="shared" si="13"/>
        <v>I</v>
      </c>
      <c r="F301" s="3"/>
    </row>
    <row r="302" spans="1:6">
      <c r="A302" s="26">
        <f t="shared" si="12"/>
        <v>0</v>
      </c>
      <c r="B302" s="3" t="str">
        <f t="shared" si="13"/>
        <v>I</v>
      </c>
      <c r="F302" s="3"/>
    </row>
    <row r="303" spans="1:6">
      <c r="A303" s="26">
        <f t="shared" si="12"/>
        <v>0</v>
      </c>
      <c r="B303" s="3" t="str">
        <f t="shared" si="13"/>
        <v>I</v>
      </c>
      <c r="F303" s="3"/>
    </row>
    <row r="304" spans="1:6">
      <c r="A304" s="26">
        <f t="shared" si="12"/>
        <v>0</v>
      </c>
      <c r="B304" s="3" t="str">
        <f t="shared" si="13"/>
        <v>I</v>
      </c>
      <c r="F304" s="3"/>
    </row>
    <row r="305" spans="1:6">
      <c r="A305" s="26">
        <f t="shared" si="12"/>
        <v>0</v>
      </c>
      <c r="B305" s="3" t="str">
        <f t="shared" si="13"/>
        <v>I</v>
      </c>
      <c r="F305" s="3"/>
    </row>
    <row r="306" spans="1:6">
      <c r="A306" s="26">
        <f t="shared" si="12"/>
        <v>0</v>
      </c>
      <c r="B306" s="3" t="str">
        <f t="shared" si="13"/>
        <v>I</v>
      </c>
      <c r="F306" s="3"/>
    </row>
    <row r="307" spans="1:6">
      <c r="A307" s="26">
        <f t="shared" si="12"/>
        <v>0</v>
      </c>
      <c r="B307" s="3" t="str">
        <f t="shared" si="13"/>
        <v>I</v>
      </c>
      <c r="F307" s="3"/>
    </row>
    <row r="308" spans="1:6">
      <c r="A308" s="26">
        <f t="shared" si="12"/>
        <v>0</v>
      </c>
      <c r="B308" s="3" t="str">
        <f t="shared" si="13"/>
        <v>I</v>
      </c>
      <c r="F308" s="3"/>
    </row>
    <row r="309" spans="1:6">
      <c r="A309" s="26">
        <f t="shared" si="12"/>
        <v>0</v>
      </c>
      <c r="B309" s="3" t="str">
        <f t="shared" si="13"/>
        <v>I</v>
      </c>
      <c r="F309" s="3"/>
    </row>
    <row r="310" spans="1:6">
      <c r="A310" s="26">
        <f t="shared" si="12"/>
        <v>0</v>
      </c>
      <c r="B310" s="3" t="str">
        <f t="shared" si="13"/>
        <v>I</v>
      </c>
      <c r="F310" s="3"/>
    </row>
    <row r="311" spans="1:6">
      <c r="A311" s="26">
        <f t="shared" si="12"/>
        <v>0</v>
      </c>
      <c r="B311" s="3" t="str">
        <f t="shared" si="13"/>
        <v>I</v>
      </c>
      <c r="F311" s="3"/>
    </row>
    <row r="312" spans="1:6">
      <c r="A312" s="26">
        <f t="shared" si="12"/>
        <v>0</v>
      </c>
      <c r="B312" s="3" t="str">
        <f t="shared" si="13"/>
        <v>I</v>
      </c>
      <c r="F312" s="3"/>
    </row>
    <row r="313" spans="1:6">
      <c r="A313" s="26">
        <f t="shared" si="12"/>
        <v>0</v>
      </c>
      <c r="B313" s="3" t="str">
        <f t="shared" si="13"/>
        <v>I</v>
      </c>
      <c r="F313" s="3"/>
    </row>
    <row r="314" spans="1:6">
      <c r="A314" s="26">
        <f t="shared" si="12"/>
        <v>0</v>
      </c>
      <c r="B314" s="3" t="str">
        <f t="shared" si="13"/>
        <v>I</v>
      </c>
      <c r="F314" s="3"/>
    </row>
    <row r="315" spans="1:6">
      <c r="A315" s="26">
        <f t="shared" si="12"/>
        <v>0</v>
      </c>
      <c r="B315" s="3" t="str">
        <f t="shared" si="13"/>
        <v>I</v>
      </c>
      <c r="F315" s="3"/>
    </row>
    <row r="316" spans="1:6">
      <c r="A316" s="26">
        <f t="shared" si="12"/>
        <v>0</v>
      </c>
      <c r="B316" s="3" t="str">
        <f t="shared" si="13"/>
        <v>I</v>
      </c>
      <c r="F316" s="3"/>
    </row>
    <row r="317" spans="1:6">
      <c r="A317" s="26">
        <f t="shared" si="12"/>
        <v>0</v>
      </c>
      <c r="B317" s="3" t="str">
        <f t="shared" si="13"/>
        <v>I</v>
      </c>
      <c r="F317" s="3"/>
    </row>
    <row r="318" spans="1:6">
      <c r="A318" s="26">
        <f t="shared" si="12"/>
        <v>0</v>
      </c>
      <c r="B318" s="3" t="str">
        <f t="shared" si="13"/>
        <v>I</v>
      </c>
      <c r="F318" s="3"/>
    </row>
    <row r="319" spans="1:6">
      <c r="A319" s="26">
        <f t="shared" si="12"/>
        <v>0</v>
      </c>
      <c r="B319" s="3" t="str">
        <f t="shared" si="13"/>
        <v>I</v>
      </c>
      <c r="F319" s="3"/>
    </row>
    <row r="320" spans="1:6">
      <c r="A320" s="26">
        <f t="shared" si="12"/>
        <v>0</v>
      </c>
      <c r="B320" s="3" t="str">
        <f t="shared" si="13"/>
        <v>I</v>
      </c>
      <c r="F320" s="3"/>
    </row>
    <row r="321" spans="1:6">
      <c r="A321" s="26">
        <f t="shared" si="12"/>
        <v>0</v>
      </c>
      <c r="B321" s="3" t="str">
        <f t="shared" si="13"/>
        <v>I</v>
      </c>
      <c r="F321" s="3"/>
    </row>
    <row r="322" spans="1:6">
      <c r="A322" s="26">
        <f t="shared" si="12"/>
        <v>0</v>
      </c>
      <c r="B322" s="3" t="str">
        <f t="shared" si="13"/>
        <v>I</v>
      </c>
      <c r="F322" s="3"/>
    </row>
    <row r="323" spans="1:6">
      <c r="A323" s="26">
        <f t="shared" si="12"/>
        <v>0</v>
      </c>
      <c r="B323" s="3" t="str">
        <f t="shared" si="13"/>
        <v>I</v>
      </c>
      <c r="F323" s="3"/>
    </row>
    <row r="324" spans="1:6">
      <c r="A324" s="26">
        <f t="shared" si="12"/>
        <v>0</v>
      </c>
      <c r="B324" s="3" t="str">
        <f t="shared" si="13"/>
        <v>I</v>
      </c>
      <c r="F324" s="3"/>
    </row>
    <row r="325" spans="1:6">
      <c r="A325" s="26">
        <f t="shared" si="12"/>
        <v>0</v>
      </c>
      <c r="B325" s="3" t="str">
        <f t="shared" si="13"/>
        <v>I</v>
      </c>
      <c r="F325" s="3"/>
    </row>
    <row r="326" spans="1:6">
      <c r="A326" s="26">
        <f t="shared" si="12"/>
        <v>0</v>
      </c>
      <c r="B326" s="3" t="str">
        <f t="shared" si="13"/>
        <v>I</v>
      </c>
      <c r="F326" s="3"/>
    </row>
    <row r="327" spans="1:6">
      <c r="A327" s="26">
        <f t="shared" si="12"/>
        <v>0</v>
      </c>
      <c r="B327" s="3" t="str">
        <f t="shared" si="13"/>
        <v>I</v>
      </c>
      <c r="F327" s="3"/>
    </row>
    <row r="328" spans="1:6">
      <c r="A328" s="26">
        <f t="shared" si="12"/>
        <v>0</v>
      </c>
      <c r="B328" s="3" t="str">
        <f t="shared" si="13"/>
        <v>I</v>
      </c>
      <c r="F328" s="3"/>
    </row>
    <row r="329" spans="1:6">
      <c r="A329" s="26">
        <f t="shared" si="12"/>
        <v>0</v>
      </c>
      <c r="B329" s="3" t="str">
        <f t="shared" si="13"/>
        <v>I</v>
      </c>
      <c r="F329" s="3"/>
    </row>
    <row r="330" spans="1:6">
      <c r="A330" s="26">
        <f t="shared" si="12"/>
        <v>0</v>
      </c>
      <c r="B330" s="3" t="str">
        <f t="shared" si="13"/>
        <v>I</v>
      </c>
      <c r="F330" s="3"/>
    </row>
    <row r="331" spans="1:6">
      <c r="A331" s="26">
        <f t="shared" si="12"/>
        <v>0</v>
      </c>
      <c r="B331" s="3" t="str">
        <f t="shared" si="13"/>
        <v>I</v>
      </c>
      <c r="F331" s="3"/>
    </row>
    <row r="332" spans="1:6">
      <c r="A332" s="26">
        <f t="shared" si="12"/>
        <v>0</v>
      </c>
      <c r="B332" s="3" t="str">
        <f t="shared" si="13"/>
        <v>I</v>
      </c>
      <c r="F332" s="3"/>
    </row>
    <row r="333" spans="1:6">
      <c r="A333" s="26">
        <f t="shared" si="12"/>
        <v>0</v>
      </c>
      <c r="B333" s="3" t="str">
        <f t="shared" si="13"/>
        <v>I</v>
      </c>
      <c r="F333" s="3"/>
    </row>
    <row r="334" spans="1:6">
      <c r="A334" s="26">
        <f t="shared" si="12"/>
        <v>0</v>
      </c>
      <c r="B334" s="3" t="str">
        <f t="shared" si="13"/>
        <v>I</v>
      </c>
      <c r="F334" s="3"/>
    </row>
    <row r="335" spans="1:6">
      <c r="A335" s="26">
        <f t="shared" ref="A335:A398" si="14">P335</f>
        <v>0</v>
      </c>
      <c r="B335" s="3" t="str">
        <f t="shared" si="13"/>
        <v>I</v>
      </c>
      <c r="F335" s="3"/>
    </row>
    <row r="336" spans="1:6">
      <c r="A336" s="26">
        <f t="shared" si="14"/>
        <v>0</v>
      </c>
      <c r="B336" s="3" t="str">
        <f t="shared" ref="B336:B399" si="15">IF(H336=INT(H336),"I","II")</f>
        <v>I</v>
      </c>
      <c r="F336" s="3"/>
    </row>
    <row r="337" spans="1:6">
      <c r="A337" s="26">
        <f t="shared" si="14"/>
        <v>0</v>
      </c>
      <c r="B337" s="3" t="str">
        <f t="shared" si="15"/>
        <v>I</v>
      </c>
      <c r="F337" s="3"/>
    </row>
    <row r="338" spans="1:6">
      <c r="A338" s="26">
        <f t="shared" si="14"/>
        <v>0</v>
      </c>
      <c r="B338" s="3" t="str">
        <f t="shared" si="15"/>
        <v>I</v>
      </c>
      <c r="F338" s="3"/>
    </row>
    <row r="339" spans="1:6">
      <c r="A339" s="26">
        <f t="shared" si="14"/>
        <v>0</v>
      </c>
      <c r="B339" s="3" t="str">
        <f t="shared" si="15"/>
        <v>I</v>
      </c>
      <c r="F339" s="3"/>
    </row>
    <row r="340" spans="1:6">
      <c r="A340" s="26">
        <f t="shared" si="14"/>
        <v>0</v>
      </c>
      <c r="B340" s="3" t="str">
        <f t="shared" si="15"/>
        <v>I</v>
      </c>
      <c r="F340" s="3"/>
    </row>
    <row r="341" spans="1:6">
      <c r="A341" s="26">
        <f t="shared" si="14"/>
        <v>0</v>
      </c>
      <c r="B341" s="3" t="str">
        <f t="shared" si="15"/>
        <v>I</v>
      </c>
      <c r="F341" s="3"/>
    </row>
    <row r="342" spans="1:6">
      <c r="A342" s="26">
        <f t="shared" si="14"/>
        <v>0</v>
      </c>
      <c r="B342" s="3" t="str">
        <f t="shared" si="15"/>
        <v>I</v>
      </c>
      <c r="F342" s="3"/>
    </row>
    <row r="343" spans="1:6">
      <c r="A343" s="26">
        <f t="shared" si="14"/>
        <v>0</v>
      </c>
      <c r="B343" s="3" t="str">
        <f t="shared" si="15"/>
        <v>I</v>
      </c>
      <c r="F343" s="3"/>
    </row>
    <row r="344" spans="1:6">
      <c r="A344" s="26">
        <f t="shared" si="14"/>
        <v>0</v>
      </c>
      <c r="B344" s="3" t="str">
        <f t="shared" si="15"/>
        <v>I</v>
      </c>
      <c r="F344" s="3"/>
    </row>
    <row r="345" spans="1:6">
      <c r="A345" s="26">
        <f t="shared" si="14"/>
        <v>0</v>
      </c>
      <c r="B345" s="3" t="str">
        <f t="shared" si="15"/>
        <v>I</v>
      </c>
      <c r="F345" s="3"/>
    </row>
    <row r="346" spans="1:6">
      <c r="A346" s="26">
        <f t="shared" si="14"/>
        <v>0</v>
      </c>
      <c r="B346" s="3" t="str">
        <f t="shared" si="15"/>
        <v>I</v>
      </c>
      <c r="F346" s="3"/>
    </row>
    <row r="347" spans="1:6">
      <c r="A347" s="26">
        <f t="shared" si="14"/>
        <v>0</v>
      </c>
      <c r="B347" s="3" t="str">
        <f t="shared" si="15"/>
        <v>I</v>
      </c>
      <c r="F347" s="3"/>
    </row>
    <row r="348" spans="1:6">
      <c r="A348" s="26">
        <f t="shared" si="14"/>
        <v>0</v>
      </c>
      <c r="B348" s="3" t="str">
        <f t="shared" si="15"/>
        <v>I</v>
      </c>
      <c r="F348" s="3"/>
    </row>
    <row r="349" spans="1:6">
      <c r="A349" s="26">
        <f t="shared" si="14"/>
        <v>0</v>
      </c>
      <c r="B349" s="3" t="str">
        <f t="shared" si="15"/>
        <v>I</v>
      </c>
      <c r="F349" s="3"/>
    </row>
    <row r="350" spans="1:6">
      <c r="A350" s="26">
        <f t="shared" si="14"/>
        <v>0</v>
      </c>
      <c r="B350" s="3" t="str">
        <f t="shared" si="15"/>
        <v>I</v>
      </c>
      <c r="F350" s="3"/>
    </row>
    <row r="351" spans="1:6">
      <c r="A351" s="26">
        <f t="shared" si="14"/>
        <v>0</v>
      </c>
      <c r="B351" s="3" t="str">
        <f t="shared" si="15"/>
        <v>I</v>
      </c>
      <c r="F351" s="3"/>
    </row>
    <row r="352" spans="1:6">
      <c r="A352" s="26">
        <f t="shared" si="14"/>
        <v>0</v>
      </c>
      <c r="B352" s="3" t="str">
        <f t="shared" si="15"/>
        <v>I</v>
      </c>
      <c r="F352" s="3"/>
    </row>
    <row r="353" spans="1:6">
      <c r="A353" s="26">
        <f t="shared" si="14"/>
        <v>0</v>
      </c>
      <c r="B353" s="3" t="str">
        <f t="shared" si="15"/>
        <v>I</v>
      </c>
      <c r="F353" s="3"/>
    </row>
    <row r="354" spans="1:6">
      <c r="A354" s="26">
        <f t="shared" si="14"/>
        <v>0</v>
      </c>
      <c r="B354" s="3" t="str">
        <f t="shared" si="15"/>
        <v>I</v>
      </c>
      <c r="F354" s="3"/>
    </row>
    <row r="355" spans="1:6">
      <c r="A355" s="26">
        <f t="shared" si="14"/>
        <v>0</v>
      </c>
      <c r="B355" s="3" t="str">
        <f t="shared" si="15"/>
        <v>I</v>
      </c>
      <c r="F355" s="3"/>
    </row>
    <row r="356" spans="1:6">
      <c r="A356" s="26">
        <f t="shared" si="14"/>
        <v>0</v>
      </c>
      <c r="B356" s="3" t="str">
        <f t="shared" si="15"/>
        <v>I</v>
      </c>
      <c r="F356" s="3"/>
    </row>
    <row r="357" spans="1:6">
      <c r="A357" s="26">
        <f t="shared" si="14"/>
        <v>0</v>
      </c>
      <c r="B357" s="3" t="str">
        <f t="shared" si="15"/>
        <v>I</v>
      </c>
      <c r="F357" s="3"/>
    </row>
    <row r="358" spans="1:6">
      <c r="A358" s="26">
        <f t="shared" si="14"/>
        <v>0</v>
      </c>
      <c r="B358" s="3" t="str">
        <f t="shared" si="15"/>
        <v>I</v>
      </c>
      <c r="F358" s="3"/>
    </row>
    <row r="359" spans="1:6">
      <c r="A359" s="26">
        <f t="shared" si="14"/>
        <v>0</v>
      </c>
      <c r="B359" s="3" t="str">
        <f t="shared" si="15"/>
        <v>I</v>
      </c>
      <c r="F359" s="3"/>
    </row>
    <row r="360" spans="1:6">
      <c r="A360" s="26">
        <f t="shared" si="14"/>
        <v>0</v>
      </c>
      <c r="B360" s="3" t="str">
        <f t="shared" si="15"/>
        <v>I</v>
      </c>
      <c r="F360" s="3"/>
    </row>
    <row r="361" spans="1:6">
      <c r="A361" s="26">
        <f t="shared" si="14"/>
        <v>0</v>
      </c>
      <c r="B361" s="3" t="str">
        <f t="shared" si="15"/>
        <v>I</v>
      </c>
      <c r="F361" s="3"/>
    </row>
    <row r="362" spans="1:6">
      <c r="A362" s="26">
        <f t="shared" si="14"/>
        <v>0</v>
      </c>
      <c r="B362" s="3" t="str">
        <f t="shared" si="15"/>
        <v>I</v>
      </c>
      <c r="F362" s="3"/>
    </row>
    <row r="363" spans="1:6">
      <c r="A363" s="26">
        <f t="shared" si="14"/>
        <v>0</v>
      </c>
      <c r="B363" s="3" t="str">
        <f t="shared" si="15"/>
        <v>I</v>
      </c>
      <c r="F363" s="3"/>
    </row>
    <row r="364" spans="1:6">
      <c r="A364" s="26">
        <f t="shared" si="14"/>
        <v>0</v>
      </c>
      <c r="B364" s="3" t="str">
        <f t="shared" si="15"/>
        <v>I</v>
      </c>
      <c r="F364" s="3"/>
    </row>
    <row r="365" spans="1:6">
      <c r="A365" s="26">
        <f t="shared" si="14"/>
        <v>0</v>
      </c>
      <c r="B365" s="3" t="str">
        <f t="shared" si="15"/>
        <v>I</v>
      </c>
      <c r="F365" s="3"/>
    </row>
    <row r="366" spans="1:6">
      <c r="A366" s="26">
        <f t="shared" si="14"/>
        <v>0</v>
      </c>
      <c r="B366" s="3" t="str">
        <f t="shared" si="15"/>
        <v>I</v>
      </c>
      <c r="F366" s="3"/>
    </row>
    <row r="367" spans="1:6">
      <c r="A367" s="26">
        <f t="shared" si="14"/>
        <v>0</v>
      </c>
      <c r="B367" s="3" t="str">
        <f t="shared" si="15"/>
        <v>I</v>
      </c>
      <c r="F367" s="3"/>
    </row>
    <row r="368" spans="1:6">
      <c r="A368" s="26">
        <f t="shared" si="14"/>
        <v>0</v>
      </c>
      <c r="B368" s="3" t="str">
        <f t="shared" si="15"/>
        <v>I</v>
      </c>
      <c r="F368" s="3"/>
    </row>
    <row r="369" spans="1:6">
      <c r="A369" s="26">
        <f t="shared" si="14"/>
        <v>0</v>
      </c>
      <c r="B369" s="3" t="str">
        <f t="shared" si="15"/>
        <v>I</v>
      </c>
      <c r="F369" s="3"/>
    </row>
    <row r="370" spans="1:6">
      <c r="A370" s="26">
        <f t="shared" si="14"/>
        <v>0</v>
      </c>
      <c r="B370" s="3" t="str">
        <f t="shared" si="15"/>
        <v>I</v>
      </c>
      <c r="F370" s="3"/>
    </row>
    <row r="371" spans="1:6">
      <c r="A371" s="26">
        <f t="shared" si="14"/>
        <v>0</v>
      </c>
      <c r="B371" s="3" t="str">
        <f t="shared" si="15"/>
        <v>I</v>
      </c>
      <c r="F371" s="3"/>
    </row>
    <row r="372" spans="1:6">
      <c r="A372" s="26">
        <f t="shared" si="14"/>
        <v>0</v>
      </c>
      <c r="B372" s="3" t="str">
        <f t="shared" si="15"/>
        <v>I</v>
      </c>
      <c r="F372" s="3"/>
    </row>
    <row r="373" spans="1:6">
      <c r="A373" s="26">
        <f t="shared" si="14"/>
        <v>0</v>
      </c>
      <c r="B373" s="3" t="str">
        <f t="shared" si="15"/>
        <v>I</v>
      </c>
      <c r="F373" s="3"/>
    </row>
    <row r="374" spans="1:6">
      <c r="A374" s="26">
        <f t="shared" si="14"/>
        <v>0</v>
      </c>
      <c r="B374" s="3" t="str">
        <f t="shared" si="15"/>
        <v>I</v>
      </c>
      <c r="F374" s="3"/>
    </row>
    <row r="375" spans="1:6">
      <c r="A375" s="26">
        <f t="shared" si="14"/>
        <v>0</v>
      </c>
      <c r="B375" s="3" t="str">
        <f t="shared" si="15"/>
        <v>I</v>
      </c>
      <c r="F375" s="3"/>
    </row>
    <row r="376" spans="1:6">
      <c r="A376" s="26">
        <f t="shared" si="14"/>
        <v>0</v>
      </c>
      <c r="B376" s="3" t="str">
        <f t="shared" si="15"/>
        <v>I</v>
      </c>
      <c r="F376" s="3"/>
    </row>
    <row r="377" spans="1:6">
      <c r="A377" s="26">
        <f t="shared" si="14"/>
        <v>0</v>
      </c>
      <c r="B377" s="3" t="str">
        <f t="shared" si="15"/>
        <v>I</v>
      </c>
      <c r="F377" s="3"/>
    </row>
    <row r="378" spans="1:6">
      <c r="A378" s="26">
        <f t="shared" si="14"/>
        <v>0</v>
      </c>
      <c r="B378" s="3" t="str">
        <f t="shared" si="15"/>
        <v>I</v>
      </c>
      <c r="F378" s="3"/>
    </row>
    <row r="379" spans="1:6">
      <c r="A379" s="26">
        <f t="shared" si="14"/>
        <v>0</v>
      </c>
      <c r="B379" s="3" t="str">
        <f t="shared" si="15"/>
        <v>I</v>
      </c>
      <c r="F379" s="3"/>
    </row>
    <row r="380" spans="1:6">
      <c r="A380" s="26">
        <f t="shared" si="14"/>
        <v>0</v>
      </c>
      <c r="B380" s="3" t="str">
        <f t="shared" si="15"/>
        <v>I</v>
      </c>
      <c r="F380" s="3"/>
    </row>
    <row r="381" spans="1:6">
      <c r="A381" s="26">
        <f t="shared" si="14"/>
        <v>0</v>
      </c>
      <c r="B381" s="3" t="str">
        <f t="shared" si="15"/>
        <v>I</v>
      </c>
      <c r="F381" s="3"/>
    </row>
    <row r="382" spans="1:6">
      <c r="A382" s="26">
        <f t="shared" si="14"/>
        <v>0</v>
      </c>
      <c r="B382" s="3" t="str">
        <f t="shared" si="15"/>
        <v>I</v>
      </c>
      <c r="F382" s="3"/>
    </row>
    <row r="383" spans="1:6">
      <c r="A383" s="26">
        <f t="shared" si="14"/>
        <v>0</v>
      </c>
      <c r="B383" s="3" t="str">
        <f t="shared" si="15"/>
        <v>I</v>
      </c>
      <c r="F383" s="3"/>
    </row>
    <row r="384" spans="1:6">
      <c r="A384" s="26">
        <f t="shared" si="14"/>
        <v>0</v>
      </c>
      <c r="B384" s="3" t="str">
        <f t="shared" si="15"/>
        <v>I</v>
      </c>
      <c r="F384" s="3"/>
    </row>
    <row r="385" spans="1:6">
      <c r="A385" s="26">
        <f t="shared" si="14"/>
        <v>0</v>
      </c>
      <c r="B385" s="3" t="str">
        <f t="shared" si="15"/>
        <v>I</v>
      </c>
      <c r="F385" s="3"/>
    </row>
    <row r="386" spans="1:6">
      <c r="A386" s="26">
        <f t="shared" si="14"/>
        <v>0</v>
      </c>
      <c r="B386" s="3" t="str">
        <f t="shared" si="15"/>
        <v>I</v>
      </c>
      <c r="F386" s="3"/>
    </row>
    <row r="387" spans="1:6">
      <c r="A387" s="26">
        <f t="shared" si="14"/>
        <v>0</v>
      </c>
      <c r="B387" s="3" t="str">
        <f t="shared" si="15"/>
        <v>I</v>
      </c>
      <c r="F387" s="3"/>
    </row>
    <row r="388" spans="1:6">
      <c r="A388" s="26">
        <f t="shared" si="14"/>
        <v>0</v>
      </c>
      <c r="B388" s="3" t="str">
        <f t="shared" si="15"/>
        <v>I</v>
      </c>
      <c r="F388" s="3"/>
    </row>
    <row r="389" spans="1:6">
      <c r="A389" s="26">
        <f t="shared" si="14"/>
        <v>0</v>
      </c>
      <c r="B389" s="3" t="str">
        <f t="shared" si="15"/>
        <v>I</v>
      </c>
      <c r="F389" s="3"/>
    </row>
    <row r="390" spans="1:6">
      <c r="A390" s="26">
        <f t="shared" si="14"/>
        <v>0</v>
      </c>
      <c r="B390" s="3" t="str">
        <f t="shared" si="15"/>
        <v>I</v>
      </c>
      <c r="F390" s="3"/>
    </row>
    <row r="391" spans="1:6">
      <c r="A391" s="26">
        <f t="shared" si="14"/>
        <v>0</v>
      </c>
      <c r="B391" s="3" t="str">
        <f t="shared" si="15"/>
        <v>I</v>
      </c>
      <c r="F391" s="3"/>
    </row>
    <row r="392" spans="1:6">
      <c r="A392" s="26">
        <f t="shared" si="14"/>
        <v>0</v>
      </c>
      <c r="B392" s="3" t="str">
        <f t="shared" si="15"/>
        <v>I</v>
      </c>
      <c r="F392" s="3"/>
    </row>
    <row r="393" spans="1:6">
      <c r="A393" s="26">
        <f t="shared" si="14"/>
        <v>0</v>
      </c>
      <c r="B393" s="3" t="str">
        <f t="shared" si="15"/>
        <v>I</v>
      </c>
      <c r="F393" s="3"/>
    </row>
    <row r="394" spans="1:6">
      <c r="A394" s="26">
        <f t="shared" si="14"/>
        <v>0</v>
      </c>
      <c r="B394" s="3" t="str">
        <f t="shared" si="15"/>
        <v>I</v>
      </c>
      <c r="F394" s="3"/>
    </row>
    <row r="395" spans="1:6">
      <c r="A395" s="26">
        <f t="shared" si="14"/>
        <v>0</v>
      </c>
      <c r="B395" s="3" t="str">
        <f t="shared" si="15"/>
        <v>I</v>
      </c>
      <c r="F395" s="3"/>
    </row>
    <row r="396" spans="1:6">
      <c r="A396" s="26">
        <f t="shared" si="14"/>
        <v>0</v>
      </c>
      <c r="B396" s="3" t="str">
        <f t="shared" si="15"/>
        <v>I</v>
      </c>
      <c r="F396" s="3"/>
    </row>
    <row r="397" spans="1:6">
      <c r="A397" s="26">
        <f t="shared" si="14"/>
        <v>0</v>
      </c>
      <c r="B397" s="3" t="str">
        <f t="shared" si="15"/>
        <v>I</v>
      </c>
      <c r="F397" s="3"/>
    </row>
    <row r="398" spans="1:6">
      <c r="A398" s="26">
        <f t="shared" si="14"/>
        <v>0</v>
      </c>
      <c r="B398" s="3" t="str">
        <f t="shared" si="15"/>
        <v>I</v>
      </c>
      <c r="F398" s="3"/>
    </row>
    <row r="399" spans="1:6">
      <c r="A399" s="26">
        <f t="shared" ref="A399:A462" si="16">P399</f>
        <v>0</v>
      </c>
      <c r="B399" s="3" t="str">
        <f t="shared" si="15"/>
        <v>I</v>
      </c>
      <c r="F399" s="3"/>
    </row>
    <row r="400" spans="1:6">
      <c r="A400" s="26">
        <f t="shared" si="16"/>
        <v>0</v>
      </c>
      <c r="B400" s="3" t="str">
        <f t="shared" ref="B400:B463" si="17">IF(H400=INT(H400),"I","II")</f>
        <v>I</v>
      </c>
      <c r="F400" s="3"/>
    </row>
    <row r="401" spans="1:6">
      <c r="A401" s="26">
        <f t="shared" si="16"/>
        <v>0</v>
      </c>
      <c r="B401" s="3" t="str">
        <f t="shared" si="17"/>
        <v>I</v>
      </c>
      <c r="F401" s="3"/>
    </row>
    <row r="402" spans="1:6">
      <c r="A402" s="26">
        <f t="shared" si="16"/>
        <v>0</v>
      </c>
      <c r="B402" s="3" t="str">
        <f t="shared" si="17"/>
        <v>I</v>
      </c>
      <c r="F402" s="3"/>
    </row>
    <row r="403" spans="1:6">
      <c r="A403" s="26">
        <f t="shared" si="16"/>
        <v>0</v>
      </c>
      <c r="B403" s="3" t="str">
        <f t="shared" si="17"/>
        <v>I</v>
      </c>
      <c r="F403" s="3"/>
    </row>
    <row r="404" spans="1:6">
      <c r="A404" s="26">
        <f t="shared" si="16"/>
        <v>0</v>
      </c>
      <c r="B404" s="3" t="str">
        <f t="shared" si="17"/>
        <v>I</v>
      </c>
      <c r="F404" s="3"/>
    </row>
    <row r="405" spans="1:6">
      <c r="A405" s="26">
        <f t="shared" si="16"/>
        <v>0</v>
      </c>
      <c r="B405" s="3" t="str">
        <f t="shared" si="17"/>
        <v>I</v>
      </c>
      <c r="F405" s="3"/>
    </row>
    <row r="406" spans="1:6">
      <c r="A406" s="26">
        <f t="shared" si="16"/>
        <v>0</v>
      </c>
      <c r="B406" s="3" t="str">
        <f t="shared" si="17"/>
        <v>I</v>
      </c>
      <c r="F406" s="3"/>
    </row>
    <row r="407" spans="1:6">
      <c r="A407" s="26">
        <f t="shared" si="16"/>
        <v>0</v>
      </c>
      <c r="B407" s="3" t="str">
        <f t="shared" si="17"/>
        <v>I</v>
      </c>
      <c r="F407" s="3"/>
    </row>
    <row r="408" spans="1:6">
      <c r="A408" s="26">
        <f t="shared" si="16"/>
        <v>0</v>
      </c>
      <c r="B408" s="3" t="str">
        <f t="shared" si="17"/>
        <v>I</v>
      </c>
      <c r="F408" s="3"/>
    </row>
    <row r="409" spans="1:6">
      <c r="A409" s="26">
        <f t="shared" si="16"/>
        <v>0</v>
      </c>
      <c r="B409" s="3" t="str">
        <f t="shared" si="17"/>
        <v>I</v>
      </c>
      <c r="F409" s="3"/>
    </row>
    <row r="410" spans="1:6">
      <c r="A410" s="26">
        <f t="shared" si="16"/>
        <v>0</v>
      </c>
      <c r="B410" s="3" t="str">
        <f t="shared" si="17"/>
        <v>I</v>
      </c>
      <c r="F410" s="3"/>
    </row>
    <row r="411" spans="1:6">
      <c r="A411" s="26">
        <f t="shared" si="16"/>
        <v>0</v>
      </c>
      <c r="B411" s="3" t="str">
        <f t="shared" si="17"/>
        <v>I</v>
      </c>
      <c r="F411" s="3"/>
    </row>
    <row r="412" spans="1:6">
      <c r="A412" s="26">
        <f t="shared" si="16"/>
        <v>0</v>
      </c>
      <c r="B412" s="3" t="str">
        <f t="shared" si="17"/>
        <v>I</v>
      </c>
      <c r="F412" s="3"/>
    </row>
    <row r="413" spans="1:6">
      <c r="A413" s="26">
        <f t="shared" si="16"/>
        <v>0</v>
      </c>
      <c r="B413" s="3" t="str">
        <f t="shared" si="17"/>
        <v>I</v>
      </c>
      <c r="F413" s="3"/>
    </row>
    <row r="414" spans="1:6">
      <c r="A414" s="26">
        <f t="shared" si="16"/>
        <v>0</v>
      </c>
      <c r="B414" s="3" t="str">
        <f t="shared" si="17"/>
        <v>I</v>
      </c>
      <c r="F414" s="3"/>
    </row>
    <row r="415" spans="1:6">
      <c r="A415" s="26">
        <f t="shared" si="16"/>
        <v>0</v>
      </c>
      <c r="B415" s="3" t="str">
        <f t="shared" si="17"/>
        <v>I</v>
      </c>
      <c r="F415" s="3"/>
    </row>
    <row r="416" spans="1:6">
      <c r="A416" s="26">
        <f t="shared" si="16"/>
        <v>0</v>
      </c>
      <c r="B416" s="3" t="str">
        <f t="shared" si="17"/>
        <v>I</v>
      </c>
      <c r="F416" s="3"/>
    </row>
    <row r="417" spans="1:6">
      <c r="A417" s="26">
        <f t="shared" si="16"/>
        <v>0</v>
      </c>
      <c r="B417" s="3" t="str">
        <f t="shared" si="17"/>
        <v>I</v>
      </c>
      <c r="F417" s="3"/>
    </row>
    <row r="418" spans="1:6">
      <c r="A418" s="26">
        <f t="shared" si="16"/>
        <v>0</v>
      </c>
      <c r="B418" s="3" t="str">
        <f t="shared" si="17"/>
        <v>I</v>
      </c>
      <c r="F418" s="3"/>
    </row>
    <row r="419" spans="1:6">
      <c r="A419" s="26">
        <f t="shared" si="16"/>
        <v>0</v>
      </c>
      <c r="B419" s="3" t="str">
        <f t="shared" si="17"/>
        <v>I</v>
      </c>
      <c r="F419" s="3"/>
    </row>
    <row r="420" spans="1:6">
      <c r="A420" s="26">
        <f t="shared" si="16"/>
        <v>0</v>
      </c>
      <c r="B420" s="3" t="str">
        <f t="shared" si="17"/>
        <v>I</v>
      </c>
      <c r="F420" s="3"/>
    </row>
    <row r="421" spans="1:6">
      <c r="A421" s="26">
        <f t="shared" si="16"/>
        <v>0</v>
      </c>
      <c r="B421" s="3" t="str">
        <f t="shared" si="17"/>
        <v>I</v>
      </c>
      <c r="F421" s="3"/>
    </row>
    <row r="422" spans="1:6">
      <c r="A422" s="26">
        <f t="shared" si="16"/>
        <v>0</v>
      </c>
      <c r="B422" s="3" t="str">
        <f t="shared" si="17"/>
        <v>I</v>
      </c>
      <c r="F422" s="3"/>
    </row>
    <row r="423" spans="1:6">
      <c r="A423" s="26">
        <f t="shared" si="16"/>
        <v>0</v>
      </c>
      <c r="B423" s="3" t="str">
        <f t="shared" si="17"/>
        <v>I</v>
      </c>
      <c r="F423" s="3"/>
    </row>
    <row r="424" spans="1:6">
      <c r="A424" s="26">
        <f t="shared" si="16"/>
        <v>0</v>
      </c>
      <c r="B424" s="3" t="str">
        <f t="shared" si="17"/>
        <v>I</v>
      </c>
      <c r="F424" s="3"/>
    </row>
    <row r="425" spans="1:6">
      <c r="A425" s="26">
        <f t="shared" si="16"/>
        <v>0</v>
      </c>
      <c r="B425" s="3" t="str">
        <f t="shared" si="17"/>
        <v>I</v>
      </c>
      <c r="F425" s="3"/>
    </row>
    <row r="426" spans="1:6">
      <c r="A426" s="26">
        <f t="shared" si="16"/>
        <v>0</v>
      </c>
      <c r="B426" s="3" t="str">
        <f t="shared" si="17"/>
        <v>I</v>
      </c>
      <c r="F426" s="3"/>
    </row>
    <row r="427" spans="1:6">
      <c r="A427" s="26">
        <f t="shared" si="16"/>
        <v>0</v>
      </c>
      <c r="B427" s="3" t="str">
        <f t="shared" si="17"/>
        <v>I</v>
      </c>
      <c r="F427" s="3"/>
    </row>
    <row r="428" spans="1:6">
      <c r="A428" s="26">
        <f t="shared" si="16"/>
        <v>0</v>
      </c>
      <c r="B428" s="3" t="str">
        <f t="shared" si="17"/>
        <v>I</v>
      </c>
      <c r="F428" s="3"/>
    </row>
    <row r="429" spans="1:6">
      <c r="A429" s="26">
        <f t="shared" si="16"/>
        <v>0</v>
      </c>
      <c r="B429" s="3" t="str">
        <f t="shared" si="17"/>
        <v>I</v>
      </c>
      <c r="F429" s="3"/>
    </row>
    <row r="430" spans="1:6">
      <c r="A430" s="26">
        <f t="shared" si="16"/>
        <v>0</v>
      </c>
      <c r="B430" s="3" t="str">
        <f t="shared" si="17"/>
        <v>I</v>
      </c>
      <c r="F430" s="3"/>
    </row>
    <row r="431" spans="1:6">
      <c r="A431" s="26">
        <f t="shared" si="16"/>
        <v>0</v>
      </c>
      <c r="B431" s="3" t="str">
        <f t="shared" si="17"/>
        <v>I</v>
      </c>
      <c r="F431" s="3"/>
    </row>
    <row r="432" spans="1:6">
      <c r="A432" s="26">
        <f t="shared" si="16"/>
        <v>0</v>
      </c>
      <c r="B432" s="3" t="str">
        <f t="shared" si="17"/>
        <v>I</v>
      </c>
      <c r="F432" s="3"/>
    </row>
    <row r="433" spans="1:6">
      <c r="A433" s="26">
        <f t="shared" si="16"/>
        <v>0</v>
      </c>
      <c r="B433" s="3" t="str">
        <f t="shared" si="17"/>
        <v>I</v>
      </c>
      <c r="F433" s="3"/>
    </row>
    <row r="434" spans="1:6">
      <c r="A434" s="26">
        <f t="shared" si="16"/>
        <v>0</v>
      </c>
      <c r="B434" s="3" t="str">
        <f t="shared" si="17"/>
        <v>I</v>
      </c>
      <c r="F434" s="3"/>
    </row>
    <row r="435" spans="1:6">
      <c r="A435" s="26">
        <f t="shared" si="16"/>
        <v>0</v>
      </c>
      <c r="B435" s="3" t="str">
        <f t="shared" si="17"/>
        <v>I</v>
      </c>
      <c r="F435" s="3"/>
    </row>
    <row r="436" spans="1:6">
      <c r="A436" s="26">
        <f t="shared" si="16"/>
        <v>0</v>
      </c>
      <c r="B436" s="3" t="str">
        <f t="shared" si="17"/>
        <v>I</v>
      </c>
      <c r="F436" s="3"/>
    </row>
    <row r="437" spans="1:6">
      <c r="A437" s="26">
        <f t="shared" si="16"/>
        <v>0</v>
      </c>
      <c r="B437" s="3" t="str">
        <f t="shared" si="17"/>
        <v>I</v>
      </c>
      <c r="F437" s="3"/>
    </row>
    <row r="438" spans="1:6">
      <c r="A438" s="26">
        <f t="shared" si="16"/>
        <v>0</v>
      </c>
      <c r="B438" s="3" t="str">
        <f t="shared" si="17"/>
        <v>I</v>
      </c>
      <c r="F438" s="3"/>
    </row>
    <row r="439" spans="1:6">
      <c r="A439" s="26">
        <f t="shared" si="16"/>
        <v>0</v>
      </c>
      <c r="B439" s="3" t="str">
        <f t="shared" si="17"/>
        <v>I</v>
      </c>
      <c r="F439" s="3"/>
    </row>
    <row r="440" spans="1:6">
      <c r="A440" s="26">
        <f t="shared" si="16"/>
        <v>0</v>
      </c>
      <c r="B440" s="3" t="str">
        <f t="shared" si="17"/>
        <v>I</v>
      </c>
      <c r="F440" s="3"/>
    </row>
    <row r="441" spans="1:6">
      <c r="A441" s="26">
        <f t="shared" si="16"/>
        <v>0</v>
      </c>
      <c r="B441" s="3" t="str">
        <f t="shared" si="17"/>
        <v>I</v>
      </c>
      <c r="F441" s="3"/>
    </row>
    <row r="442" spans="1:6">
      <c r="A442" s="26">
        <f t="shared" si="16"/>
        <v>0</v>
      </c>
      <c r="B442" s="3" t="str">
        <f t="shared" si="17"/>
        <v>I</v>
      </c>
      <c r="F442" s="3"/>
    </row>
    <row r="443" spans="1:6">
      <c r="A443" s="26">
        <f t="shared" si="16"/>
        <v>0</v>
      </c>
      <c r="B443" s="3" t="str">
        <f t="shared" si="17"/>
        <v>I</v>
      </c>
      <c r="F443" s="3"/>
    </row>
    <row r="444" spans="1:6">
      <c r="A444" s="26">
        <f t="shared" si="16"/>
        <v>0</v>
      </c>
      <c r="B444" s="3" t="str">
        <f t="shared" si="17"/>
        <v>I</v>
      </c>
      <c r="F444" s="3"/>
    </row>
    <row r="445" spans="1:6">
      <c r="A445" s="26">
        <f t="shared" si="16"/>
        <v>0</v>
      </c>
      <c r="B445" s="3" t="str">
        <f t="shared" si="17"/>
        <v>I</v>
      </c>
      <c r="F445" s="3"/>
    </row>
    <row r="446" spans="1:6">
      <c r="A446" s="26">
        <f t="shared" si="16"/>
        <v>0</v>
      </c>
      <c r="B446" s="3" t="str">
        <f t="shared" si="17"/>
        <v>I</v>
      </c>
      <c r="F446" s="3"/>
    </row>
    <row r="447" spans="1:6">
      <c r="A447" s="26">
        <f t="shared" si="16"/>
        <v>0</v>
      </c>
      <c r="B447" s="3" t="str">
        <f t="shared" si="17"/>
        <v>I</v>
      </c>
      <c r="F447" s="3"/>
    </row>
    <row r="448" spans="1:6">
      <c r="A448" s="26">
        <f t="shared" si="16"/>
        <v>0</v>
      </c>
      <c r="B448" s="3" t="str">
        <f t="shared" si="17"/>
        <v>I</v>
      </c>
      <c r="F448" s="3"/>
    </row>
    <row r="449" spans="1:6">
      <c r="A449" s="26">
        <f t="shared" si="16"/>
        <v>0</v>
      </c>
      <c r="B449" s="3" t="str">
        <f t="shared" si="17"/>
        <v>I</v>
      </c>
      <c r="F449" s="3"/>
    </row>
    <row r="450" spans="1:6">
      <c r="A450" s="26">
        <f t="shared" si="16"/>
        <v>0</v>
      </c>
      <c r="B450" s="3" t="str">
        <f t="shared" si="17"/>
        <v>I</v>
      </c>
      <c r="F450" s="3"/>
    </row>
    <row r="451" spans="1:6">
      <c r="A451" s="26">
        <f t="shared" si="16"/>
        <v>0</v>
      </c>
      <c r="B451" s="3" t="str">
        <f t="shared" si="17"/>
        <v>I</v>
      </c>
      <c r="F451" s="3"/>
    </row>
    <row r="452" spans="1:6">
      <c r="A452" s="26">
        <f t="shared" si="16"/>
        <v>0</v>
      </c>
      <c r="B452" s="3" t="str">
        <f t="shared" si="17"/>
        <v>I</v>
      </c>
      <c r="F452" s="3"/>
    </row>
    <row r="453" spans="1:6">
      <c r="A453" s="26">
        <f t="shared" si="16"/>
        <v>0</v>
      </c>
      <c r="B453" s="3" t="str">
        <f t="shared" si="17"/>
        <v>I</v>
      </c>
      <c r="F453" s="3"/>
    </row>
    <row r="454" spans="1:6">
      <c r="A454" s="26">
        <f t="shared" si="16"/>
        <v>0</v>
      </c>
      <c r="B454" s="3" t="str">
        <f t="shared" si="17"/>
        <v>I</v>
      </c>
      <c r="F454" s="3"/>
    </row>
    <row r="455" spans="1:6">
      <c r="A455" s="26">
        <f t="shared" si="16"/>
        <v>0</v>
      </c>
      <c r="B455" s="3" t="str">
        <f t="shared" si="17"/>
        <v>I</v>
      </c>
      <c r="F455" s="3"/>
    </row>
    <row r="456" spans="1:6">
      <c r="A456" s="26">
        <f t="shared" si="16"/>
        <v>0</v>
      </c>
      <c r="B456" s="3" t="str">
        <f t="shared" si="17"/>
        <v>I</v>
      </c>
      <c r="F456" s="3"/>
    </row>
    <row r="457" spans="1:6">
      <c r="A457" s="26">
        <f t="shared" si="16"/>
        <v>0</v>
      </c>
      <c r="B457" s="3" t="str">
        <f t="shared" si="17"/>
        <v>I</v>
      </c>
      <c r="F457" s="3"/>
    </row>
    <row r="458" spans="1:6">
      <c r="A458" s="26">
        <f t="shared" si="16"/>
        <v>0</v>
      </c>
      <c r="B458" s="3" t="str">
        <f t="shared" si="17"/>
        <v>I</v>
      </c>
      <c r="F458" s="3"/>
    </row>
    <row r="459" spans="1:6">
      <c r="A459" s="26">
        <f t="shared" si="16"/>
        <v>0</v>
      </c>
      <c r="B459" s="3" t="str">
        <f t="shared" si="17"/>
        <v>I</v>
      </c>
      <c r="F459" s="3"/>
    </row>
    <row r="460" spans="1:6">
      <c r="A460" s="26">
        <f t="shared" si="16"/>
        <v>0</v>
      </c>
      <c r="B460" s="3" t="str">
        <f t="shared" si="17"/>
        <v>I</v>
      </c>
      <c r="F460" s="3"/>
    </row>
    <row r="461" spans="1:6">
      <c r="A461" s="26">
        <f t="shared" si="16"/>
        <v>0</v>
      </c>
      <c r="B461" s="3" t="str">
        <f t="shared" si="17"/>
        <v>I</v>
      </c>
      <c r="F461" s="3"/>
    </row>
    <row r="462" spans="1:6">
      <c r="A462" s="26">
        <f t="shared" si="16"/>
        <v>0</v>
      </c>
      <c r="B462" s="3" t="str">
        <f t="shared" si="17"/>
        <v>I</v>
      </c>
      <c r="F462" s="3"/>
    </row>
    <row r="463" spans="1:6">
      <c r="A463" s="26">
        <f t="shared" ref="A463:A526" si="18">P463</f>
        <v>0</v>
      </c>
      <c r="B463" s="3" t="str">
        <f t="shared" si="17"/>
        <v>I</v>
      </c>
      <c r="F463" s="3"/>
    </row>
    <row r="464" spans="1:6">
      <c r="A464" s="26">
        <f t="shared" si="18"/>
        <v>0</v>
      </c>
      <c r="B464" s="3" t="str">
        <f t="shared" ref="B464:B527" si="19">IF(H464=INT(H464),"I","II")</f>
        <v>I</v>
      </c>
      <c r="F464" s="3"/>
    </row>
    <row r="465" spans="1:6">
      <c r="A465" s="26">
        <f t="shared" si="18"/>
        <v>0</v>
      </c>
      <c r="B465" s="3" t="str">
        <f t="shared" si="19"/>
        <v>I</v>
      </c>
      <c r="F465" s="3"/>
    </row>
    <row r="466" spans="1:6">
      <c r="A466" s="26">
        <f t="shared" si="18"/>
        <v>0</v>
      </c>
      <c r="B466" s="3" t="str">
        <f t="shared" si="19"/>
        <v>I</v>
      </c>
      <c r="F466" s="3"/>
    </row>
    <row r="467" spans="1:6">
      <c r="A467" s="26">
        <f t="shared" si="18"/>
        <v>0</v>
      </c>
      <c r="B467" s="3" t="str">
        <f t="shared" si="19"/>
        <v>I</v>
      </c>
      <c r="F467" s="3"/>
    </row>
    <row r="468" spans="1:6">
      <c r="A468" s="26">
        <f t="shared" si="18"/>
        <v>0</v>
      </c>
      <c r="B468" s="3" t="str">
        <f t="shared" si="19"/>
        <v>I</v>
      </c>
      <c r="F468" s="3"/>
    </row>
    <row r="469" spans="1:6">
      <c r="A469" s="26">
        <f t="shared" si="18"/>
        <v>0</v>
      </c>
      <c r="B469" s="3" t="str">
        <f t="shared" si="19"/>
        <v>I</v>
      </c>
      <c r="F469" s="3"/>
    </row>
    <row r="470" spans="1:6">
      <c r="A470" s="26">
        <f t="shared" si="18"/>
        <v>0</v>
      </c>
      <c r="B470" s="3" t="str">
        <f t="shared" si="19"/>
        <v>I</v>
      </c>
      <c r="F470" s="3"/>
    </row>
    <row r="471" spans="1:6">
      <c r="A471" s="26">
        <f t="shared" si="18"/>
        <v>0</v>
      </c>
      <c r="B471" s="3" t="str">
        <f t="shared" si="19"/>
        <v>I</v>
      </c>
      <c r="F471" s="3"/>
    </row>
    <row r="472" spans="1:6">
      <c r="A472" s="26">
        <f t="shared" si="18"/>
        <v>0</v>
      </c>
      <c r="B472" s="3" t="str">
        <f t="shared" si="19"/>
        <v>I</v>
      </c>
      <c r="F472" s="3"/>
    </row>
    <row r="473" spans="1:6">
      <c r="A473" s="26">
        <f t="shared" si="18"/>
        <v>0</v>
      </c>
      <c r="B473" s="3" t="str">
        <f t="shared" si="19"/>
        <v>I</v>
      </c>
      <c r="F473" s="3"/>
    </row>
    <row r="474" spans="1:6">
      <c r="A474" s="26">
        <f t="shared" si="18"/>
        <v>0</v>
      </c>
      <c r="B474" s="3" t="str">
        <f t="shared" si="19"/>
        <v>I</v>
      </c>
      <c r="F474" s="3"/>
    </row>
    <row r="475" spans="1:6">
      <c r="A475" s="26">
        <f t="shared" si="18"/>
        <v>0</v>
      </c>
      <c r="B475" s="3" t="str">
        <f t="shared" si="19"/>
        <v>I</v>
      </c>
      <c r="F475" s="3"/>
    </row>
    <row r="476" spans="1:6">
      <c r="A476" s="26">
        <f t="shared" si="18"/>
        <v>0</v>
      </c>
      <c r="B476" s="3" t="str">
        <f t="shared" si="19"/>
        <v>I</v>
      </c>
      <c r="F476" s="3"/>
    </row>
    <row r="477" spans="1:6">
      <c r="A477" s="26">
        <f t="shared" si="18"/>
        <v>0</v>
      </c>
      <c r="B477" s="3" t="str">
        <f t="shared" si="19"/>
        <v>I</v>
      </c>
      <c r="F477" s="3"/>
    </row>
    <row r="478" spans="1:6">
      <c r="A478" s="26">
        <f t="shared" si="18"/>
        <v>0</v>
      </c>
      <c r="B478" s="3" t="str">
        <f t="shared" si="19"/>
        <v>I</v>
      </c>
      <c r="F478" s="3"/>
    </row>
    <row r="479" spans="1:6">
      <c r="A479" s="26">
        <f t="shared" si="18"/>
        <v>0</v>
      </c>
      <c r="B479" s="3" t="str">
        <f t="shared" si="19"/>
        <v>I</v>
      </c>
      <c r="F479" s="3"/>
    </row>
    <row r="480" spans="1:6">
      <c r="A480" s="26">
        <f t="shared" si="18"/>
        <v>0</v>
      </c>
      <c r="B480" s="3" t="str">
        <f t="shared" si="19"/>
        <v>I</v>
      </c>
      <c r="F480" s="3"/>
    </row>
    <row r="481" spans="1:6">
      <c r="A481" s="26">
        <f t="shared" si="18"/>
        <v>0</v>
      </c>
      <c r="B481" s="3" t="str">
        <f t="shared" si="19"/>
        <v>I</v>
      </c>
      <c r="F481" s="3"/>
    </row>
    <row r="482" spans="1:6">
      <c r="A482" s="26">
        <f t="shared" si="18"/>
        <v>0</v>
      </c>
      <c r="B482" s="3" t="str">
        <f t="shared" si="19"/>
        <v>I</v>
      </c>
      <c r="F482" s="3"/>
    </row>
    <row r="483" spans="1:6">
      <c r="A483" s="26">
        <f t="shared" si="18"/>
        <v>0</v>
      </c>
      <c r="B483" s="3" t="str">
        <f t="shared" si="19"/>
        <v>I</v>
      </c>
      <c r="F483" s="3"/>
    </row>
    <row r="484" spans="1:6">
      <c r="A484" s="26">
        <f t="shared" si="18"/>
        <v>0</v>
      </c>
      <c r="B484" s="3" t="str">
        <f t="shared" si="19"/>
        <v>I</v>
      </c>
      <c r="F484" s="3"/>
    </row>
    <row r="485" spans="1:6">
      <c r="A485" s="26">
        <f t="shared" si="18"/>
        <v>0</v>
      </c>
      <c r="B485" s="3" t="str">
        <f t="shared" si="19"/>
        <v>I</v>
      </c>
      <c r="F485" s="3"/>
    </row>
    <row r="486" spans="1:6">
      <c r="A486" s="26">
        <f t="shared" si="18"/>
        <v>0</v>
      </c>
      <c r="B486" s="3" t="str">
        <f t="shared" si="19"/>
        <v>I</v>
      </c>
      <c r="F486" s="3"/>
    </row>
    <row r="487" spans="1:6">
      <c r="A487" s="26">
        <f t="shared" si="18"/>
        <v>0</v>
      </c>
      <c r="B487" s="3" t="str">
        <f t="shared" si="19"/>
        <v>I</v>
      </c>
      <c r="F487" s="3"/>
    </row>
    <row r="488" spans="1:6">
      <c r="A488" s="26">
        <f t="shared" si="18"/>
        <v>0</v>
      </c>
      <c r="B488" s="3" t="str">
        <f t="shared" si="19"/>
        <v>I</v>
      </c>
      <c r="F488" s="3"/>
    </row>
    <row r="489" spans="1:6">
      <c r="A489" s="26">
        <f t="shared" si="18"/>
        <v>0</v>
      </c>
      <c r="B489" s="3" t="str">
        <f t="shared" si="19"/>
        <v>I</v>
      </c>
      <c r="F489" s="3"/>
    </row>
    <row r="490" spans="1:6">
      <c r="A490" s="26">
        <f t="shared" si="18"/>
        <v>0</v>
      </c>
      <c r="B490" s="3" t="str">
        <f t="shared" si="19"/>
        <v>I</v>
      </c>
      <c r="F490" s="3"/>
    </row>
    <row r="491" spans="1:6">
      <c r="A491" s="26">
        <f t="shared" si="18"/>
        <v>0</v>
      </c>
      <c r="B491" s="3" t="str">
        <f t="shared" si="19"/>
        <v>I</v>
      </c>
      <c r="F491" s="3"/>
    </row>
    <row r="492" spans="1:6">
      <c r="A492" s="26">
        <f t="shared" si="18"/>
        <v>0</v>
      </c>
      <c r="B492" s="3" t="str">
        <f t="shared" si="19"/>
        <v>I</v>
      </c>
      <c r="F492" s="3"/>
    </row>
    <row r="493" spans="1:6">
      <c r="A493" s="26">
        <f t="shared" si="18"/>
        <v>0</v>
      </c>
      <c r="B493" s="3" t="str">
        <f t="shared" si="19"/>
        <v>I</v>
      </c>
      <c r="F493" s="3"/>
    </row>
    <row r="494" spans="1:6">
      <c r="A494" s="26">
        <f t="shared" si="18"/>
        <v>0</v>
      </c>
      <c r="B494" s="3" t="str">
        <f t="shared" si="19"/>
        <v>I</v>
      </c>
      <c r="F494" s="3"/>
    </row>
    <row r="495" spans="1:6">
      <c r="A495" s="26">
        <f t="shared" si="18"/>
        <v>0</v>
      </c>
      <c r="B495" s="3" t="str">
        <f t="shared" si="19"/>
        <v>I</v>
      </c>
      <c r="F495" s="3"/>
    </row>
    <row r="496" spans="1:6">
      <c r="A496" s="26">
        <f t="shared" si="18"/>
        <v>0</v>
      </c>
      <c r="B496" s="3" t="str">
        <f t="shared" si="19"/>
        <v>I</v>
      </c>
      <c r="F496" s="3"/>
    </row>
    <row r="497" spans="1:6">
      <c r="A497" s="26">
        <f t="shared" si="18"/>
        <v>0</v>
      </c>
      <c r="B497" s="3" t="str">
        <f t="shared" si="19"/>
        <v>I</v>
      </c>
      <c r="F497" s="3"/>
    </row>
    <row r="498" spans="1:6">
      <c r="A498" s="26">
        <f t="shared" si="18"/>
        <v>0</v>
      </c>
      <c r="B498" s="3" t="str">
        <f t="shared" si="19"/>
        <v>I</v>
      </c>
      <c r="F498" s="3"/>
    </row>
    <row r="499" spans="1:6">
      <c r="A499" s="26">
        <f t="shared" si="18"/>
        <v>0</v>
      </c>
      <c r="B499" s="3" t="str">
        <f t="shared" si="19"/>
        <v>I</v>
      </c>
      <c r="F499" s="3"/>
    </row>
    <row r="500" spans="1:6">
      <c r="A500" s="26">
        <f t="shared" si="18"/>
        <v>0</v>
      </c>
      <c r="B500" s="3" t="str">
        <f t="shared" si="19"/>
        <v>I</v>
      </c>
      <c r="F500" s="3"/>
    </row>
    <row r="501" spans="1:6">
      <c r="A501" s="26">
        <f t="shared" si="18"/>
        <v>0</v>
      </c>
      <c r="B501" s="3" t="str">
        <f t="shared" si="19"/>
        <v>I</v>
      </c>
      <c r="F501" s="3"/>
    </row>
    <row r="502" spans="1:6">
      <c r="A502" s="26">
        <f t="shared" si="18"/>
        <v>0</v>
      </c>
      <c r="B502" s="3" t="str">
        <f t="shared" si="19"/>
        <v>I</v>
      </c>
      <c r="F502" s="3"/>
    </row>
    <row r="503" spans="1:6">
      <c r="A503" s="26">
        <f t="shared" si="18"/>
        <v>0</v>
      </c>
      <c r="B503" s="3" t="str">
        <f t="shared" si="19"/>
        <v>I</v>
      </c>
      <c r="F503" s="3"/>
    </row>
    <row r="504" spans="1:6">
      <c r="A504" s="26">
        <f t="shared" si="18"/>
        <v>0</v>
      </c>
      <c r="B504" s="3" t="str">
        <f t="shared" si="19"/>
        <v>I</v>
      </c>
      <c r="F504" s="3"/>
    </row>
    <row r="505" spans="1:6">
      <c r="A505" s="26">
        <f t="shared" si="18"/>
        <v>0</v>
      </c>
      <c r="B505" s="3" t="str">
        <f t="shared" si="19"/>
        <v>I</v>
      </c>
      <c r="F505" s="3"/>
    </row>
    <row r="506" spans="1:6">
      <c r="A506" s="26">
        <f t="shared" si="18"/>
        <v>0</v>
      </c>
      <c r="B506" s="3" t="str">
        <f t="shared" si="19"/>
        <v>I</v>
      </c>
      <c r="F506" s="3"/>
    </row>
    <row r="507" spans="1:6">
      <c r="A507" s="26">
        <f t="shared" si="18"/>
        <v>0</v>
      </c>
      <c r="B507" s="3" t="str">
        <f t="shared" si="19"/>
        <v>I</v>
      </c>
      <c r="F507" s="3"/>
    </row>
    <row r="508" spans="1:6">
      <c r="A508" s="26">
        <f t="shared" si="18"/>
        <v>0</v>
      </c>
      <c r="B508" s="3" t="str">
        <f t="shared" si="19"/>
        <v>I</v>
      </c>
      <c r="F508" s="3"/>
    </row>
    <row r="509" spans="1:6">
      <c r="A509" s="26">
        <f t="shared" si="18"/>
        <v>0</v>
      </c>
      <c r="B509" s="3" t="str">
        <f t="shared" si="19"/>
        <v>I</v>
      </c>
      <c r="F509" s="3"/>
    </row>
    <row r="510" spans="1:6">
      <c r="A510" s="26">
        <f t="shared" si="18"/>
        <v>0</v>
      </c>
      <c r="B510" s="3" t="str">
        <f t="shared" si="19"/>
        <v>I</v>
      </c>
      <c r="F510" s="3"/>
    </row>
    <row r="511" spans="1:6">
      <c r="A511" s="26">
        <f t="shared" si="18"/>
        <v>0</v>
      </c>
      <c r="B511" s="3" t="str">
        <f t="shared" si="19"/>
        <v>I</v>
      </c>
      <c r="F511" s="3"/>
    </row>
    <row r="512" spans="1:6">
      <c r="A512" s="26">
        <f t="shared" si="18"/>
        <v>0</v>
      </c>
      <c r="B512" s="3" t="str">
        <f t="shared" si="19"/>
        <v>I</v>
      </c>
      <c r="F512" s="3"/>
    </row>
    <row r="513" spans="1:6">
      <c r="A513" s="26">
        <f t="shared" si="18"/>
        <v>0</v>
      </c>
      <c r="B513" s="3" t="str">
        <f t="shared" si="19"/>
        <v>I</v>
      </c>
      <c r="F513" s="3"/>
    </row>
    <row r="514" spans="1:6">
      <c r="A514" s="26">
        <f t="shared" si="18"/>
        <v>0</v>
      </c>
      <c r="B514" s="3" t="str">
        <f t="shared" si="19"/>
        <v>I</v>
      </c>
      <c r="F514" s="3"/>
    </row>
    <row r="515" spans="1:6">
      <c r="A515" s="26">
        <f t="shared" si="18"/>
        <v>0</v>
      </c>
      <c r="B515" s="3" t="str">
        <f t="shared" si="19"/>
        <v>I</v>
      </c>
      <c r="F515" s="3"/>
    </row>
    <row r="516" spans="1:6">
      <c r="A516" s="26">
        <f t="shared" si="18"/>
        <v>0</v>
      </c>
      <c r="B516" s="3" t="str">
        <f t="shared" si="19"/>
        <v>I</v>
      </c>
      <c r="F516" s="3"/>
    </row>
    <row r="517" spans="1:6">
      <c r="A517" s="26">
        <f t="shared" si="18"/>
        <v>0</v>
      </c>
      <c r="B517" s="3" t="str">
        <f t="shared" si="19"/>
        <v>I</v>
      </c>
      <c r="F517" s="3"/>
    </row>
    <row r="518" spans="1:6">
      <c r="A518" s="26">
        <f t="shared" si="18"/>
        <v>0</v>
      </c>
      <c r="B518" s="3" t="str">
        <f t="shared" si="19"/>
        <v>I</v>
      </c>
      <c r="F518" s="3"/>
    </row>
    <row r="519" spans="1:6">
      <c r="A519" s="26">
        <f t="shared" si="18"/>
        <v>0</v>
      </c>
      <c r="B519" s="3" t="str">
        <f t="shared" si="19"/>
        <v>I</v>
      </c>
      <c r="F519" s="3"/>
    </row>
    <row r="520" spans="1:6">
      <c r="A520" s="26">
        <f t="shared" si="18"/>
        <v>0</v>
      </c>
      <c r="B520" s="3" t="str">
        <f t="shared" si="19"/>
        <v>I</v>
      </c>
      <c r="F520" s="3"/>
    </row>
    <row r="521" spans="1:6">
      <c r="A521" s="26">
        <f t="shared" si="18"/>
        <v>0</v>
      </c>
      <c r="B521" s="3" t="str">
        <f t="shared" si="19"/>
        <v>I</v>
      </c>
      <c r="F521" s="3"/>
    </row>
    <row r="522" spans="1:6">
      <c r="A522" s="26">
        <f t="shared" si="18"/>
        <v>0</v>
      </c>
      <c r="B522" s="3" t="str">
        <f t="shared" si="19"/>
        <v>I</v>
      </c>
      <c r="F522" s="3"/>
    </row>
    <row r="523" spans="1:6">
      <c r="A523" s="26">
        <f t="shared" si="18"/>
        <v>0</v>
      </c>
      <c r="B523" s="3" t="str">
        <f t="shared" si="19"/>
        <v>I</v>
      </c>
      <c r="F523" s="3"/>
    </row>
    <row r="524" spans="1:6">
      <c r="A524" s="26">
        <f t="shared" si="18"/>
        <v>0</v>
      </c>
      <c r="B524" s="3" t="str">
        <f t="shared" si="19"/>
        <v>I</v>
      </c>
      <c r="F524" s="3"/>
    </row>
    <row r="525" spans="1:6">
      <c r="A525" s="26">
        <f t="shared" si="18"/>
        <v>0</v>
      </c>
      <c r="B525" s="3" t="str">
        <f t="shared" si="19"/>
        <v>I</v>
      </c>
      <c r="F525" s="3"/>
    </row>
    <row r="526" spans="1:6">
      <c r="A526" s="26">
        <f t="shared" si="18"/>
        <v>0</v>
      </c>
      <c r="B526" s="3" t="str">
        <f t="shared" si="19"/>
        <v>I</v>
      </c>
      <c r="F526" s="3"/>
    </row>
    <row r="527" spans="1:6">
      <c r="A527" s="26">
        <f t="shared" ref="A527:A590" si="20">P527</f>
        <v>0</v>
      </c>
      <c r="B527" s="3" t="str">
        <f t="shared" si="19"/>
        <v>I</v>
      </c>
      <c r="F527" s="3"/>
    </row>
    <row r="528" spans="1:6">
      <c r="A528" s="26">
        <f t="shared" si="20"/>
        <v>0</v>
      </c>
      <c r="B528" s="3" t="str">
        <f t="shared" ref="B528:B591" si="21">IF(H528=INT(H528),"I","II")</f>
        <v>I</v>
      </c>
      <c r="F528" s="3"/>
    </row>
    <row r="529" spans="1:6">
      <c r="A529" s="26">
        <f t="shared" si="20"/>
        <v>0</v>
      </c>
      <c r="B529" s="3" t="str">
        <f t="shared" si="21"/>
        <v>I</v>
      </c>
      <c r="F529" s="3"/>
    </row>
    <row r="530" spans="1:6">
      <c r="A530" s="26">
        <f t="shared" si="20"/>
        <v>0</v>
      </c>
      <c r="B530" s="3" t="str">
        <f t="shared" si="21"/>
        <v>I</v>
      </c>
      <c r="F530" s="3"/>
    </row>
    <row r="531" spans="1:6">
      <c r="A531" s="26">
        <f t="shared" si="20"/>
        <v>0</v>
      </c>
      <c r="B531" s="3" t="str">
        <f t="shared" si="21"/>
        <v>I</v>
      </c>
      <c r="F531" s="3"/>
    </row>
    <row r="532" spans="1:6">
      <c r="A532" s="26">
        <f t="shared" si="20"/>
        <v>0</v>
      </c>
      <c r="B532" s="3" t="str">
        <f t="shared" si="21"/>
        <v>I</v>
      </c>
      <c r="F532" s="3"/>
    </row>
    <row r="533" spans="1:6">
      <c r="A533" s="26">
        <f t="shared" si="20"/>
        <v>0</v>
      </c>
      <c r="B533" s="3" t="str">
        <f t="shared" si="21"/>
        <v>I</v>
      </c>
      <c r="F533" s="3"/>
    </row>
    <row r="534" spans="1:6">
      <c r="A534" s="26">
        <f t="shared" si="20"/>
        <v>0</v>
      </c>
      <c r="B534" s="3" t="str">
        <f t="shared" si="21"/>
        <v>I</v>
      </c>
      <c r="F534" s="3"/>
    </row>
    <row r="535" spans="1:6">
      <c r="A535" s="26">
        <f t="shared" si="20"/>
        <v>0</v>
      </c>
      <c r="B535" s="3" t="str">
        <f t="shared" si="21"/>
        <v>I</v>
      </c>
      <c r="F535" s="3"/>
    </row>
    <row r="536" spans="1:6">
      <c r="A536" s="26">
        <f t="shared" si="20"/>
        <v>0</v>
      </c>
      <c r="B536" s="3" t="str">
        <f t="shared" si="21"/>
        <v>I</v>
      </c>
      <c r="F536" s="3"/>
    </row>
    <row r="537" spans="1:6">
      <c r="A537" s="26">
        <f t="shared" si="20"/>
        <v>0</v>
      </c>
      <c r="B537" s="3" t="str">
        <f t="shared" si="21"/>
        <v>I</v>
      </c>
      <c r="F537" s="3"/>
    </row>
    <row r="538" spans="1:6">
      <c r="A538" s="26">
        <f t="shared" si="20"/>
        <v>0</v>
      </c>
      <c r="B538" s="3" t="str">
        <f t="shared" si="21"/>
        <v>I</v>
      </c>
      <c r="F538" s="3"/>
    </row>
    <row r="539" spans="1:6">
      <c r="A539" s="26">
        <f t="shared" si="20"/>
        <v>0</v>
      </c>
      <c r="B539" s="3" t="str">
        <f t="shared" si="21"/>
        <v>I</v>
      </c>
      <c r="F539" s="3"/>
    </row>
    <row r="540" spans="1:6">
      <c r="A540" s="26">
        <f t="shared" si="20"/>
        <v>0</v>
      </c>
      <c r="B540" s="3" t="str">
        <f t="shared" si="21"/>
        <v>I</v>
      </c>
      <c r="F540" s="3"/>
    </row>
    <row r="541" spans="1:6">
      <c r="A541" s="26">
        <f t="shared" si="20"/>
        <v>0</v>
      </c>
      <c r="B541" s="3" t="str">
        <f t="shared" si="21"/>
        <v>I</v>
      </c>
      <c r="F541" s="3"/>
    </row>
    <row r="542" spans="1:6">
      <c r="A542" s="26">
        <f t="shared" si="20"/>
        <v>0</v>
      </c>
      <c r="B542" s="3" t="str">
        <f t="shared" si="21"/>
        <v>I</v>
      </c>
      <c r="F542" s="3"/>
    </row>
    <row r="543" spans="1:6">
      <c r="A543" s="26">
        <f t="shared" si="20"/>
        <v>0</v>
      </c>
      <c r="B543" s="3" t="str">
        <f t="shared" si="21"/>
        <v>I</v>
      </c>
      <c r="F543" s="3"/>
    </row>
    <row r="544" spans="1:6">
      <c r="A544" s="26">
        <f t="shared" si="20"/>
        <v>0</v>
      </c>
      <c r="B544" s="3" t="str">
        <f t="shared" si="21"/>
        <v>I</v>
      </c>
      <c r="F544" s="3"/>
    </row>
    <row r="545" spans="1:6">
      <c r="A545" s="26">
        <f t="shared" si="20"/>
        <v>0</v>
      </c>
      <c r="B545" s="3" t="str">
        <f t="shared" si="21"/>
        <v>I</v>
      </c>
      <c r="F545" s="3"/>
    </row>
    <row r="546" spans="1:6">
      <c r="A546" s="26">
        <f t="shared" si="20"/>
        <v>0</v>
      </c>
      <c r="B546" s="3" t="str">
        <f t="shared" si="21"/>
        <v>I</v>
      </c>
      <c r="F546" s="3"/>
    </row>
    <row r="547" spans="1:6">
      <c r="A547" s="26">
        <f t="shared" si="20"/>
        <v>0</v>
      </c>
      <c r="B547" s="3" t="str">
        <f t="shared" si="21"/>
        <v>I</v>
      </c>
      <c r="F547" s="3"/>
    </row>
    <row r="548" spans="1:6">
      <c r="A548" s="26">
        <f t="shared" si="20"/>
        <v>0</v>
      </c>
      <c r="B548" s="3" t="str">
        <f t="shared" si="21"/>
        <v>I</v>
      </c>
      <c r="F548" s="3"/>
    </row>
    <row r="549" spans="1:6">
      <c r="A549" s="26">
        <f t="shared" si="20"/>
        <v>0</v>
      </c>
      <c r="B549" s="3" t="str">
        <f t="shared" si="21"/>
        <v>I</v>
      </c>
      <c r="F549" s="3"/>
    </row>
    <row r="550" spans="1:6">
      <c r="A550" s="26">
        <f t="shared" si="20"/>
        <v>0</v>
      </c>
      <c r="B550" s="3" t="str">
        <f t="shared" si="21"/>
        <v>I</v>
      </c>
      <c r="F550" s="3"/>
    </row>
    <row r="551" spans="1:6">
      <c r="A551" s="26">
        <f t="shared" si="20"/>
        <v>0</v>
      </c>
      <c r="B551" s="3" t="str">
        <f t="shared" si="21"/>
        <v>I</v>
      </c>
      <c r="F551" s="3"/>
    </row>
    <row r="552" spans="1:6">
      <c r="A552" s="26">
        <f t="shared" si="20"/>
        <v>0</v>
      </c>
      <c r="B552" s="3" t="str">
        <f t="shared" si="21"/>
        <v>I</v>
      </c>
      <c r="F552" s="3"/>
    </row>
    <row r="553" spans="1:6">
      <c r="A553" s="26">
        <f t="shared" si="20"/>
        <v>0</v>
      </c>
      <c r="B553" s="3" t="str">
        <f t="shared" si="21"/>
        <v>I</v>
      </c>
      <c r="F553" s="3"/>
    </row>
    <row r="554" spans="1:6">
      <c r="A554" s="26">
        <f t="shared" si="20"/>
        <v>0</v>
      </c>
      <c r="B554" s="3" t="str">
        <f t="shared" si="21"/>
        <v>I</v>
      </c>
      <c r="F554" s="3"/>
    </row>
    <row r="555" spans="1:6">
      <c r="A555" s="26">
        <f t="shared" si="20"/>
        <v>0</v>
      </c>
      <c r="B555" s="3" t="str">
        <f t="shared" si="21"/>
        <v>I</v>
      </c>
      <c r="F555" s="3"/>
    </row>
    <row r="556" spans="1:6">
      <c r="A556" s="26">
        <f t="shared" si="20"/>
        <v>0</v>
      </c>
      <c r="B556" s="3" t="str">
        <f t="shared" si="21"/>
        <v>I</v>
      </c>
      <c r="F556" s="3"/>
    </row>
    <row r="557" spans="1:6">
      <c r="A557" s="26">
        <f t="shared" si="20"/>
        <v>0</v>
      </c>
      <c r="B557" s="3" t="str">
        <f t="shared" si="21"/>
        <v>I</v>
      </c>
      <c r="F557" s="3"/>
    </row>
    <row r="558" spans="1:6">
      <c r="A558" s="26">
        <f t="shared" si="20"/>
        <v>0</v>
      </c>
      <c r="B558" s="3" t="str">
        <f t="shared" si="21"/>
        <v>I</v>
      </c>
      <c r="F558" s="3"/>
    </row>
    <row r="559" spans="1:6">
      <c r="A559" s="26">
        <f t="shared" si="20"/>
        <v>0</v>
      </c>
      <c r="B559" s="3" t="str">
        <f t="shared" si="21"/>
        <v>I</v>
      </c>
      <c r="F559" s="3"/>
    </row>
    <row r="560" spans="1:6">
      <c r="A560" s="26">
        <f t="shared" si="20"/>
        <v>0</v>
      </c>
      <c r="B560" s="3" t="str">
        <f t="shared" si="21"/>
        <v>I</v>
      </c>
      <c r="F560" s="3"/>
    </row>
    <row r="561" spans="1:6">
      <c r="A561" s="26">
        <f t="shared" si="20"/>
        <v>0</v>
      </c>
      <c r="B561" s="3" t="str">
        <f t="shared" si="21"/>
        <v>I</v>
      </c>
      <c r="F561" s="3"/>
    </row>
    <row r="562" spans="1:6">
      <c r="A562" s="26">
        <f t="shared" si="20"/>
        <v>0</v>
      </c>
      <c r="B562" s="3" t="str">
        <f t="shared" si="21"/>
        <v>I</v>
      </c>
      <c r="F562" s="3"/>
    </row>
    <row r="563" spans="1:6">
      <c r="A563" s="26">
        <f t="shared" si="20"/>
        <v>0</v>
      </c>
      <c r="B563" s="3" t="str">
        <f t="shared" si="21"/>
        <v>I</v>
      </c>
      <c r="F563" s="3"/>
    </row>
    <row r="564" spans="1:6">
      <c r="A564" s="26">
        <f t="shared" si="20"/>
        <v>0</v>
      </c>
      <c r="B564" s="3" t="str">
        <f t="shared" si="21"/>
        <v>I</v>
      </c>
      <c r="F564" s="3"/>
    </row>
    <row r="565" spans="1:6">
      <c r="A565" s="26">
        <f t="shared" si="20"/>
        <v>0</v>
      </c>
      <c r="B565" s="3" t="str">
        <f t="shared" si="21"/>
        <v>I</v>
      </c>
      <c r="F565" s="3"/>
    </row>
    <row r="566" spans="1:6">
      <c r="A566" s="26">
        <f t="shared" si="20"/>
        <v>0</v>
      </c>
      <c r="B566" s="3" t="str">
        <f t="shared" si="21"/>
        <v>I</v>
      </c>
      <c r="F566" s="3"/>
    </row>
    <row r="567" spans="1:6">
      <c r="A567" s="26">
        <f t="shared" si="20"/>
        <v>0</v>
      </c>
      <c r="B567" s="3" t="str">
        <f t="shared" si="21"/>
        <v>I</v>
      </c>
      <c r="F567" s="3"/>
    </row>
    <row r="568" spans="1:6">
      <c r="A568" s="26">
        <f t="shared" si="20"/>
        <v>0</v>
      </c>
      <c r="B568" s="3" t="str">
        <f t="shared" si="21"/>
        <v>I</v>
      </c>
      <c r="F568" s="3"/>
    </row>
    <row r="569" spans="1:6">
      <c r="A569" s="26">
        <f t="shared" si="20"/>
        <v>0</v>
      </c>
      <c r="B569" s="3" t="str">
        <f t="shared" si="21"/>
        <v>I</v>
      </c>
      <c r="F569" s="3"/>
    </row>
    <row r="570" spans="1:6">
      <c r="A570" s="26">
        <f t="shared" si="20"/>
        <v>0</v>
      </c>
      <c r="B570" s="3" t="str">
        <f t="shared" si="21"/>
        <v>I</v>
      </c>
      <c r="F570" s="3"/>
    </row>
    <row r="571" spans="1:6">
      <c r="A571" s="26">
        <f t="shared" si="20"/>
        <v>0</v>
      </c>
      <c r="B571" s="3" t="str">
        <f t="shared" si="21"/>
        <v>I</v>
      </c>
      <c r="F571" s="3"/>
    </row>
    <row r="572" spans="1:6">
      <c r="A572" s="26">
        <f t="shared" si="20"/>
        <v>0</v>
      </c>
      <c r="B572" s="3" t="str">
        <f t="shared" si="21"/>
        <v>I</v>
      </c>
      <c r="F572" s="3"/>
    </row>
    <row r="573" spans="1:6">
      <c r="A573" s="26">
        <f t="shared" si="20"/>
        <v>0</v>
      </c>
      <c r="B573" s="3" t="str">
        <f t="shared" si="21"/>
        <v>I</v>
      </c>
      <c r="F573" s="3"/>
    </row>
    <row r="574" spans="1:6">
      <c r="A574" s="26">
        <f t="shared" si="20"/>
        <v>0</v>
      </c>
      <c r="B574" s="3" t="str">
        <f t="shared" si="21"/>
        <v>I</v>
      </c>
      <c r="F574" s="3"/>
    </row>
    <row r="575" spans="1:6">
      <c r="A575" s="26">
        <f t="shared" si="20"/>
        <v>0</v>
      </c>
      <c r="B575" s="3" t="str">
        <f t="shared" si="21"/>
        <v>I</v>
      </c>
      <c r="F575" s="3"/>
    </row>
    <row r="576" spans="1:6">
      <c r="A576" s="26">
        <f t="shared" si="20"/>
        <v>0</v>
      </c>
      <c r="B576" s="3" t="str">
        <f t="shared" si="21"/>
        <v>I</v>
      </c>
      <c r="F576" s="3"/>
    </row>
    <row r="577" spans="1:6">
      <c r="A577" s="26">
        <f t="shared" si="20"/>
        <v>0</v>
      </c>
      <c r="B577" s="3" t="str">
        <f t="shared" si="21"/>
        <v>I</v>
      </c>
      <c r="F577" s="3"/>
    </row>
    <row r="578" spans="1:6">
      <c r="A578" s="26">
        <f t="shared" si="20"/>
        <v>0</v>
      </c>
      <c r="B578" s="3" t="str">
        <f t="shared" si="21"/>
        <v>I</v>
      </c>
      <c r="F578" s="3"/>
    </row>
    <row r="579" spans="1:6">
      <c r="A579" s="26">
        <f t="shared" si="20"/>
        <v>0</v>
      </c>
      <c r="B579" s="3" t="str">
        <f t="shared" si="21"/>
        <v>I</v>
      </c>
      <c r="F579" s="3"/>
    </row>
    <row r="580" spans="1:6">
      <c r="A580" s="26">
        <f t="shared" si="20"/>
        <v>0</v>
      </c>
      <c r="B580" s="3" t="str">
        <f t="shared" si="21"/>
        <v>I</v>
      </c>
      <c r="F580" s="3"/>
    </row>
    <row r="581" spans="1:6">
      <c r="A581" s="26">
        <f t="shared" si="20"/>
        <v>0</v>
      </c>
      <c r="B581" s="3" t="str">
        <f t="shared" si="21"/>
        <v>I</v>
      </c>
      <c r="F581" s="3"/>
    </row>
    <row r="582" spans="1:6">
      <c r="A582" s="26">
        <f t="shared" si="20"/>
        <v>0</v>
      </c>
      <c r="B582" s="3" t="str">
        <f t="shared" si="21"/>
        <v>I</v>
      </c>
      <c r="F582" s="3"/>
    </row>
    <row r="583" spans="1:6">
      <c r="A583" s="26">
        <f t="shared" si="20"/>
        <v>0</v>
      </c>
      <c r="B583" s="3" t="str">
        <f t="shared" si="21"/>
        <v>I</v>
      </c>
      <c r="F583" s="3"/>
    </row>
    <row r="584" spans="1:6">
      <c r="A584" s="26">
        <f t="shared" si="20"/>
        <v>0</v>
      </c>
      <c r="B584" s="3" t="str">
        <f t="shared" si="21"/>
        <v>I</v>
      </c>
      <c r="F584" s="3"/>
    </row>
    <row r="585" spans="1:6">
      <c r="A585" s="26">
        <f t="shared" si="20"/>
        <v>0</v>
      </c>
      <c r="B585" s="3" t="str">
        <f t="shared" si="21"/>
        <v>I</v>
      </c>
      <c r="F585" s="3"/>
    </row>
    <row r="586" spans="1:6">
      <c r="A586" s="26">
        <f t="shared" si="20"/>
        <v>0</v>
      </c>
      <c r="B586" s="3" t="str">
        <f t="shared" si="21"/>
        <v>I</v>
      </c>
      <c r="F586" s="3"/>
    </row>
    <row r="587" spans="1:6">
      <c r="A587" s="26">
        <f t="shared" si="20"/>
        <v>0</v>
      </c>
      <c r="B587" s="3" t="str">
        <f t="shared" si="21"/>
        <v>I</v>
      </c>
      <c r="F587" s="3"/>
    </row>
    <row r="588" spans="1:6">
      <c r="A588" s="26">
        <f t="shared" si="20"/>
        <v>0</v>
      </c>
      <c r="B588" s="3" t="str">
        <f t="shared" si="21"/>
        <v>I</v>
      </c>
      <c r="F588" s="3"/>
    </row>
    <row r="589" spans="1:6">
      <c r="A589" s="26">
        <f t="shared" si="20"/>
        <v>0</v>
      </c>
      <c r="B589" s="3" t="str">
        <f t="shared" si="21"/>
        <v>I</v>
      </c>
      <c r="F589" s="3"/>
    </row>
    <row r="590" spans="1:6">
      <c r="A590" s="26">
        <f t="shared" si="20"/>
        <v>0</v>
      </c>
      <c r="B590" s="3" t="str">
        <f t="shared" si="21"/>
        <v>I</v>
      </c>
      <c r="F590" s="3"/>
    </row>
    <row r="591" spans="1:6">
      <c r="A591" s="26">
        <f t="shared" ref="A591:A654" si="22">P591</f>
        <v>0</v>
      </c>
      <c r="B591" s="3" t="str">
        <f t="shared" si="21"/>
        <v>I</v>
      </c>
      <c r="F591" s="3"/>
    </row>
    <row r="592" spans="1:6">
      <c r="A592" s="26">
        <f t="shared" si="22"/>
        <v>0</v>
      </c>
      <c r="B592" s="3" t="str">
        <f t="shared" ref="B592:B655" si="23">IF(H592=INT(H592),"I","II")</f>
        <v>I</v>
      </c>
      <c r="F592" s="3"/>
    </row>
    <row r="593" spans="1:6">
      <c r="A593" s="26">
        <f t="shared" si="22"/>
        <v>0</v>
      </c>
      <c r="B593" s="3" t="str">
        <f t="shared" si="23"/>
        <v>I</v>
      </c>
      <c r="F593" s="3"/>
    </row>
    <row r="594" spans="1:6">
      <c r="A594" s="26">
        <f t="shared" si="22"/>
        <v>0</v>
      </c>
      <c r="B594" s="3" t="str">
        <f t="shared" si="23"/>
        <v>I</v>
      </c>
      <c r="F594" s="3"/>
    </row>
    <row r="595" spans="1:6">
      <c r="A595" s="26">
        <f t="shared" si="22"/>
        <v>0</v>
      </c>
      <c r="B595" s="3" t="str">
        <f t="shared" si="23"/>
        <v>I</v>
      </c>
      <c r="F595" s="3"/>
    </row>
    <row r="596" spans="1:6">
      <c r="A596" s="26">
        <f t="shared" si="22"/>
        <v>0</v>
      </c>
      <c r="B596" s="3" t="str">
        <f t="shared" si="23"/>
        <v>I</v>
      </c>
      <c r="F596" s="3"/>
    </row>
    <row r="597" spans="1:6">
      <c r="A597" s="26">
        <f t="shared" si="22"/>
        <v>0</v>
      </c>
      <c r="B597" s="3" t="str">
        <f t="shared" si="23"/>
        <v>I</v>
      </c>
      <c r="F597" s="3"/>
    </row>
    <row r="598" spans="1:6">
      <c r="A598" s="26">
        <f t="shared" si="22"/>
        <v>0</v>
      </c>
      <c r="B598" s="3" t="str">
        <f t="shared" si="23"/>
        <v>I</v>
      </c>
      <c r="F598" s="3"/>
    </row>
    <row r="599" spans="1:6">
      <c r="A599" s="26">
        <f t="shared" si="22"/>
        <v>0</v>
      </c>
      <c r="B599" s="3" t="str">
        <f t="shared" si="23"/>
        <v>I</v>
      </c>
      <c r="F599" s="3"/>
    </row>
    <row r="600" spans="1:6">
      <c r="A600" s="26">
        <f t="shared" si="22"/>
        <v>0</v>
      </c>
      <c r="B600" s="3" t="str">
        <f t="shared" si="23"/>
        <v>I</v>
      </c>
      <c r="F600" s="3"/>
    </row>
    <row r="601" spans="1:6">
      <c r="A601" s="26">
        <f t="shared" si="22"/>
        <v>0</v>
      </c>
      <c r="B601" s="3" t="str">
        <f t="shared" si="23"/>
        <v>I</v>
      </c>
      <c r="F601" s="3"/>
    </row>
    <row r="602" spans="1:6">
      <c r="A602" s="26">
        <f t="shared" si="22"/>
        <v>0</v>
      </c>
      <c r="B602" s="3" t="str">
        <f t="shared" si="23"/>
        <v>I</v>
      </c>
      <c r="F602" s="3"/>
    </row>
    <row r="603" spans="1:6">
      <c r="A603" s="26">
        <f t="shared" si="22"/>
        <v>0</v>
      </c>
      <c r="B603" s="3" t="str">
        <f t="shared" si="23"/>
        <v>I</v>
      </c>
      <c r="F603" s="3"/>
    </row>
    <row r="604" spans="1:6">
      <c r="A604" s="26">
        <f t="shared" si="22"/>
        <v>0</v>
      </c>
      <c r="B604" s="3" t="str">
        <f t="shared" si="23"/>
        <v>I</v>
      </c>
      <c r="F604" s="3"/>
    </row>
    <row r="605" spans="1:6">
      <c r="A605" s="26">
        <f t="shared" si="22"/>
        <v>0</v>
      </c>
      <c r="B605" s="3" t="str">
        <f t="shared" si="23"/>
        <v>I</v>
      </c>
      <c r="F605" s="3"/>
    </row>
    <row r="606" spans="1:6">
      <c r="A606" s="26">
        <f t="shared" si="22"/>
        <v>0</v>
      </c>
      <c r="B606" s="3" t="str">
        <f t="shared" si="23"/>
        <v>I</v>
      </c>
      <c r="F606" s="3"/>
    </row>
    <row r="607" spans="1:6">
      <c r="A607" s="26">
        <f t="shared" si="22"/>
        <v>0</v>
      </c>
      <c r="B607" s="3" t="str">
        <f t="shared" si="23"/>
        <v>I</v>
      </c>
      <c r="F607" s="3"/>
    </row>
    <row r="608" spans="1:6">
      <c r="A608" s="26">
        <f t="shared" si="22"/>
        <v>0</v>
      </c>
      <c r="B608" s="3" t="str">
        <f t="shared" si="23"/>
        <v>I</v>
      </c>
      <c r="F608" s="3"/>
    </row>
    <row r="609" spans="1:6">
      <c r="A609" s="26">
        <f t="shared" si="22"/>
        <v>0</v>
      </c>
      <c r="B609" s="3" t="str">
        <f t="shared" si="23"/>
        <v>I</v>
      </c>
      <c r="F609" s="3"/>
    </row>
    <row r="610" spans="1:6">
      <c r="A610" s="26">
        <f t="shared" si="22"/>
        <v>0</v>
      </c>
      <c r="B610" s="3" t="str">
        <f t="shared" si="23"/>
        <v>I</v>
      </c>
      <c r="F610" s="3"/>
    </row>
    <row r="611" spans="1:6">
      <c r="A611" s="26">
        <f t="shared" si="22"/>
        <v>0</v>
      </c>
      <c r="B611" s="3" t="str">
        <f t="shared" si="23"/>
        <v>I</v>
      </c>
      <c r="F611" s="3"/>
    </row>
    <row r="612" spans="1:6">
      <c r="A612" s="26">
        <f t="shared" si="22"/>
        <v>0</v>
      </c>
      <c r="B612" s="3" t="str">
        <f t="shared" si="23"/>
        <v>I</v>
      </c>
      <c r="F612" s="3"/>
    </row>
    <row r="613" spans="1:6">
      <c r="A613" s="26">
        <f t="shared" si="22"/>
        <v>0</v>
      </c>
      <c r="B613" s="3" t="str">
        <f t="shared" si="23"/>
        <v>I</v>
      </c>
      <c r="F613" s="3"/>
    </row>
    <row r="614" spans="1:6">
      <c r="A614" s="26">
        <f t="shared" si="22"/>
        <v>0</v>
      </c>
      <c r="B614" s="3" t="str">
        <f t="shared" si="23"/>
        <v>I</v>
      </c>
      <c r="F614" s="3"/>
    </row>
    <row r="615" spans="1:6">
      <c r="A615" s="26">
        <f t="shared" si="22"/>
        <v>0</v>
      </c>
      <c r="B615" s="3" t="str">
        <f t="shared" si="23"/>
        <v>I</v>
      </c>
      <c r="F615" s="3"/>
    </row>
    <row r="616" spans="1:6">
      <c r="A616" s="26">
        <f t="shared" si="22"/>
        <v>0</v>
      </c>
      <c r="B616" s="3" t="str">
        <f t="shared" si="23"/>
        <v>I</v>
      </c>
      <c r="F616" s="3"/>
    </row>
    <row r="617" spans="1:6">
      <c r="A617" s="26">
        <f t="shared" si="22"/>
        <v>0</v>
      </c>
      <c r="B617" s="3" t="str">
        <f t="shared" si="23"/>
        <v>I</v>
      </c>
      <c r="F617" s="3"/>
    </row>
    <row r="618" spans="1:6">
      <c r="A618" s="26">
        <f t="shared" si="22"/>
        <v>0</v>
      </c>
      <c r="B618" s="3" t="str">
        <f t="shared" si="23"/>
        <v>I</v>
      </c>
      <c r="F618" s="3"/>
    </row>
    <row r="619" spans="1:6">
      <c r="A619" s="26">
        <f t="shared" si="22"/>
        <v>0</v>
      </c>
      <c r="B619" s="3" t="str">
        <f t="shared" si="23"/>
        <v>I</v>
      </c>
      <c r="F619" s="3"/>
    </row>
    <row r="620" spans="1:6">
      <c r="A620" s="26">
        <f t="shared" si="22"/>
        <v>0</v>
      </c>
      <c r="B620" s="3" t="str">
        <f t="shared" si="23"/>
        <v>I</v>
      </c>
      <c r="F620" s="3"/>
    </row>
    <row r="621" spans="1:6">
      <c r="A621" s="26">
        <f t="shared" si="22"/>
        <v>0</v>
      </c>
      <c r="B621" s="3" t="str">
        <f t="shared" si="23"/>
        <v>I</v>
      </c>
      <c r="F621" s="3"/>
    </row>
    <row r="622" spans="1:6">
      <c r="A622" s="26">
        <f t="shared" si="22"/>
        <v>0</v>
      </c>
      <c r="B622" s="3" t="str">
        <f t="shared" si="23"/>
        <v>I</v>
      </c>
      <c r="F622" s="3"/>
    </row>
    <row r="623" spans="1:6">
      <c r="A623" s="26">
        <f t="shared" si="22"/>
        <v>0</v>
      </c>
      <c r="B623" s="3" t="str">
        <f t="shared" si="23"/>
        <v>I</v>
      </c>
      <c r="F623" s="3"/>
    </row>
    <row r="624" spans="1:6">
      <c r="A624" s="26">
        <f t="shared" si="22"/>
        <v>0</v>
      </c>
      <c r="B624" s="3" t="str">
        <f t="shared" si="23"/>
        <v>I</v>
      </c>
      <c r="F624" s="3"/>
    </row>
    <row r="625" spans="1:6">
      <c r="A625" s="26">
        <f t="shared" si="22"/>
        <v>0</v>
      </c>
      <c r="B625" s="3" t="str">
        <f t="shared" si="23"/>
        <v>I</v>
      </c>
      <c r="F625" s="3"/>
    </row>
    <row r="626" spans="1:6">
      <c r="A626" s="26">
        <f t="shared" si="22"/>
        <v>0</v>
      </c>
      <c r="B626" s="3" t="str">
        <f t="shared" si="23"/>
        <v>I</v>
      </c>
      <c r="F626" s="3"/>
    </row>
    <row r="627" spans="1:6">
      <c r="A627" s="26">
        <f t="shared" si="22"/>
        <v>0</v>
      </c>
      <c r="B627" s="3" t="str">
        <f t="shared" si="23"/>
        <v>I</v>
      </c>
      <c r="F627" s="3"/>
    </row>
    <row r="628" spans="1:6">
      <c r="A628" s="26">
        <f t="shared" si="22"/>
        <v>0</v>
      </c>
      <c r="B628" s="3" t="str">
        <f t="shared" si="23"/>
        <v>I</v>
      </c>
      <c r="F628" s="3"/>
    </row>
    <row r="629" spans="1:6">
      <c r="A629" s="26">
        <f t="shared" si="22"/>
        <v>0</v>
      </c>
      <c r="B629" s="3" t="str">
        <f t="shared" si="23"/>
        <v>I</v>
      </c>
      <c r="F629" s="3"/>
    </row>
    <row r="630" spans="1:6">
      <c r="A630" s="26">
        <f t="shared" si="22"/>
        <v>0</v>
      </c>
      <c r="B630" s="3" t="str">
        <f t="shared" si="23"/>
        <v>I</v>
      </c>
      <c r="F630" s="3"/>
    </row>
    <row r="631" spans="1:6">
      <c r="A631" s="26">
        <f t="shared" si="22"/>
        <v>0</v>
      </c>
      <c r="B631" s="3" t="str">
        <f t="shared" si="23"/>
        <v>I</v>
      </c>
      <c r="F631" s="3"/>
    </row>
    <row r="632" spans="1:6">
      <c r="A632" s="26">
        <f t="shared" si="22"/>
        <v>0</v>
      </c>
      <c r="B632" s="3" t="str">
        <f t="shared" si="23"/>
        <v>I</v>
      </c>
      <c r="F632" s="3"/>
    </row>
    <row r="633" spans="1:6">
      <c r="A633" s="26">
        <f t="shared" si="22"/>
        <v>0</v>
      </c>
      <c r="B633" s="3" t="str">
        <f t="shared" si="23"/>
        <v>I</v>
      </c>
      <c r="F633" s="3"/>
    </row>
    <row r="634" spans="1:6">
      <c r="A634" s="26">
        <f t="shared" si="22"/>
        <v>0</v>
      </c>
      <c r="B634" s="3" t="str">
        <f t="shared" si="23"/>
        <v>I</v>
      </c>
      <c r="F634" s="3"/>
    </row>
    <row r="635" spans="1:6">
      <c r="A635" s="26">
        <f t="shared" si="22"/>
        <v>0</v>
      </c>
      <c r="B635" s="3" t="str">
        <f t="shared" si="23"/>
        <v>I</v>
      </c>
      <c r="F635" s="3"/>
    </row>
    <row r="636" spans="1:6">
      <c r="A636" s="26">
        <f t="shared" si="22"/>
        <v>0</v>
      </c>
      <c r="B636" s="3" t="str">
        <f t="shared" si="23"/>
        <v>I</v>
      </c>
      <c r="F636" s="3"/>
    </row>
    <row r="637" spans="1:6">
      <c r="A637" s="26">
        <f t="shared" si="22"/>
        <v>0</v>
      </c>
      <c r="B637" s="3" t="str">
        <f t="shared" si="23"/>
        <v>I</v>
      </c>
      <c r="F637" s="3"/>
    </row>
    <row r="638" spans="1:6">
      <c r="A638" s="26">
        <f t="shared" si="22"/>
        <v>0</v>
      </c>
      <c r="B638" s="3" t="str">
        <f t="shared" si="23"/>
        <v>I</v>
      </c>
      <c r="F638" s="3"/>
    </row>
    <row r="639" spans="1:6">
      <c r="A639" s="26">
        <f t="shared" si="22"/>
        <v>0</v>
      </c>
      <c r="B639" s="3" t="str">
        <f t="shared" si="23"/>
        <v>I</v>
      </c>
      <c r="F639" s="3"/>
    </row>
    <row r="640" spans="1:6">
      <c r="A640" s="26">
        <f t="shared" si="22"/>
        <v>0</v>
      </c>
      <c r="B640" s="3" t="str">
        <f t="shared" si="23"/>
        <v>I</v>
      </c>
      <c r="F640" s="3"/>
    </row>
    <row r="641" spans="1:6">
      <c r="A641" s="26">
        <f t="shared" si="22"/>
        <v>0</v>
      </c>
      <c r="B641" s="3" t="str">
        <f t="shared" si="23"/>
        <v>I</v>
      </c>
      <c r="F641" s="3"/>
    </row>
    <row r="642" spans="1:6">
      <c r="A642" s="26">
        <f t="shared" si="22"/>
        <v>0</v>
      </c>
      <c r="B642" s="3" t="str">
        <f t="shared" si="23"/>
        <v>I</v>
      </c>
      <c r="F642" s="3"/>
    </row>
    <row r="643" spans="1:6">
      <c r="A643" s="26">
        <f t="shared" si="22"/>
        <v>0</v>
      </c>
      <c r="B643" s="3" t="str">
        <f t="shared" si="23"/>
        <v>I</v>
      </c>
      <c r="F643" s="3"/>
    </row>
    <row r="644" spans="1:6">
      <c r="A644" s="26">
        <f t="shared" si="22"/>
        <v>0</v>
      </c>
      <c r="B644" s="3" t="str">
        <f t="shared" si="23"/>
        <v>I</v>
      </c>
      <c r="F644" s="3"/>
    </row>
    <row r="645" spans="1:6">
      <c r="A645" s="26">
        <f t="shared" si="22"/>
        <v>0</v>
      </c>
      <c r="B645" s="3" t="str">
        <f t="shared" si="23"/>
        <v>I</v>
      </c>
      <c r="F645" s="3"/>
    </row>
    <row r="646" spans="1:6">
      <c r="A646" s="26">
        <f t="shared" si="22"/>
        <v>0</v>
      </c>
      <c r="B646" s="3" t="str">
        <f t="shared" si="23"/>
        <v>I</v>
      </c>
      <c r="F646" s="3"/>
    </row>
    <row r="647" spans="1:6">
      <c r="A647" s="26">
        <f t="shared" si="22"/>
        <v>0</v>
      </c>
      <c r="B647" s="3" t="str">
        <f t="shared" si="23"/>
        <v>I</v>
      </c>
      <c r="F647" s="3"/>
    </row>
    <row r="648" spans="1:6">
      <c r="A648" s="26">
        <f t="shared" si="22"/>
        <v>0</v>
      </c>
      <c r="B648" s="3" t="str">
        <f t="shared" si="23"/>
        <v>I</v>
      </c>
      <c r="F648" s="3"/>
    </row>
    <row r="649" spans="1:6">
      <c r="A649" s="26">
        <f t="shared" si="22"/>
        <v>0</v>
      </c>
      <c r="B649" s="3" t="str">
        <f t="shared" si="23"/>
        <v>I</v>
      </c>
      <c r="F649" s="3"/>
    </row>
    <row r="650" spans="1:6">
      <c r="A650" s="26">
        <f t="shared" si="22"/>
        <v>0</v>
      </c>
      <c r="B650" s="3" t="str">
        <f t="shared" si="23"/>
        <v>I</v>
      </c>
      <c r="F650" s="3"/>
    </row>
    <row r="651" spans="1:6">
      <c r="A651" s="26">
        <f t="shared" si="22"/>
        <v>0</v>
      </c>
      <c r="B651" s="3" t="str">
        <f t="shared" si="23"/>
        <v>I</v>
      </c>
      <c r="F651" s="3"/>
    </row>
    <row r="652" spans="1:6">
      <c r="A652" s="26">
        <f t="shared" si="22"/>
        <v>0</v>
      </c>
      <c r="B652" s="3" t="str">
        <f t="shared" si="23"/>
        <v>I</v>
      </c>
      <c r="F652" s="3"/>
    </row>
    <row r="653" spans="1:6">
      <c r="A653" s="26">
        <f t="shared" si="22"/>
        <v>0</v>
      </c>
      <c r="B653" s="3" t="str">
        <f t="shared" si="23"/>
        <v>I</v>
      </c>
      <c r="F653" s="3"/>
    </row>
    <row r="654" spans="1:6">
      <c r="A654" s="26">
        <f t="shared" si="22"/>
        <v>0</v>
      </c>
      <c r="B654" s="3" t="str">
        <f t="shared" si="23"/>
        <v>I</v>
      </c>
      <c r="F654" s="3"/>
    </row>
    <row r="655" spans="1:6">
      <c r="A655" s="26">
        <f t="shared" ref="A655:A718" si="24">P655</f>
        <v>0</v>
      </c>
      <c r="B655" s="3" t="str">
        <f t="shared" si="23"/>
        <v>I</v>
      </c>
      <c r="F655" s="3"/>
    </row>
    <row r="656" spans="1:6">
      <c r="A656" s="26">
        <f t="shared" si="24"/>
        <v>0</v>
      </c>
      <c r="B656" s="3" t="str">
        <f t="shared" ref="B656:B719" si="25">IF(H656=INT(H656),"I","II")</f>
        <v>I</v>
      </c>
      <c r="F656" s="3"/>
    </row>
    <row r="657" spans="1:6">
      <c r="A657" s="26">
        <f t="shared" si="24"/>
        <v>0</v>
      </c>
      <c r="B657" s="3" t="str">
        <f t="shared" si="25"/>
        <v>I</v>
      </c>
      <c r="F657" s="3"/>
    </row>
    <row r="658" spans="1:6">
      <c r="A658" s="26">
        <f t="shared" si="24"/>
        <v>0</v>
      </c>
      <c r="B658" s="3" t="str">
        <f t="shared" si="25"/>
        <v>I</v>
      </c>
      <c r="F658" s="3"/>
    </row>
    <row r="659" spans="1:6">
      <c r="A659" s="26">
        <f t="shared" si="24"/>
        <v>0</v>
      </c>
      <c r="B659" s="3" t="str">
        <f t="shared" si="25"/>
        <v>I</v>
      </c>
      <c r="F659" s="3"/>
    </row>
    <row r="660" spans="1:6">
      <c r="A660" s="26">
        <f t="shared" si="24"/>
        <v>0</v>
      </c>
      <c r="B660" s="3" t="str">
        <f t="shared" si="25"/>
        <v>I</v>
      </c>
      <c r="F660" s="3"/>
    </row>
    <row r="661" spans="1:6">
      <c r="A661" s="26">
        <f t="shared" si="24"/>
        <v>0</v>
      </c>
      <c r="B661" s="3" t="str">
        <f t="shared" si="25"/>
        <v>I</v>
      </c>
      <c r="F661" s="3"/>
    </row>
    <row r="662" spans="1:6">
      <c r="A662" s="26">
        <f t="shared" si="24"/>
        <v>0</v>
      </c>
      <c r="B662" s="3" t="str">
        <f t="shared" si="25"/>
        <v>I</v>
      </c>
      <c r="F662" s="3"/>
    </row>
    <row r="663" spans="1:6">
      <c r="A663" s="26">
        <f t="shared" si="24"/>
        <v>0</v>
      </c>
      <c r="B663" s="3" t="str">
        <f t="shared" si="25"/>
        <v>I</v>
      </c>
      <c r="F663" s="3"/>
    </row>
    <row r="664" spans="1:6">
      <c r="A664" s="26">
        <f t="shared" si="24"/>
        <v>0</v>
      </c>
      <c r="B664" s="3" t="str">
        <f t="shared" si="25"/>
        <v>I</v>
      </c>
      <c r="F664" s="3"/>
    </row>
    <row r="665" spans="1:6">
      <c r="A665" s="26">
        <f t="shared" si="24"/>
        <v>0</v>
      </c>
      <c r="B665" s="3" t="str">
        <f t="shared" si="25"/>
        <v>I</v>
      </c>
      <c r="F665" s="3"/>
    </row>
    <row r="666" spans="1:6">
      <c r="A666" s="26">
        <f t="shared" si="24"/>
        <v>0</v>
      </c>
      <c r="B666" s="3" t="str">
        <f t="shared" si="25"/>
        <v>I</v>
      </c>
      <c r="F666" s="3"/>
    </row>
    <row r="667" spans="1:6">
      <c r="A667" s="26">
        <f t="shared" si="24"/>
        <v>0</v>
      </c>
      <c r="B667" s="3" t="str">
        <f t="shared" si="25"/>
        <v>I</v>
      </c>
      <c r="F667" s="3"/>
    </row>
    <row r="668" spans="1:6">
      <c r="A668" s="26">
        <f t="shared" si="24"/>
        <v>0</v>
      </c>
      <c r="B668" s="3" t="str">
        <f t="shared" si="25"/>
        <v>I</v>
      </c>
      <c r="F668" s="3"/>
    </row>
    <row r="669" spans="1:6">
      <c r="A669" s="26">
        <f t="shared" si="24"/>
        <v>0</v>
      </c>
      <c r="B669" s="3" t="str">
        <f t="shared" si="25"/>
        <v>I</v>
      </c>
      <c r="F669" s="3"/>
    </row>
    <row r="670" spans="1:6">
      <c r="A670" s="26">
        <f t="shared" si="24"/>
        <v>0</v>
      </c>
      <c r="B670" s="3" t="str">
        <f t="shared" si="25"/>
        <v>I</v>
      </c>
      <c r="F670" s="3"/>
    </row>
    <row r="671" spans="1:6">
      <c r="A671" s="26">
        <f t="shared" si="24"/>
        <v>0</v>
      </c>
      <c r="B671" s="3" t="str">
        <f t="shared" si="25"/>
        <v>I</v>
      </c>
      <c r="F671" s="3"/>
    </row>
    <row r="672" spans="1:6">
      <c r="A672" s="26">
        <f t="shared" si="24"/>
        <v>0</v>
      </c>
      <c r="B672" s="3" t="str">
        <f t="shared" si="25"/>
        <v>I</v>
      </c>
      <c r="F672" s="3"/>
    </row>
    <row r="673" spans="1:6">
      <c r="A673" s="26">
        <f t="shared" si="24"/>
        <v>0</v>
      </c>
      <c r="B673" s="3" t="str">
        <f t="shared" si="25"/>
        <v>I</v>
      </c>
      <c r="F673" s="3"/>
    </row>
    <row r="674" spans="1:6">
      <c r="A674" s="26">
        <f t="shared" si="24"/>
        <v>0</v>
      </c>
      <c r="B674" s="3" t="str">
        <f t="shared" si="25"/>
        <v>I</v>
      </c>
      <c r="F674" s="3"/>
    </row>
    <row r="675" spans="1:6">
      <c r="A675" s="26">
        <f t="shared" si="24"/>
        <v>0</v>
      </c>
      <c r="B675" s="3" t="str">
        <f t="shared" si="25"/>
        <v>I</v>
      </c>
      <c r="F675" s="3"/>
    </row>
    <row r="676" spans="1:6">
      <c r="A676" s="26">
        <f t="shared" si="24"/>
        <v>0</v>
      </c>
      <c r="B676" s="3" t="str">
        <f t="shared" si="25"/>
        <v>I</v>
      </c>
      <c r="F676" s="3"/>
    </row>
    <row r="677" spans="1:6">
      <c r="A677" s="26">
        <f t="shared" si="24"/>
        <v>0</v>
      </c>
      <c r="B677" s="3" t="str">
        <f t="shared" si="25"/>
        <v>I</v>
      </c>
      <c r="F677" s="3"/>
    </row>
    <row r="678" spans="1:6">
      <c r="A678" s="26">
        <f t="shared" si="24"/>
        <v>0</v>
      </c>
      <c r="B678" s="3" t="str">
        <f t="shared" si="25"/>
        <v>I</v>
      </c>
      <c r="F678" s="3"/>
    </row>
    <row r="679" spans="1:6">
      <c r="A679" s="26">
        <f t="shared" si="24"/>
        <v>0</v>
      </c>
      <c r="B679" s="3" t="str">
        <f t="shared" si="25"/>
        <v>I</v>
      </c>
      <c r="F679" s="3"/>
    </row>
    <row r="680" spans="1:6">
      <c r="A680" s="26">
        <f t="shared" si="24"/>
        <v>0</v>
      </c>
      <c r="B680" s="3" t="str">
        <f t="shared" si="25"/>
        <v>I</v>
      </c>
      <c r="F680" s="3"/>
    </row>
    <row r="681" spans="1:6">
      <c r="A681" s="26">
        <f t="shared" si="24"/>
        <v>0</v>
      </c>
      <c r="B681" s="3" t="str">
        <f t="shared" si="25"/>
        <v>I</v>
      </c>
      <c r="F681" s="3"/>
    </row>
    <row r="682" spans="1:6">
      <c r="A682" s="26">
        <f t="shared" si="24"/>
        <v>0</v>
      </c>
      <c r="B682" s="3" t="str">
        <f t="shared" si="25"/>
        <v>I</v>
      </c>
      <c r="F682" s="3"/>
    </row>
    <row r="683" spans="1:6">
      <c r="A683" s="26">
        <f t="shared" si="24"/>
        <v>0</v>
      </c>
      <c r="B683" s="3" t="str">
        <f t="shared" si="25"/>
        <v>I</v>
      </c>
      <c r="F683" s="3"/>
    </row>
    <row r="684" spans="1:6">
      <c r="A684" s="26">
        <f t="shared" si="24"/>
        <v>0</v>
      </c>
      <c r="B684" s="3" t="str">
        <f t="shared" si="25"/>
        <v>I</v>
      </c>
      <c r="F684" s="3"/>
    </row>
    <row r="685" spans="1:6">
      <c r="A685" s="26">
        <f t="shared" si="24"/>
        <v>0</v>
      </c>
      <c r="B685" s="3" t="str">
        <f t="shared" si="25"/>
        <v>I</v>
      </c>
      <c r="F685" s="3"/>
    </row>
    <row r="686" spans="1:6">
      <c r="A686" s="26">
        <f t="shared" si="24"/>
        <v>0</v>
      </c>
      <c r="B686" s="3" t="str">
        <f t="shared" si="25"/>
        <v>I</v>
      </c>
      <c r="F686" s="3"/>
    </row>
    <row r="687" spans="1:6">
      <c r="A687" s="26">
        <f t="shared" si="24"/>
        <v>0</v>
      </c>
      <c r="B687" s="3" t="str">
        <f t="shared" si="25"/>
        <v>I</v>
      </c>
      <c r="F687" s="3"/>
    </row>
    <row r="688" spans="1:6">
      <c r="A688" s="26">
        <f t="shared" si="24"/>
        <v>0</v>
      </c>
      <c r="B688" s="3" t="str">
        <f t="shared" si="25"/>
        <v>I</v>
      </c>
      <c r="F688" s="3"/>
    </row>
    <row r="689" spans="1:6">
      <c r="A689" s="26">
        <f t="shared" si="24"/>
        <v>0</v>
      </c>
      <c r="B689" s="3" t="str">
        <f t="shared" si="25"/>
        <v>I</v>
      </c>
      <c r="F689" s="3"/>
    </row>
    <row r="690" spans="1:6">
      <c r="A690" s="26">
        <f t="shared" si="24"/>
        <v>0</v>
      </c>
      <c r="B690" s="3" t="str">
        <f t="shared" si="25"/>
        <v>I</v>
      </c>
      <c r="F690" s="3"/>
    </row>
    <row r="691" spans="1:6">
      <c r="A691" s="26">
        <f t="shared" si="24"/>
        <v>0</v>
      </c>
      <c r="B691" s="3" t="str">
        <f t="shared" si="25"/>
        <v>I</v>
      </c>
      <c r="F691" s="3"/>
    </row>
    <row r="692" spans="1:6">
      <c r="A692" s="26">
        <f t="shared" si="24"/>
        <v>0</v>
      </c>
      <c r="B692" s="3" t="str">
        <f t="shared" si="25"/>
        <v>I</v>
      </c>
      <c r="F692" s="3"/>
    </row>
    <row r="693" spans="1:6">
      <c r="A693" s="26">
        <f t="shared" si="24"/>
        <v>0</v>
      </c>
      <c r="B693" s="3" t="str">
        <f t="shared" si="25"/>
        <v>I</v>
      </c>
      <c r="F693" s="3"/>
    </row>
    <row r="694" spans="1:6">
      <c r="A694" s="26">
        <f t="shared" si="24"/>
        <v>0</v>
      </c>
      <c r="B694" s="3" t="str">
        <f t="shared" si="25"/>
        <v>I</v>
      </c>
      <c r="F694" s="3"/>
    </row>
    <row r="695" spans="1:6">
      <c r="A695" s="26">
        <f t="shared" si="24"/>
        <v>0</v>
      </c>
      <c r="B695" s="3" t="str">
        <f t="shared" si="25"/>
        <v>I</v>
      </c>
      <c r="F695" s="3"/>
    </row>
    <row r="696" spans="1:6">
      <c r="A696" s="26">
        <f t="shared" si="24"/>
        <v>0</v>
      </c>
      <c r="B696" s="3" t="str">
        <f t="shared" si="25"/>
        <v>I</v>
      </c>
      <c r="F696" s="3"/>
    </row>
    <row r="697" spans="1:6">
      <c r="A697" s="26">
        <f t="shared" si="24"/>
        <v>0</v>
      </c>
      <c r="B697" s="3" t="str">
        <f t="shared" si="25"/>
        <v>I</v>
      </c>
      <c r="F697" s="3"/>
    </row>
    <row r="698" spans="1:6">
      <c r="A698" s="26">
        <f t="shared" si="24"/>
        <v>0</v>
      </c>
      <c r="B698" s="3" t="str">
        <f t="shared" si="25"/>
        <v>I</v>
      </c>
      <c r="F698" s="3"/>
    </row>
    <row r="699" spans="1:6">
      <c r="A699" s="26">
        <f t="shared" si="24"/>
        <v>0</v>
      </c>
      <c r="B699" s="3" t="str">
        <f t="shared" si="25"/>
        <v>I</v>
      </c>
      <c r="F699" s="3"/>
    </row>
    <row r="700" spans="1:6">
      <c r="A700" s="26">
        <f t="shared" si="24"/>
        <v>0</v>
      </c>
      <c r="B700" s="3" t="str">
        <f t="shared" si="25"/>
        <v>I</v>
      </c>
      <c r="F700" s="3"/>
    </row>
    <row r="701" spans="1:6">
      <c r="A701" s="26">
        <f t="shared" si="24"/>
        <v>0</v>
      </c>
      <c r="B701" s="3" t="str">
        <f t="shared" si="25"/>
        <v>I</v>
      </c>
      <c r="F701" s="3"/>
    </row>
    <row r="702" spans="1:6">
      <c r="A702" s="26">
        <f t="shared" si="24"/>
        <v>0</v>
      </c>
      <c r="B702" s="3" t="str">
        <f t="shared" si="25"/>
        <v>I</v>
      </c>
      <c r="F702" s="3"/>
    </row>
    <row r="703" spans="1:6">
      <c r="A703" s="26">
        <f t="shared" si="24"/>
        <v>0</v>
      </c>
      <c r="B703" s="3" t="str">
        <f t="shared" si="25"/>
        <v>I</v>
      </c>
      <c r="F703" s="3"/>
    </row>
    <row r="704" spans="1:6">
      <c r="A704" s="26">
        <f t="shared" si="24"/>
        <v>0</v>
      </c>
      <c r="B704" s="3" t="str">
        <f t="shared" si="25"/>
        <v>I</v>
      </c>
      <c r="F704" s="3"/>
    </row>
    <row r="705" spans="1:6">
      <c r="A705" s="26">
        <f t="shared" si="24"/>
        <v>0</v>
      </c>
      <c r="B705" s="3" t="str">
        <f t="shared" si="25"/>
        <v>I</v>
      </c>
      <c r="F705" s="3"/>
    </row>
    <row r="706" spans="1:6">
      <c r="A706" s="26">
        <f t="shared" si="24"/>
        <v>0</v>
      </c>
      <c r="B706" s="3" t="str">
        <f t="shared" si="25"/>
        <v>I</v>
      </c>
      <c r="F706" s="3"/>
    </row>
    <row r="707" spans="1:6">
      <c r="A707" s="26">
        <f t="shared" si="24"/>
        <v>0</v>
      </c>
      <c r="B707" s="3" t="str">
        <f t="shared" si="25"/>
        <v>I</v>
      </c>
      <c r="F707" s="3"/>
    </row>
    <row r="708" spans="1:6">
      <c r="A708" s="26">
        <f t="shared" si="24"/>
        <v>0</v>
      </c>
      <c r="B708" s="3" t="str">
        <f t="shared" si="25"/>
        <v>I</v>
      </c>
      <c r="F708" s="3"/>
    </row>
    <row r="709" spans="1:6">
      <c r="A709" s="26">
        <f t="shared" si="24"/>
        <v>0</v>
      </c>
      <c r="B709" s="3" t="str">
        <f t="shared" si="25"/>
        <v>I</v>
      </c>
      <c r="F709" s="3"/>
    </row>
    <row r="710" spans="1:6">
      <c r="A710" s="26">
        <f t="shared" si="24"/>
        <v>0</v>
      </c>
      <c r="B710" s="3" t="str">
        <f t="shared" si="25"/>
        <v>I</v>
      </c>
      <c r="F710" s="3"/>
    </row>
    <row r="711" spans="1:6">
      <c r="A711" s="26">
        <f t="shared" si="24"/>
        <v>0</v>
      </c>
      <c r="B711" s="3" t="str">
        <f t="shared" si="25"/>
        <v>I</v>
      </c>
      <c r="F711" s="3"/>
    </row>
    <row r="712" spans="1:6">
      <c r="A712" s="26">
        <f t="shared" si="24"/>
        <v>0</v>
      </c>
      <c r="B712" s="3" t="str">
        <f t="shared" si="25"/>
        <v>I</v>
      </c>
      <c r="F712" s="3"/>
    </row>
    <row r="713" spans="1:6">
      <c r="A713" s="26">
        <f t="shared" si="24"/>
        <v>0</v>
      </c>
      <c r="B713" s="3" t="str">
        <f t="shared" si="25"/>
        <v>I</v>
      </c>
      <c r="F713" s="3"/>
    </row>
    <row r="714" spans="1:6">
      <c r="A714" s="26">
        <f t="shared" si="24"/>
        <v>0</v>
      </c>
      <c r="B714" s="3" t="str">
        <f t="shared" si="25"/>
        <v>I</v>
      </c>
      <c r="F714" s="3"/>
    </row>
    <row r="715" spans="1:6">
      <c r="A715" s="26">
        <f t="shared" si="24"/>
        <v>0</v>
      </c>
      <c r="B715" s="3" t="str">
        <f t="shared" si="25"/>
        <v>I</v>
      </c>
      <c r="F715" s="3"/>
    </row>
    <row r="716" spans="1:6">
      <c r="A716" s="26">
        <f t="shared" si="24"/>
        <v>0</v>
      </c>
      <c r="B716" s="3" t="str">
        <f t="shared" si="25"/>
        <v>I</v>
      </c>
      <c r="F716" s="3"/>
    </row>
    <row r="717" spans="1:6">
      <c r="A717" s="26">
        <f t="shared" si="24"/>
        <v>0</v>
      </c>
      <c r="B717" s="3" t="str">
        <f t="shared" si="25"/>
        <v>I</v>
      </c>
      <c r="F717" s="3"/>
    </row>
    <row r="718" spans="1:6">
      <c r="A718" s="26">
        <f t="shared" si="24"/>
        <v>0</v>
      </c>
      <c r="B718" s="3" t="str">
        <f t="shared" si="25"/>
        <v>I</v>
      </c>
      <c r="F718" s="3"/>
    </row>
    <row r="719" spans="1:6">
      <c r="A719" s="26">
        <f t="shared" ref="A719:A782" si="26">P719</f>
        <v>0</v>
      </c>
      <c r="B719" s="3" t="str">
        <f t="shared" si="25"/>
        <v>I</v>
      </c>
      <c r="F719" s="3"/>
    </row>
    <row r="720" spans="1:6">
      <c r="A720" s="26">
        <f t="shared" si="26"/>
        <v>0</v>
      </c>
      <c r="B720" s="3" t="str">
        <f t="shared" ref="B720:B783" si="27">IF(H720=INT(H720),"I","II")</f>
        <v>I</v>
      </c>
      <c r="F720" s="3"/>
    </row>
    <row r="721" spans="1:6">
      <c r="A721" s="26">
        <f t="shared" si="26"/>
        <v>0</v>
      </c>
      <c r="B721" s="3" t="str">
        <f t="shared" si="27"/>
        <v>I</v>
      </c>
      <c r="F721" s="3"/>
    </row>
    <row r="722" spans="1:6">
      <c r="A722" s="26">
        <f t="shared" si="26"/>
        <v>0</v>
      </c>
      <c r="B722" s="3" t="str">
        <f t="shared" si="27"/>
        <v>I</v>
      </c>
      <c r="F722" s="3"/>
    </row>
    <row r="723" spans="1:6">
      <c r="A723" s="26">
        <f t="shared" si="26"/>
        <v>0</v>
      </c>
      <c r="B723" s="3" t="str">
        <f t="shared" si="27"/>
        <v>I</v>
      </c>
      <c r="F723" s="3"/>
    </row>
    <row r="724" spans="1:6">
      <c r="A724" s="26">
        <f t="shared" si="26"/>
        <v>0</v>
      </c>
      <c r="B724" s="3" t="str">
        <f t="shared" si="27"/>
        <v>I</v>
      </c>
      <c r="F724" s="3"/>
    </row>
    <row r="725" spans="1:6">
      <c r="A725" s="26">
        <f t="shared" si="26"/>
        <v>0</v>
      </c>
      <c r="B725" s="3" t="str">
        <f t="shared" si="27"/>
        <v>I</v>
      </c>
      <c r="F725" s="3"/>
    </row>
    <row r="726" spans="1:6">
      <c r="A726" s="26">
        <f t="shared" si="26"/>
        <v>0</v>
      </c>
      <c r="B726" s="3" t="str">
        <f t="shared" si="27"/>
        <v>I</v>
      </c>
      <c r="F726" s="3"/>
    </row>
    <row r="727" spans="1:6">
      <c r="A727" s="26">
        <f t="shared" si="26"/>
        <v>0</v>
      </c>
      <c r="B727" s="3" t="str">
        <f t="shared" si="27"/>
        <v>I</v>
      </c>
      <c r="F727" s="3"/>
    </row>
    <row r="728" spans="1:6">
      <c r="A728" s="26">
        <f t="shared" si="26"/>
        <v>0</v>
      </c>
      <c r="B728" s="3" t="str">
        <f t="shared" si="27"/>
        <v>I</v>
      </c>
      <c r="F728" s="3"/>
    </row>
    <row r="729" spans="1:6">
      <c r="A729" s="26">
        <f t="shared" si="26"/>
        <v>0</v>
      </c>
      <c r="B729" s="3" t="str">
        <f t="shared" si="27"/>
        <v>I</v>
      </c>
      <c r="F729" s="3"/>
    </row>
    <row r="730" spans="1:6">
      <c r="A730" s="26">
        <f t="shared" si="26"/>
        <v>0</v>
      </c>
      <c r="B730" s="3" t="str">
        <f t="shared" si="27"/>
        <v>I</v>
      </c>
      <c r="F730" s="3"/>
    </row>
    <row r="731" spans="1:6">
      <c r="A731" s="26">
        <f t="shared" si="26"/>
        <v>0</v>
      </c>
      <c r="B731" s="3" t="str">
        <f t="shared" si="27"/>
        <v>I</v>
      </c>
      <c r="F731" s="3"/>
    </row>
    <row r="732" spans="1:6">
      <c r="A732" s="26">
        <f t="shared" si="26"/>
        <v>0</v>
      </c>
      <c r="B732" s="3" t="str">
        <f t="shared" si="27"/>
        <v>I</v>
      </c>
      <c r="F732" s="3"/>
    </row>
    <row r="733" spans="1:6">
      <c r="A733" s="26">
        <f t="shared" si="26"/>
        <v>0</v>
      </c>
      <c r="B733" s="3" t="str">
        <f t="shared" si="27"/>
        <v>I</v>
      </c>
      <c r="F733" s="3"/>
    </row>
    <row r="734" spans="1:6">
      <c r="A734" s="26">
        <f t="shared" si="26"/>
        <v>0</v>
      </c>
      <c r="B734" s="3" t="str">
        <f t="shared" si="27"/>
        <v>I</v>
      </c>
      <c r="F734" s="3"/>
    </row>
    <row r="735" spans="1:6">
      <c r="A735" s="26">
        <f t="shared" si="26"/>
        <v>0</v>
      </c>
      <c r="B735" s="3" t="str">
        <f t="shared" si="27"/>
        <v>I</v>
      </c>
      <c r="F735" s="3"/>
    </row>
    <row r="736" spans="1:6">
      <c r="A736" s="26">
        <f t="shared" si="26"/>
        <v>0</v>
      </c>
      <c r="B736" s="3" t="str">
        <f t="shared" si="27"/>
        <v>I</v>
      </c>
      <c r="F736" s="3"/>
    </row>
    <row r="737" spans="1:6">
      <c r="A737" s="26">
        <f t="shared" si="26"/>
        <v>0</v>
      </c>
      <c r="B737" s="3" t="str">
        <f t="shared" si="27"/>
        <v>I</v>
      </c>
      <c r="F737" s="3"/>
    </row>
    <row r="738" spans="1:6">
      <c r="A738" s="26">
        <f t="shared" si="26"/>
        <v>0</v>
      </c>
      <c r="B738" s="3" t="str">
        <f t="shared" si="27"/>
        <v>I</v>
      </c>
      <c r="F738" s="3"/>
    </row>
    <row r="739" spans="1:6">
      <c r="A739" s="26">
        <f t="shared" si="26"/>
        <v>0</v>
      </c>
      <c r="B739" s="3" t="str">
        <f t="shared" si="27"/>
        <v>I</v>
      </c>
      <c r="F739" s="3"/>
    </row>
    <row r="740" spans="1:6">
      <c r="A740" s="26">
        <f t="shared" si="26"/>
        <v>0</v>
      </c>
      <c r="B740" s="3" t="str">
        <f t="shared" si="27"/>
        <v>I</v>
      </c>
      <c r="F740" s="3"/>
    </row>
    <row r="741" spans="1:6">
      <c r="A741" s="26">
        <f t="shared" si="26"/>
        <v>0</v>
      </c>
      <c r="B741" s="3" t="str">
        <f t="shared" si="27"/>
        <v>I</v>
      </c>
      <c r="F741" s="3"/>
    </row>
    <row r="742" spans="1:6">
      <c r="A742" s="26">
        <f t="shared" si="26"/>
        <v>0</v>
      </c>
      <c r="B742" s="3" t="str">
        <f t="shared" si="27"/>
        <v>I</v>
      </c>
      <c r="F742" s="3"/>
    </row>
    <row r="743" spans="1:6">
      <c r="A743" s="26">
        <f t="shared" si="26"/>
        <v>0</v>
      </c>
      <c r="B743" s="3" t="str">
        <f t="shared" si="27"/>
        <v>I</v>
      </c>
      <c r="F743" s="3"/>
    </row>
    <row r="744" spans="1:6">
      <c r="A744" s="26">
        <f t="shared" si="26"/>
        <v>0</v>
      </c>
      <c r="B744" s="3" t="str">
        <f t="shared" si="27"/>
        <v>I</v>
      </c>
      <c r="F744" s="3"/>
    </row>
    <row r="745" spans="1:6">
      <c r="A745" s="26">
        <f t="shared" si="26"/>
        <v>0</v>
      </c>
      <c r="B745" s="3" t="str">
        <f t="shared" si="27"/>
        <v>I</v>
      </c>
      <c r="F745" s="3"/>
    </row>
    <row r="746" spans="1:6">
      <c r="A746" s="26">
        <f t="shared" si="26"/>
        <v>0</v>
      </c>
      <c r="B746" s="3" t="str">
        <f t="shared" si="27"/>
        <v>I</v>
      </c>
      <c r="F746" s="3"/>
    </row>
    <row r="747" spans="1:6">
      <c r="A747" s="26">
        <f t="shared" si="26"/>
        <v>0</v>
      </c>
      <c r="B747" s="3" t="str">
        <f t="shared" si="27"/>
        <v>I</v>
      </c>
      <c r="F747" s="3"/>
    </row>
    <row r="748" spans="1:6">
      <c r="A748" s="26">
        <f t="shared" si="26"/>
        <v>0</v>
      </c>
      <c r="B748" s="3" t="str">
        <f t="shared" si="27"/>
        <v>I</v>
      </c>
      <c r="F748" s="3"/>
    </row>
    <row r="749" spans="1:6">
      <c r="A749" s="26">
        <f t="shared" si="26"/>
        <v>0</v>
      </c>
      <c r="B749" s="3" t="str">
        <f t="shared" si="27"/>
        <v>I</v>
      </c>
      <c r="F749" s="3"/>
    </row>
    <row r="750" spans="1:6">
      <c r="A750" s="26">
        <f t="shared" si="26"/>
        <v>0</v>
      </c>
      <c r="B750" s="3" t="str">
        <f t="shared" si="27"/>
        <v>I</v>
      </c>
      <c r="F750" s="3"/>
    </row>
    <row r="751" spans="1:6">
      <c r="A751" s="26">
        <f t="shared" si="26"/>
        <v>0</v>
      </c>
      <c r="B751" s="3" t="str">
        <f t="shared" si="27"/>
        <v>I</v>
      </c>
      <c r="F751" s="3"/>
    </row>
    <row r="752" spans="1:6">
      <c r="A752" s="26">
        <f t="shared" si="26"/>
        <v>0</v>
      </c>
      <c r="B752" s="3" t="str">
        <f t="shared" si="27"/>
        <v>I</v>
      </c>
      <c r="F752" s="3"/>
    </row>
    <row r="753" spans="1:6">
      <c r="A753" s="26">
        <f t="shared" si="26"/>
        <v>0</v>
      </c>
      <c r="B753" s="3" t="str">
        <f t="shared" si="27"/>
        <v>I</v>
      </c>
      <c r="F753" s="3"/>
    </row>
    <row r="754" spans="1:6">
      <c r="A754" s="26">
        <f t="shared" si="26"/>
        <v>0</v>
      </c>
      <c r="B754" s="3" t="str">
        <f t="shared" si="27"/>
        <v>I</v>
      </c>
      <c r="F754" s="3"/>
    </row>
    <row r="755" spans="1:6">
      <c r="A755" s="26">
        <f t="shared" si="26"/>
        <v>0</v>
      </c>
      <c r="B755" s="3" t="str">
        <f t="shared" si="27"/>
        <v>I</v>
      </c>
      <c r="F755" s="3"/>
    </row>
    <row r="756" spans="1:6">
      <c r="A756" s="26">
        <f t="shared" si="26"/>
        <v>0</v>
      </c>
      <c r="B756" s="3" t="str">
        <f t="shared" si="27"/>
        <v>I</v>
      </c>
      <c r="F756" s="3"/>
    </row>
    <row r="757" spans="1:6">
      <c r="A757" s="26">
        <f t="shared" si="26"/>
        <v>0</v>
      </c>
      <c r="B757" s="3" t="str">
        <f t="shared" si="27"/>
        <v>I</v>
      </c>
      <c r="F757" s="3"/>
    </row>
    <row r="758" spans="1:6">
      <c r="A758" s="26">
        <f t="shared" si="26"/>
        <v>0</v>
      </c>
      <c r="B758" s="3" t="str">
        <f t="shared" si="27"/>
        <v>I</v>
      </c>
      <c r="F758" s="3"/>
    </row>
    <row r="759" spans="1:6">
      <c r="A759" s="26">
        <f t="shared" si="26"/>
        <v>0</v>
      </c>
      <c r="B759" s="3" t="str">
        <f t="shared" si="27"/>
        <v>I</v>
      </c>
      <c r="F759" s="3"/>
    </row>
    <row r="760" spans="1:6">
      <c r="A760" s="26">
        <f t="shared" si="26"/>
        <v>0</v>
      </c>
      <c r="B760" s="3" t="str">
        <f t="shared" si="27"/>
        <v>I</v>
      </c>
      <c r="F760" s="3"/>
    </row>
    <row r="761" spans="1:6">
      <c r="A761" s="26">
        <f t="shared" si="26"/>
        <v>0</v>
      </c>
      <c r="B761" s="3" t="str">
        <f t="shared" si="27"/>
        <v>I</v>
      </c>
      <c r="F761" s="3"/>
    </row>
    <row r="762" spans="1:6">
      <c r="A762" s="26">
        <f t="shared" si="26"/>
        <v>0</v>
      </c>
      <c r="B762" s="3" t="str">
        <f t="shared" si="27"/>
        <v>I</v>
      </c>
      <c r="F762" s="3"/>
    </row>
    <row r="763" spans="1:6">
      <c r="A763" s="26">
        <f t="shared" si="26"/>
        <v>0</v>
      </c>
      <c r="B763" s="3" t="str">
        <f t="shared" si="27"/>
        <v>I</v>
      </c>
      <c r="F763" s="3"/>
    </row>
    <row r="764" spans="1:6">
      <c r="A764" s="26">
        <f t="shared" si="26"/>
        <v>0</v>
      </c>
      <c r="B764" s="3" t="str">
        <f t="shared" si="27"/>
        <v>I</v>
      </c>
      <c r="F764" s="3"/>
    </row>
    <row r="765" spans="1:6">
      <c r="A765" s="26">
        <f t="shared" si="26"/>
        <v>0</v>
      </c>
      <c r="B765" s="3" t="str">
        <f t="shared" si="27"/>
        <v>I</v>
      </c>
      <c r="F765" s="3"/>
    </row>
    <row r="766" spans="1:6">
      <c r="A766" s="26">
        <f t="shared" si="26"/>
        <v>0</v>
      </c>
      <c r="B766" s="3" t="str">
        <f t="shared" si="27"/>
        <v>I</v>
      </c>
      <c r="F766" s="3"/>
    </row>
    <row r="767" spans="1:6">
      <c r="A767" s="26">
        <f t="shared" si="26"/>
        <v>0</v>
      </c>
      <c r="B767" s="3" t="str">
        <f t="shared" si="27"/>
        <v>I</v>
      </c>
      <c r="F767" s="3"/>
    </row>
    <row r="768" spans="1:6">
      <c r="A768" s="26">
        <f t="shared" si="26"/>
        <v>0</v>
      </c>
      <c r="B768" s="3" t="str">
        <f t="shared" si="27"/>
        <v>I</v>
      </c>
      <c r="F768" s="3"/>
    </row>
    <row r="769" spans="1:6">
      <c r="A769" s="26">
        <f t="shared" si="26"/>
        <v>0</v>
      </c>
      <c r="B769" s="3" t="str">
        <f t="shared" si="27"/>
        <v>I</v>
      </c>
      <c r="F769" s="3"/>
    </row>
    <row r="770" spans="1:6">
      <c r="A770" s="26">
        <f t="shared" si="26"/>
        <v>0</v>
      </c>
      <c r="B770" s="3" t="str">
        <f t="shared" si="27"/>
        <v>I</v>
      </c>
      <c r="F770" s="3"/>
    </row>
    <row r="771" spans="1:6">
      <c r="A771" s="26">
        <f t="shared" si="26"/>
        <v>0</v>
      </c>
      <c r="B771" s="3" t="str">
        <f t="shared" si="27"/>
        <v>I</v>
      </c>
      <c r="F771" s="3"/>
    </row>
    <row r="772" spans="1:6">
      <c r="A772" s="26">
        <f t="shared" si="26"/>
        <v>0</v>
      </c>
      <c r="B772" s="3" t="str">
        <f t="shared" si="27"/>
        <v>I</v>
      </c>
      <c r="F772" s="3"/>
    </row>
    <row r="773" spans="1:6">
      <c r="A773" s="26">
        <f t="shared" si="26"/>
        <v>0</v>
      </c>
      <c r="B773" s="3" t="str">
        <f t="shared" si="27"/>
        <v>I</v>
      </c>
      <c r="F773" s="3"/>
    </row>
    <row r="774" spans="1:6">
      <c r="A774" s="26">
        <f t="shared" si="26"/>
        <v>0</v>
      </c>
      <c r="B774" s="3" t="str">
        <f t="shared" si="27"/>
        <v>I</v>
      </c>
      <c r="F774" s="3"/>
    </row>
    <row r="775" spans="1:6">
      <c r="A775" s="26">
        <f t="shared" si="26"/>
        <v>0</v>
      </c>
      <c r="B775" s="3" t="str">
        <f t="shared" si="27"/>
        <v>I</v>
      </c>
      <c r="F775" s="3"/>
    </row>
    <row r="776" spans="1:6">
      <c r="A776" s="26">
        <f t="shared" si="26"/>
        <v>0</v>
      </c>
      <c r="B776" s="3" t="str">
        <f t="shared" si="27"/>
        <v>I</v>
      </c>
      <c r="F776" s="3"/>
    </row>
    <row r="777" spans="1:6">
      <c r="A777" s="26">
        <f t="shared" si="26"/>
        <v>0</v>
      </c>
      <c r="B777" s="3" t="str">
        <f t="shared" si="27"/>
        <v>I</v>
      </c>
      <c r="F777" s="3"/>
    </row>
    <row r="778" spans="1:6">
      <c r="A778" s="26">
        <f t="shared" si="26"/>
        <v>0</v>
      </c>
      <c r="B778" s="3" t="str">
        <f t="shared" si="27"/>
        <v>I</v>
      </c>
      <c r="F778" s="3"/>
    </row>
    <row r="779" spans="1:6">
      <c r="A779" s="26">
        <f t="shared" si="26"/>
        <v>0</v>
      </c>
      <c r="B779" s="3" t="str">
        <f t="shared" si="27"/>
        <v>I</v>
      </c>
      <c r="F779" s="3"/>
    </row>
    <row r="780" spans="1:6">
      <c r="A780" s="26">
        <f t="shared" si="26"/>
        <v>0</v>
      </c>
      <c r="B780" s="3" t="str">
        <f t="shared" si="27"/>
        <v>I</v>
      </c>
      <c r="F780" s="3"/>
    </row>
    <row r="781" spans="1:6">
      <c r="A781" s="26">
        <f t="shared" si="26"/>
        <v>0</v>
      </c>
      <c r="B781" s="3" t="str">
        <f t="shared" si="27"/>
        <v>I</v>
      </c>
      <c r="F781" s="3"/>
    </row>
    <row r="782" spans="1:6">
      <c r="A782" s="26">
        <f t="shared" si="26"/>
        <v>0</v>
      </c>
      <c r="B782" s="3" t="str">
        <f t="shared" si="27"/>
        <v>I</v>
      </c>
      <c r="F782" s="3"/>
    </row>
    <row r="783" spans="1:6">
      <c r="A783" s="26">
        <f t="shared" ref="A783:A846" si="28">P783</f>
        <v>0</v>
      </c>
      <c r="B783" s="3" t="str">
        <f t="shared" si="27"/>
        <v>I</v>
      </c>
      <c r="F783" s="3"/>
    </row>
    <row r="784" spans="1:6">
      <c r="A784" s="26">
        <f t="shared" si="28"/>
        <v>0</v>
      </c>
      <c r="B784" s="3" t="str">
        <f t="shared" ref="B784:B847" si="29">IF(H784=INT(H784),"I","II")</f>
        <v>I</v>
      </c>
      <c r="F784" s="3"/>
    </row>
    <row r="785" spans="1:6">
      <c r="A785" s="26">
        <f t="shared" si="28"/>
        <v>0</v>
      </c>
      <c r="B785" s="3" t="str">
        <f t="shared" si="29"/>
        <v>I</v>
      </c>
      <c r="F785" s="3"/>
    </row>
    <row r="786" spans="1:6">
      <c r="A786" s="26">
        <f t="shared" si="28"/>
        <v>0</v>
      </c>
      <c r="B786" s="3" t="str">
        <f t="shared" si="29"/>
        <v>I</v>
      </c>
      <c r="F786" s="3"/>
    </row>
    <row r="787" spans="1:6">
      <c r="A787" s="26">
        <f t="shared" si="28"/>
        <v>0</v>
      </c>
      <c r="B787" s="3" t="str">
        <f t="shared" si="29"/>
        <v>I</v>
      </c>
      <c r="F787" s="3"/>
    </row>
    <row r="788" spans="1:6">
      <c r="A788" s="26">
        <f t="shared" si="28"/>
        <v>0</v>
      </c>
      <c r="B788" s="3" t="str">
        <f t="shared" si="29"/>
        <v>I</v>
      </c>
      <c r="F788" s="3"/>
    </row>
    <row r="789" spans="1:6">
      <c r="A789" s="26">
        <f t="shared" si="28"/>
        <v>0</v>
      </c>
      <c r="B789" s="3" t="str">
        <f t="shared" si="29"/>
        <v>I</v>
      </c>
      <c r="F789" s="3"/>
    </row>
    <row r="790" spans="1:6">
      <c r="A790" s="26">
        <f t="shared" si="28"/>
        <v>0</v>
      </c>
      <c r="B790" s="3" t="str">
        <f t="shared" si="29"/>
        <v>I</v>
      </c>
      <c r="F790" s="3"/>
    </row>
    <row r="791" spans="1:6">
      <c r="A791" s="26">
        <f t="shared" si="28"/>
        <v>0</v>
      </c>
      <c r="B791" s="3" t="str">
        <f t="shared" si="29"/>
        <v>I</v>
      </c>
      <c r="F791" s="3"/>
    </row>
    <row r="792" spans="1:6">
      <c r="A792" s="26">
        <f t="shared" si="28"/>
        <v>0</v>
      </c>
      <c r="B792" s="3" t="str">
        <f t="shared" si="29"/>
        <v>I</v>
      </c>
      <c r="F792" s="3"/>
    </row>
    <row r="793" spans="1:6">
      <c r="A793" s="26">
        <f t="shared" si="28"/>
        <v>0</v>
      </c>
      <c r="B793" s="3" t="str">
        <f t="shared" si="29"/>
        <v>I</v>
      </c>
      <c r="F793" s="3"/>
    </row>
    <row r="794" spans="1:6">
      <c r="A794" s="26">
        <f t="shared" si="28"/>
        <v>0</v>
      </c>
      <c r="B794" s="3" t="str">
        <f t="shared" si="29"/>
        <v>I</v>
      </c>
      <c r="F794" s="3"/>
    </row>
    <row r="795" spans="1:6">
      <c r="A795" s="26">
        <f t="shared" si="28"/>
        <v>0</v>
      </c>
      <c r="B795" s="3" t="str">
        <f t="shared" si="29"/>
        <v>I</v>
      </c>
      <c r="F795" s="3"/>
    </row>
    <row r="796" spans="1:6">
      <c r="A796" s="26">
        <f t="shared" si="28"/>
        <v>0</v>
      </c>
      <c r="B796" s="3" t="str">
        <f t="shared" si="29"/>
        <v>I</v>
      </c>
      <c r="F796" s="3"/>
    </row>
    <row r="797" spans="1:6">
      <c r="A797" s="26">
        <f t="shared" si="28"/>
        <v>0</v>
      </c>
      <c r="B797" s="3" t="str">
        <f t="shared" si="29"/>
        <v>I</v>
      </c>
      <c r="F797" s="3"/>
    </row>
    <row r="798" spans="1:6">
      <c r="A798" s="26">
        <f t="shared" si="28"/>
        <v>0</v>
      </c>
      <c r="B798" s="3" t="str">
        <f t="shared" si="29"/>
        <v>I</v>
      </c>
      <c r="F798" s="3"/>
    </row>
    <row r="799" spans="1:6">
      <c r="A799" s="26">
        <f t="shared" si="28"/>
        <v>0</v>
      </c>
      <c r="B799" s="3" t="str">
        <f t="shared" si="29"/>
        <v>I</v>
      </c>
      <c r="F799" s="3"/>
    </row>
    <row r="800" spans="1:6">
      <c r="A800" s="26">
        <f t="shared" si="28"/>
        <v>0</v>
      </c>
      <c r="B800" s="3" t="str">
        <f t="shared" si="29"/>
        <v>I</v>
      </c>
      <c r="F800" s="3"/>
    </row>
    <row r="801" spans="1:6">
      <c r="A801" s="26">
        <f t="shared" si="28"/>
        <v>0</v>
      </c>
      <c r="B801" s="3" t="str">
        <f t="shared" si="29"/>
        <v>I</v>
      </c>
      <c r="F801" s="3"/>
    </row>
    <row r="802" spans="1:6">
      <c r="A802" s="26">
        <f t="shared" si="28"/>
        <v>0</v>
      </c>
      <c r="B802" s="3" t="str">
        <f t="shared" si="29"/>
        <v>I</v>
      </c>
      <c r="F802" s="3"/>
    </row>
    <row r="803" spans="1:6">
      <c r="A803" s="26">
        <f t="shared" si="28"/>
        <v>0</v>
      </c>
      <c r="B803" s="3" t="str">
        <f t="shared" si="29"/>
        <v>I</v>
      </c>
      <c r="F803" s="3"/>
    </row>
    <row r="804" spans="1:6">
      <c r="A804" s="26">
        <f t="shared" si="28"/>
        <v>0</v>
      </c>
      <c r="B804" s="3" t="str">
        <f t="shared" si="29"/>
        <v>I</v>
      </c>
      <c r="F804" s="3"/>
    </row>
    <row r="805" spans="1:6">
      <c r="A805" s="26">
        <f t="shared" si="28"/>
        <v>0</v>
      </c>
      <c r="B805" s="3" t="str">
        <f t="shared" si="29"/>
        <v>I</v>
      </c>
      <c r="F805" s="3"/>
    </row>
    <row r="806" spans="1:6">
      <c r="A806" s="26">
        <f t="shared" si="28"/>
        <v>0</v>
      </c>
      <c r="B806" s="3" t="str">
        <f t="shared" si="29"/>
        <v>I</v>
      </c>
      <c r="F806" s="3"/>
    </row>
    <row r="807" spans="1:6">
      <c r="A807" s="26">
        <f t="shared" si="28"/>
        <v>0</v>
      </c>
      <c r="B807" s="3" t="str">
        <f t="shared" si="29"/>
        <v>I</v>
      </c>
      <c r="F807" s="3"/>
    </row>
    <row r="808" spans="1:6">
      <c r="A808" s="26">
        <f t="shared" si="28"/>
        <v>0</v>
      </c>
      <c r="B808" s="3" t="str">
        <f t="shared" si="29"/>
        <v>I</v>
      </c>
      <c r="F808" s="3"/>
    </row>
    <row r="809" spans="1:6">
      <c r="A809" s="26">
        <f t="shared" si="28"/>
        <v>0</v>
      </c>
      <c r="B809" s="3" t="str">
        <f t="shared" si="29"/>
        <v>I</v>
      </c>
      <c r="F809" s="3"/>
    </row>
    <row r="810" spans="1:6">
      <c r="A810" s="26">
        <f t="shared" si="28"/>
        <v>0</v>
      </c>
      <c r="B810" s="3" t="str">
        <f t="shared" si="29"/>
        <v>I</v>
      </c>
      <c r="F810" s="3"/>
    </row>
    <row r="811" spans="1:6">
      <c r="A811" s="26">
        <f t="shared" si="28"/>
        <v>0</v>
      </c>
      <c r="B811" s="3" t="str">
        <f t="shared" si="29"/>
        <v>I</v>
      </c>
      <c r="F811" s="3"/>
    </row>
    <row r="812" spans="1:6">
      <c r="A812" s="26">
        <f t="shared" si="28"/>
        <v>0</v>
      </c>
      <c r="B812" s="3" t="str">
        <f t="shared" si="29"/>
        <v>I</v>
      </c>
      <c r="F812" s="3"/>
    </row>
    <row r="813" spans="1:6">
      <c r="A813" s="26">
        <f t="shared" si="28"/>
        <v>0</v>
      </c>
      <c r="B813" s="3" t="str">
        <f t="shared" si="29"/>
        <v>I</v>
      </c>
      <c r="F813" s="3"/>
    </row>
    <row r="814" spans="1:6">
      <c r="A814" s="26">
        <f t="shared" si="28"/>
        <v>0</v>
      </c>
      <c r="B814" s="3" t="str">
        <f t="shared" si="29"/>
        <v>I</v>
      </c>
      <c r="F814" s="3"/>
    </row>
    <row r="815" spans="1:6">
      <c r="A815" s="26">
        <f t="shared" si="28"/>
        <v>0</v>
      </c>
      <c r="B815" s="3" t="str">
        <f t="shared" si="29"/>
        <v>I</v>
      </c>
      <c r="F815" s="3"/>
    </row>
    <row r="816" spans="1:6">
      <c r="A816" s="26">
        <f t="shared" si="28"/>
        <v>0</v>
      </c>
      <c r="B816" s="3" t="str">
        <f t="shared" si="29"/>
        <v>I</v>
      </c>
      <c r="F816" s="3"/>
    </row>
    <row r="817" spans="1:6">
      <c r="A817" s="26">
        <f t="shared" si="28"/>
        <v>0</v>
      </c>
      <c r="B817" s="3" t="str">
        <f t="shared" si="29"/>
        <v>I</v>
      </c>
      <c r="F817" s="3"/>
    </row>
    <row r="818" spans="1:6">
      <c r="A818" s="26">
        <f t="shared" si="28"/>
        <v>0</v>
      </c>
      <c r="B818" s="3" t="str">
        <f t="shared" si="29"/>
        <v>I</v>
      </c>
      <c r="F818" s="3"/>
    </row>
    <row r="819" spans="1:6">
      <c r="A819" s="26">
        <f t="shared" si="28"/>
        <v>0</v>
      </c>
      <c r="B819" s="3" t="str">
        <f t="shared" si="29"/>
        <v>I</v>
      </c>
      <c r="F819" s="3"/>
    </row>
    <row r="820" spans="1:6">
      <c r="A820" s="26">
        <f t="shared" si="28"/>
        <v>0</v>
      </c>
      <c r="B820" s="3" t="str">
        <f t="shared" si="29"/>
        <v>I</v>
      </c>
      <c r="F820" s="3"/>
    </row>
    <row r="821" spans="1:6">
      <c r="A821" s="26">
        <f t="shared" si="28"/>
        <v>0</v>
      </c>
      <c r="B821" s="3" t="str">
        <f t="shared" si="29"/>
        <v>I</v>
      </c>
      <c r="F821" s="3"/>
    </row>
    <row r="822" spans="1:6">
      <c r="A822" s="26">
        <f t="shared" si="28"/>
        <v>0</v>
      </c>
      <c r="B822" s="3" t="str">
        <f t="shared" si="29"/>
        <v>I</v>
      </c>
      <c r="F822" s="3"/>
    </row>
    <row r="823" spans="1:6">
      <c r="A823" s="26">
        <f t="shared" si="28"/>
        <v>0</v>
      </c>
      <c r="B823" s="3" t="str">
        <f t="shared" si="29"/>
        <v>I</v>
      </c>
      <c r="F823" s="3"/>
    </row>
    <row r="824" spans="1:6">
      <c r="A824" s="26">
        <f t="shared" si="28"/>
        <v>0</v>
      </c>
      <c r="B824" s="3" t="str">
        <f t="shared" si="29"/>
        <v>I</v>
      </c>
      <c r="F824" s="3"/>
    </row>
    <row r="825" spans="1:6">
      <c r="A825" s="26">
        <f t="shared" si="28"/>
        <v>0</v>
      </c>
      <c r="B825" s="3" t="str">
        <f t="shared" si="29"/>
        <v>I</v>
      </c>
      <c r="F825" s="3"/>
    </row>
    <row r="826" spans="1:6">
      <c r="A826" s="26">
        <f t="shared" si="28"/>
        <v>0</v>
      </c>
      <c r="B826" s="3" t="str">
        <f t="shared" si="29"/>
        <v>I</v>
      </c>
      <c r="F826" s="3"/>
    </row>
    <row r="827" spans="1:6">
      <c r="A827" s="26">
        <f t="shared" si="28"/>
        <v>0</v>
      </c>
      <c r="B827" s="3" t="str">
        <f t="shared" si="29"/>
        <v>I</v>
      </c>
      <c r="F827" s="3"/>
    </row>
    <row r="828" spans="1:6">
      <c r="A828" s="26">
        <f t="shared" si="28"/>
        <v>0</v>
      </c>
      <c r="B828" s="3" t="str">
        <f t="shared" si="29"/>
        <v>I</v>
      </c>
      <c r="F828" s="3"/>
    </row>
    <row r="829" spans="1:6">
      <c r="A829" s="26">
        <f t="shared" si="28"/>
        <v>0</v>
      </c>
      <c r="B829" s="3" t="str">
        <f t="shared" si="29"/>
        <v>I</v>
      </c>
      <c r="F829" s="3"/>
    </row>
    <row r="830" spans="1:6">
      <c r="A830" s="26">
        <f t="shared" si="28"/>
        <v>0</v>
      </c>
      <c r="B830" s="3" t="str">
        <f t="shared" si="29"/>
        <v>I</v>
      </c>
      <c r="F830" s="3"/>
    </row>
    <row r="831" spans="1:6">
      <c r="A831" s="26">
        <f t="shared" si="28"/>
        <v>0</v>
      </c>
      <c r="B831" s="3" t="str">
        <f t="shared" si="29"/>
        <v>I</v>
      </c>
      <c r="F831" s="3"/>
    </row>
    <row r="832" spans="1:6">
      <c r="A832" s="26">
        <f t="shared" si="28"/>
        <v>0</v>
      </c>
      <c r="B832" s="3" t="str">
        <f t="shared" si="29"/>
        <v>I</v>
      </c>
      <c r="F832" s="3"/>
    </row>
    <row r="833" spans="1:6">
      <c r="A833" s="26">
        <f t="shared" si="28"/>
        <v>0</v>
      </c>
      <c r="B833" s="3" t="str">
        <f t="shared" si="29"/>
        <v>I</v>
      </c>
      <c r="F833" s="3"/>
    </row>
    <row r="834" spans="1:6">
      <c r="A834" s="26">
        <f t="shared" si="28"/>
        <v>0</v>
      </c>
      <c r="B834" s="3" t="str">
        <f t="shared" si="29"/>
        <v>I</v>
      </c>
      <c r="F834" s="3"/>
    </row>
    <row r="835" spans="1:6">
      <c r="A835" s="26">
        <f t="shared" si="28"/>
        <v>0</v>
      </c>
      <c r="B835" s="3" t="str">
        <f t="shared" si="29"/>
        <v>I</v>
      </c>
      <c r="F835" s="3"/>
    </row>
    <row r="836" spans="1:6">
      <c r="A836" s="26">
        <f t="shared" si="28"/>
        <v>0</v>
      </c>
      <c r="B836" s="3" t="str">
        <f t="shared" si="29"/>
        <v>I</v>
      </c>
      <c r="F836" s="3"/>
    </row>
    <row r="837" spans="1:6">
      <c r="A837" s="26">
        <f t="shared" si="28"/>
        <v>0</v>
      </c>
      <c r="B837" s="3" t="str">
        <f t="shared" si="29"/>
        <v>I</v>
      </c>
      <c r="F837" s="3"/>
    </row>
    <row r="838" spans="1:6">
      <c r="A838" s="26">
        <f t="shared" si="28"/>
        <v>0</v>
      </c>
      <c r="B838" s="3" t="str">
        <f t="shared" si="29"/>
        <v>I</v>
      </c>
      <c r="F838" s="3"/>
    </row>
    <row r="839" spans="1:6">
      <c r="A839" s="26">
        <f t="shared" si="28"/>
        <v>0</v>
      </c>
      <c r="B839" s="3" t="str">
        <f t="shared" si="29"/>
        <v>I</v>
      </c>
      <c r="F839" s="3"/>
    </row>
    <row r="840" spans="1:6">
      <c r="A840" s="26">
        <f t="shared" si="28"/>
        <v>0</v>
      </c>
      <c r="B840" s="3" t="str">
        <f t="shared" si="29"/>
        <v>I</v>
      </c>
      <c r="F840" s="3"/>
    </row>
    <row r="841" spans="1:6">
      <c r="A841" s="26">
        <f t="shared" si="28"/>
        <v>0</v>
      </c>
      <c r="B841" s="3" t="str">
        <f t="shared" si="29"/>
        <v>I</v>
      </c>
      <c r="F841" s="3"/>
    </row>
    <row r="842" spans="1:6">
      <c r="A842" s="26">
        <f t="shared" si="28"/>
        <v>0</v>
      </c>
      <c r="B842" s="3" t="str">
        <f t="shared" si="29"/>
        <v>I</v>
      </c>
      <c r="F842" s="3"/>
    </row>
    <row r="843" spans="1:6">
      <c r="A843" s="26">
        <f t="shared" si="28"/>
        <v>0</v>
      </c>
      <c r="B843" s="3" t="str">
        <f t="shared" si="29"/>
        <v>I</v>
      </c>
      <c r="F843" s="3"/>
    </row>
    <row r="844" spans="1:6">
      <c r="A844" s="26">
        <f t="shared" si="28"/>
        <v>0</v>
      </c>
      <c r="B844" s="3" t="str">
        <f t="shared" si="29"/>
        <v>I</v>
      </c>
      <c r="F844" s="3"/>
    </row>
    <row r="845" spans="1:6">
      <c r="A845" s="26">
        <f t="shared" si="28"/>
        <v>0</v>
      </c>
      <c r="B845" s="3" t="str">
        <f t="shared" si="29"/>
        <v>I</v>
      </c>
      <c r="F845" s="3"/>
    </row>
    <row r="846" spans="1:6">
      <c r="A846" s="26">
        <f t="shared" si="28"/>
        <v>0</v>
      </c>
      <c r="B846" s="3" t="str">
        <f t="shared" si="29"/>
        <v>I</v>
      </c>
      <c r="F846" s="3"/>
    </row>
    <row r="847" spans="1:6">
      <c r="A847" s="26">
        <f t="shared" ref="A847:A910" si="30">P847</f>
        <v>0</v>
      </c>
      <c r="B847" s="3" t="str">
        <f t="shared" si="29"/>
        <v>I</v>
      </c>
      <c r="F847" s="3"/>
    </row>
    <row r="848" spans="1:6">
      <c r="A848" s="26">
        <f t="shared" si="30"/>
        <v>0</v>
      </c>
      <c r="B848" s="3" t="str">
        <f t="shared" ref="B848:B911" si="31">IF(H848=INT(H848),"I","II")</f>
        <v>I</v>
      </c>
      <c r="F848" s="3"/>
    </row>
    <row r="849" spans="1:6">
      <c r="A849" s="26">
        <f t="shared" si="30"/>
        <v>0</v>
      </c>
      <c r="B849" s="3" t="str">
        <f t="shared" si="31"/>
        <v>I</v>
      </c>
      <c r="F849" s="3"/>
    </row>
    <row r="850" spans="1:6">
      <c r="A850" s="26">
        <f t="shared" si="30"/>
        <v>0</v>
      </c>
      <c r="B850" s="3" t="str">
        <f t="shared" si="31"/>
        <v>I</v>
      </c>
      <c r="F850" s="3"/>
    </row>
    <row r="851" spans="1:6">
      <c r="A851" s="26">
        <f t="shared" si="30"/>
        <v>0</v>
      </c>
      <c r="B851" s="3" t="str">
        <f t="shared" si="31"/>
        <v>I</v>
      </c>
      <c r="F851" s="3"/>
    </row>
    <row r="852" spans="1:6">
      <c r="A852" s="26">
        <f t="shared" si="30"/>
        <v>0</v>
      </c>
      <c r="B852" s="3" t="str">
        <f t="shared" si="31"/>
        <v>I</v>
      </c>
      <c r="F852" s="3"/>
    </row>
    <row r="853" spans="1:6">
      <c r="A853" s="26">
        <f t="shared" si="30"/>
        <v>0</v>
      </c>
      <c r="B853" s="3" t="str">
        <f t="shared" si="31"/>
        <v>I</v>
      </c>
      <c r="F853" s="3"/>
    </row>
    <row r="854" spans="1:6">
      <c r="A854" s="26">
        <f t="shared" si="30"/>
        <v>0</v>
      </c>
      <c r="B854" s="3" t="str">
        <f t="shared" si="31"/>
        <v>I</v>
      </c>
      <c r="F854" s="3"/>
    </row>
    <row r="855" spans="1:6">
      <c r="A855" s="26">
        <f t="shared" si="30"/>
        <v>0</v>
      </c>
      <c r="B855" s="3" t="str">
        <f t="shared" si="31"/>
        <v>I</v>
      </c>
      <c r="F855" s="3"/>
    </row>
    <row r="856" spans="1:6">
      <c r="A856" s="26">
        <f t="shared" si="30"/>
        <v>0</v>
      </c>
      <c r="B856" s="3" t="str">
        <f t="shared" si="31"/>
        <v>I</v>
      </c>
      <c r="F856" s="3"/>
    </row>
    <row r="857" spans="1:6">
      <c r="A857" s="26">
        <f t="shared" si="30"/>
        <v>0</v>
      </c>
      <c r="B857" s="3" t="str">
        <f t="shared" si="31"/>
        <v>I</v>
      </c>
      <c r="F857" s="3"/>
    </row>
    <row r="858" spans="1:6">
      <c r="A858" s="26">
        <f t="shared" si="30"/>
        <v>0</v>
      </c>
      <c r="B858" s="3" t="str">
        <f t="shared" si="31"/>
        <v>I</v>
      </c>
      <c r="F858" s="3"/>
    </row>
    <row r="859" spans="1:6">
      <c r="A859" s="26">
        <f t="shared" si="30"/>
        <v>0</v>
      </c>
      <c r="B859" s="3" t="str">
        <f t="shared" si="31"/>
        <v>I</v>
      </c>
      <c r="F859" s="3"/>
    </row>
    <row r="860" spans="1:6">
      <c r="A860" s="26">
        <f t="shared" si="30"/>
        <v>0</v>
      </c>
      <c r="B860" s="3" t="str">
        <f t="shared" si="31"/>
        <v>I</v>
      </c>
      <c r="F860" s="3"/>
    </row>
    <row r="861" spans="1:6">
      <c r="A861" s="26">
        <f t="shared" si="30"/>
        <v>0</v>
      </c>
      <c r="B861" s="3" t="str">
        <f t="shared" si="31"/>
        <v>I</v>
      </c>
      <c r="F861" s="3"/>
    </row>
    <row r="862" spans="1:6">
      <c r="A862" s="26">
        <f t="shared" si="30"/>
        <v>0</v>
      </c>
      <c r="B862" s="3" t="str">
        <f t="shared" si="31"/>
        <v>I</v>
      </c>
      <c r="F862" s="3"/>
    </row>
    <row r="863" spans="1:6">
      <c r="A863" s="26">
        <f t="shared" si="30"/>
        <v>0</v>
      </c>
      <c r="B863" s="3" t="str">
        <f t="shared" si="31"/>
        <v>I</v>
      </c>
      <c r="F863" s="3"/>
    </row>
    <row r="864" spans="1:6">
      <c r="A864" s="26">
        <f t="shared" si="30"/>
        <v>0</v>
      </c>
      <c r="B864" s="3" t="str">
        <f t="shared" si="31"/>
        <v>I</v>
      </c>
      <c r="F864" s="3"/>
    </row>
    <row r="865" spans="1:6">
      <c r="A865" s="26">
        <f t="shared" si="30"/>
        <v>0</v>
      </c>
      <c r="B865" s="3" t="str">
        <f t="shared" si="31"/>
        <v>I</v>
      </c>
      <c r="F865" s="3"/>
    </row>
    <row r="866" spans="1:6">
      <c r="A866" s="26">
        <f t="shared" si="30"/>
        <v>0</v>
      </c>
      <c r="B866" s="3" t="str">
        <f t="shared" si="31"/>
        <v>I</v>
      </c>
      <c r="F866" s="3"/>
    </row>
    <row r="867" spans="1:6">
      <c r="A867" s="26">
        <f t="shared" si="30"/>
        <v>0</v>
      </c>
      <c r="B867" s="3" t="str">
        <f t="shared" si="31"/>
        <v>I</v>
      </c>
      <c r="F867" s="3"/>
    </row>
    <row r="868" spans="1:6">
      <c r="A868" s="26">
        <f t="shared" si="30"/>
        <v>0</v>
      </c>
      <c r="B868" s="3" t="str">
        <f t="shared" si="31"/>
        <v>I</v>
      </c>
      <c r="F868" s="3"/>
    </row>
    <row r="869" spans="1:6">
      <c r="A869" s="26">
        <f t="shared" si="30"/>
        <v>0</v>
      </c>
      <c r="B869" s="3" t="str">
        <f t="shared" si="31"/>
        <v>I</v>
      </c>
      <c r="F869" s="3"/>
    </row>
    <row r="870" spans="1:6">
      <c r="A870" s="26">
        <f t="shared" si="30"/>
        <v>0</v>
      </c>
      <c r="B870" s="3" t="str">
        <f t="shared" si="31"/>
        <v>I</v>
      </c>
      <c r="F870" s="3"/>
    </row>
    <row r="871" spans="1:6">
      <c r="A871" s="26">
        <f t="shared" si="30"/>
        <v>0</v>
      </c>
      <c r="B871" s="3" t="str">
        <f t="shared" si="31"/>
        <v>I</v>
      </c>
      <c r="F871" s="3"/>
    </row>
    <row r="872" spans="1:6">
      <c r="A872" s="26">
        <f t="shared" si="30"/>
        <v>0</v>
      </c>
      <c r="B872" s="3" t="str">
        <f t="shared" si="31"/>
        <v>I</v>
      </c>
      <c r="F872" s="3"/>
    </row>
    <row r="873" spans="1:6">
      <c r="A873" s="26">
        <f t="shared" si="30"/>
        <v>0</v>
      </c>
      <c r="B873" s="3" t="str">
        <f t="shared" si="31"/>
        <v>I</v>
      </c>
      <c r="F873" s="3"/>
    </row>
    <row r="874" spans="1:6">
      <c r="A874" s="26">
        <f t="shared" si="30"/>
        <v>0</v>
      </c>
      <c r="B874" s="3" t="str">
        <f t="shared" si="31"/>
        <v>I</v>
      </c>
      <c r="F874" s="3"/>
    </row>
    <row r="875" spans="1:6">
      <c r="A875" s="26">
        <f t="shared" si="30"/>
        <v>0</v>
      </c>
      <c r="B875" s="3" t="str">
        <f t="shared" si="31"/>
        <v>I</v>
      </c>
      <c r="F875" s="3"/>
    </row>
    <row r="876" spans="1:6">
      <c r="A876" s="26">
        <f t="shared" si="30"/>
        <v>0</v>
      </c>
      <c r="B876" s="3" t="str">
        <f t="shared" si="31"/>
        <v>I</v>
      </c>
      <c r="F876" s="3"/>
    </row>
    <row r="877" spans="1:6">
      <c r="A877" s="26">
        <f t="shared" si="30"/>
        <v>0</v>
      </c>
      <c r="B877" s="3" t="str">
        <f t="shared" si="31"/>
        <v>I</v>
      </c>
      <c r="F877" s="3"/>
    </row>
    <row r="878" spans="1:6">
      <c r="A878" s="26">
        <f t="shared" si="30"/>
        <v>0</v>
      </c>
      <c r="B878" s="3" t="str">
        <f t="shared" si="31"/>
        <v>I</v>
      </c>
      <c r="F878" s="3"/>
    </row>
    <row r="879" spans="1:6">
      <c r="A879" s="26">
        <f t="shared" si="30"/>
        <v>0</v>
      </c>
      <c r="B879" s="3" t="str">
        <f t="shared" si="31"/>
        <v>I</v>
      </c>
      <c r="F879" s="3"/>
    </row>
    <row r="880" spans="1:6">
      <c r="A880" s="26">
        <f t="shared" si="30"/>
        <v>0</v>
      </c>
      <c r="B880" s="3" t="str">
        <f t="shared" si="31"/>
        <v>I</v>
      </c>
      <c r="F880" s="3"/>
    </row>
    <row r="881" spans="1:6">
      <c r="A881" s="26">
        <f t="shared" si="30"/>
        <v>0</v>
      </c>
      <c r="B881" s="3" t="str">
        <f t="shared" si="31"/>
        <v>I</v>
      </c>
      <c r="F881" s="3"/>
    </row>
    <row r="882" spans="1:6">
      <c r="A882" s="26">
        <f t="shared" si="30"/>
        <v>0</v>
      </c>
      <c r="B882" s="3" t="str">
        <f t="shared" si="31"/>
        <v>I</v>
      </c>
      <c r="F882" s="3"/>
    </row>
    <row r="883" spans="1:6">
      <c r="A883" s="26">
        <f t="shared" si="30"/>
        <v>0</v>
      </c>
      <c r="B883" s="3" t="str">
        <f t="shared" si="31"/>
        <v>I</v>
      </c>
      <c r="F883" s="3"/>
    </row>
    <row r="884" spans="1:6">
      <c r="A884" s="26">
        <f t="shared" si="30"/>
        <v>0</v>
      </c>
      <c r="B884" s="3" t="str">
        <f t="shared" si="31"/>
        <v>I</v>
      </c>
      <c r="F884" s="3"/>
    </row>
    <row r="885" spans="1:6">
      <c r="A885" s="26">
        <f t="shared" si="30"/>
        <v>0</v>
      </c>
      <c r="B885" s="3" t="str">
        <f t="shared" si="31"/>
        <v>I</v>
      </c>
      <c r="F885" s="3"/>
    </row>
    <row r="886" spans="1:6">
      <c r="A886" s="26">
        <f t="shared" si="30"/>
        <v>0</v>
      </c>
      <c r="B886" s="3" t="str">
        <f t="shared" si="31"/>
        <v>I</v>
      </c>
      <c r="F886" s="3"/>
    </row>
    <row r="887" spans="1:6">
      <c r="A887" s="26">
        <f t="shared" si="30"/>
        <v>0</v>
      </c>
      <c r="B887" s="3" t="str">
        <f t="shared" si="31"/>
        <v>I</v>
      </c>
      <c r="F887" s="3"/>
    </row>
    <row r="888" spans="1:6">
      <c r="A888" s="26">
        <f t="shared" si="30"/>
        <v>0</v>
      </c>
      <c r="B888" s="3" t="str">
        <f t="shared" si="31"/>
        <v>I</v>
      </c>
      <c r="F888" s="3"/>
    </row>
    <row r="889" spans="1:6">
      <c r="A889" s="26">
        <f t="shared" si="30"/>
        <v>0</v>
      </c>
      <c r="B889" s="3" t="str">
        <f t="shared" si="31"/>
        <v>I</v>
      </c>
      <c r="F889" s="3"/>
    </row>
    <row r="890" spans="1:6">
      <c r="A890" s="26">
        <f t="shared" si="30"/>
        <v>0</v>
      </c>
      <c r="B890" s="3" t="str">
        <f t="shared" si="31"/>
        <v>I</v>
      </c>
      <c r="F890" s="3"/>
    </row>
    <row r="891" spans="1:6">
      <c r="A891" s="26">
        <f t="shared" si="30"/>
        <v>0</v>
      </c>
      <c r="B891" s="3" t="str">
        <f t="shared" si="31"/>
        <v>I</v>
      </c>
      <c r="F891" s="3"/>
    </row>
    <row r="892" spans="1:6">
      <c r="A892" s="26">
        <f t="shared" si="30"/>
        <v>0</v>
      </c>
      <c r="B892" s="3" t="str">
        <f t="shared" si="31"/>
        <v>I</v>
      </c>
      <c r="F892" s="3"/>
    </row>
    <row r="893" spans="1:6">
      <c r="A893" s="26">
        <f t="shared" si="30"/>
        <v>0</v>
      </c>
      <c r="B893" s="3" t="str">
        <f t="shared" si="31"/>
        <v>I</v>
      </c>
      <c r="F893" s="3"/>
    </row>
    <row r="894" spans="1:6">
      <c r="A894" s="26">
        <f t="shared" si="30"/>
        <v>0</v>
      </c>
      <c r="B894" s="3" t="str">
        <f t="shared" si="31"/>
        <v>I</v>
      </c>
      <c r="F894" s="3"/>
    </row>
    <row r="895" spans="1:6">
      <c r="A895" s="26">
        <f t="shared" si="30"/>
        <v>0</v>
      </c>
      <c r="B895" s="3" t="str">
        <f t="shared" si="31"/>
        <v>I</v>
      </c>
      <c r="F895" s="3"/>
    </row>
    <row r="896" spans="1:6">
      <c r="A896" s="26">
        <f t="shared" si="30"/>
        <v>0</v>
      </c>
      <c r="B896" s="3" t="str">
        <f t="shared" si="31"/>
        <v>I</v>
      </c>
      <c r="F896" s="3"/>
    </row>
    <row r="897" spans="1:6">
      <c r="A897" s="26">
        <f t="shared" si="30"/>
        <v>0</v>
      </c>
      <c r="B897" s="3" t="str">
        <f t="shared" si="31"/>
        <v>I</v>
      </c>
      <c r="F897" s="3"/>
    </row>
    <row r="898" spans="1:6">
      <c r="A898" s="26">
        <f t="shared" si="30"/>
        <v>0</v>
      </c>
      <c r="B898" s="3" t="str">
        <f t="shared" si="31"/>
        <v>I</v>
      </c>
      <c r="F898" s="3"/>
    </row>
    <row r="899" spans="1:6">
      <c r="A899" s="26">
        <f t="shared" si="30"/>
        <v>0</v>
      </c>
      <c r="B899" s="3" t="str">
        <f t="shared" si="31"/>
        <v>I</v>
      </c>
      <c r="F899" s="3"/>
    </row>
    <row r="900" spans="1:6">
      <c r="A900" s="26">
        <f t="shared" si="30"/>
        <v>0</v>
      </c>
      <c r="B900" s="3" t="str">
        <f t="shared" si="31"/>
        <v>I</v>
      </c>
      <c r="F900" s="3"/>
    </row>
    <row r="901" spans="1:6">
      <c r="A901" s="26">
        <f t="shared" si="30"/>
        <v>0</v>
      </c>
      <c r="B901" s="3" t="str">
        <f t="shared" si="31"/>
        <v>I</v>
      </c>
      <c r="F901" s="3"/>
    </row>
    <row r="902" spans="1:6">
      <c r="A902" s="26">
        <f t="shared" si="30"/>
        <v>0</v>
      </c>
      <c r="B902" s="3" t="str">
        <f t="shared" si="31"/>
        <v>I</v>
      </c>
      <c r="F902" s="3"/>
    </row>
    <row r="903" spans="1:6">
      <c r="A903" s="26">
        <f t="shared" si="30"/>
        <v>0</v>
      </c>
      <c r="B903" s="3" t="str">
        <f t="shared" si="31"/>
        <v>I</v>
      </c>
      <c r="F903" s="3"/>
    </row>
    <row r="904" spans="1:6">
      <c r="A904" s="26">
        <f t="shared" si="30"/>
        <v>0</v>
      </c>
      <c r="B904" s="3" t="str">
        <f t="shared" si="31"/>
        <v>I</v>
      </c>
      <c r="F904" s="3"/>
    </row>
    <row r="905" spans="1:6">
      <c r="A905" s="26">
        <f t="shared" si="30"/>
        <v>0</v>
      </c>
      <c r="B905" s="3" t="str">
        <f t="shared" si="31"/>
        <v>I</v>
      </c>
      <c r="F905" s="3"/>
    </row>
    <row r="906" spans="1:6">
      <c r="A906" s="26">
        <f t="shared" si="30"/>
        <v>0</v>
      </c>
      <c r="B906" s="3" t="str">
        <f t="shared" si="31"/>
        <v>I</v>
      </c>
      <c r="F906" s="3"/>
    </row>
    <row r="907" spans="1:6">
      <c r="A907" s="26">
        <f t="shared" si="30"/>
        <v>0</v>
      </c>
      <c r="B907" s="3" t="str">
        <f t="shared" si="31"/>
        <v>I</v>
      </c>
      <c r="F907" s="3"/>
    </row>
    <row r="908" spans="1:6">
      <c r="A908" s="26">
        <f t="shared" si="30"/>
        <v>0</v>
      </c>
      <c r="B908" s="3" t="str">
        <f t="shared" si="31"/>
        <v>I</v>
      </c>
      <c r="F908" s="3"/>
    </row>
    <row r="909" spans="1:6">
      <c r="A909" s="26">
        <f t="shared" si="30"/>
        <v>0</v>
      </c>
      <c r="B909" s="3" t="str">
        <f t="shared" si="31"/>
        <v>I</v>
      </c>
      <c r="F909" s="3"/>
    </row>
    <row r="910" spans="1:6">
      <c r="A910" s="26">
        <f t="shared" si="30"/>
        <v>0</v>
      </c>
      <c r="B910" s="3" t="str">
        <f t="shared" si="31"/>
        <v>I</v>
      </c>
      <c r="F910" s="3"/>
    </row>
    <row r="911" spans="1:6">
      <c r="A911" s="26">
        <f t="shared" ref="A911:A974" si="32">P911</f>
        <v>0</v>
      </c>
      <c r="B911" s="3" t="str">
        <f t="shared" si="31"/>
        <v>I</v>
      </c>
      <c r="F911" s="3"/>
    </row>
    <row r="912" spans="1:6">
      <c r="A912" s="26">
        <f t="shared" si="32"/>
        <v>0</v>
      </c>
      <c r="B912" s="3" t="str">
        <f t="shared" ref="B912:B975" si="33">IF(H912=INT(H912),"I","II")</f>
        <v>I</v>
      </c>
      <c r="F912" s="3"/>
    </row>
    <row r="913" spans="1:6">
      <c r="A913" s="26">
        <f t="shared" si="32"/>
        <v>0</v>
      </c>
      <c r="B913" s="3" t="str">
        <f t="shared" si="33"/>
        <v>I</v>
      </c>
      <c r="F913" s="3"/>
    </row>
    <row r="914" spans="1:6">
      <c r="A914" s="26">
        <f t="shared" si="32"/>
        <v>0</v>
      </c>
      <c r="B914" s="3" t="str">
        <f t="shared" si="33"/>
        <v>I</v>
      </c>
      <c r="F914" s="3"/>
    </row>
    <row r="915" spans="1:6">
      <c r="A915" s="26">
        <f t="shared" si="32"/>
        <v>0</v>
      </c>
      <c r="B915" s="3" t="str">
        <f t="shared" si="33"/>
        <v>I</v>
      </c>
      <c r="F915" s="3"/>
    </row>
    <row r="916" spans="1:6">
      <c r="A916" s="26">
        <f t="shared" si="32"/>
        <v>0</v>
      </c>
      <c r="B916" s="3" t="str">
        <f t="shared" si="33"/>
        <v>I</v>
      </c>
      <c r="F916" s="3"/>
    </row>
    <row r="917" spans="1:6">
      <c r="A917" s="26">
        <f t="shared" si="32"/>
        <v>0</v>
      </c>
      <c r="B917" s="3" t="str">
        <f t="shared" si="33"/>
        <v>I</v>
      </c>
      <c r="F917" s="3"/>
    </row>
    <row r="918" spans="1:6">
      <c r="A918" s="26">
        <f t="shared" si="32"/>
        <v>0</v>
      </c>
      <c r="B918" s="3" t="str">
        <f t="shared" si="33"/>
        <v>I</v>
      </c>
      <c r="F918" s="3"/>
    </row>
    <row r="919" spans="1:6">
      <c r="A919" s="26">
        <f t="shared" si="32"/>
        <v>0</v>
      </c>
      <c r="B919" s="3" t="str">
        <f t="shared" si="33"/>
        <v>I</v>
      </c>
      <c r="F919" s="3"/>
    </row>
    <row r="920" spans="1:6">
      <c r="A920" s="26">
        <f t="shared" si="32"/>
        <v>0</v>
      </c>
      <c r="B920" s="3" t="str">
        <f t="shared" si="33"/>
        <v>I</v>
      </c>
      <c r="F920" s="3"/>
    </row>
    <row r="921" spans="1:6">
      <c r="A921" s="26">
        <f t="shared" si="32"/>
        <v>0</v>
      </c>
      <c r="B921" s="3" t="str">
        <f t="shared" si="33"/>
        <v>I</v>
      </c>
      <c r="F921" s="3"/>
    </row>
    <row r="922" spans="1:6">
      <c r="A922" s="26">
        <f t="shared" si="32"/>
        <v>0</v>
      </c>
      <c r="B922" s="3" t="str">
        <f t="shared" si="33"/>
        <v>I</v>
      </c>
      <c r="F922" s="3"/>
    </row>
    <row r="923" spans="1:6">
      <c r="A923" s="26">
        <f t="shared" si="32"/>
        <v>0</v>
      </c>
      <c r="B923" s="3" t="str">
        <f t="shared" si="33"/>
        <v>I</v>
      </c>
      <c r="F923" s="3"/>
    </row>
    <row r="924" spans="1:6">
      <c r="A924" s="26">
        <f t="shared" si="32"/>
        <v>0</v>
      </c>
      <c r="B924" s="3" t="str">
        <f t="shared" si="33"/>
        <v>I</v>
      </c>
      <c r="F924" s="3"/>
    </row>
    <row r="925" spans="1:6">
      <c r="A925" s="26">
        <f t="shared" si="32"/>
        <v>0</v>
      </c>
      <c r="B925" s="3" t="str">
        <f t="shared" si="33"/>
        <v>I</v>
      </c>
      <c r="F925" s="3"/>
    </row>
    <row r="926" spans="1:6">
      <c r="A926" s="26">
        <f t="shared" si="32"/>
        <v>0</v>
      </c>
      <c r="B926" s="3" t="str">
        <f t="shared" si="33"/>
        <v>I</v>
      </c>
      <c r="F926" s="3"/>
    </row>
    <row r="927" spans="1:6">
      <c r="A927" s="26">
        <f t="shared" si="32"/>
        <v>0</v>
      </c>
      <c r="B927" s="3" t="str">
        <f t="shared" si="33"/>
        <v>I</v>
      </c>
      <c r="F927" s="3"/>
    </row>
    <row r="928" spans="1:6">
      <c r="A928" s="26">
        <f t="shared" si="32"/>
        <v>0</v>
      </c>
      <c r="B928" s="3" t="str">
        <f t="shared" si="33"/>
        <v>I</v>
      </c>
      <c r="F928" s="3"/>
    </row>
    <row r="929" spans="1:6">
      <c r="A929" s="26">
        <f t="shared" si="32"/>
        <v>0</v>
      </c>
      <c r="B929" s="3" t="str">
        <f t="shared" si="33"/>
        <v>I</v>
      </c>
      <c r="F929" s="3"/>
    </row>
    <row r="930" spans="1:6">
      <c r="A930" s="26">
        <f t="shared" si="32"/>
        <v>0</v>
      </c>
      <c r="B930" s="3" t="str">
        <f t="shared" si="33"/>
        <v>I</v>
      </c>
      <c r="F930" s="3"/>
    </row>
    <row r="931" spans="1:6">
      <c r="A931" s="26">
        <f t="shared" si="32"/>
        <v>0</v>
      </c>
      <c r="B931" s="3" t="str">
        <f t="shared" si="33"/>
        <v>I</v>
      </c>
      <c r="F931" s="3"/>
    </row>
    <row r="932" spans="1:6">
      <c r="A932" s="26">
        <f t="shared" si="32"/>
        <v>0</v>
      </c>
      <c r="B932" s="3" t="str">
        <f t="shared" si="33"/>
        <v>I</v>
      </c>
      <c r="F932" s="3"/>
    </row>
    <row r="933" spans="1:6">
      <c r="A933" s="26">
        <f t="shared" si="32"/>
        <v>0</v>
      </c>
      <c r="B933" s="3" t="str">
        <f t="shared" si="33"/>
        <v>I</v>
      </c>
      <c r="F933" s="3"/>
    </row>
    <row r="934" spans="1:6">
      <c r="A934" s="26">
        <f t="shared" si="32"/>
        <v>0</v>
      </c>
      <c r="B934" s="3" t="str">
        <f t="shared" si="33"/>
        <v>I</v>
      </c>
      <c r="F934" s="3"/>
    </row>
    <row r="935" spans="1:6">
      <c r="A935" s="26">
        <f t="shared" si="32"/>
        <v>0</v>
      </c>
      <c r="B935" s="3" t="str">
        <f t="shared" si="33"/>
        <v>I</v>
      </c>
      <c r="F935" s="3"/>
    </row>
    <row r="936" spans="1:6">
      <c r="A936" s="26">
        <f t="shared" si="32"/>
        <v>0</v>
      </c>
      <c r="B936" s="3" t="str">
        <f t="shared" si="33"/>
        <v>I</v>
      </c>
      <c r="F936" s="3"/>
    </row>
    <row r="937" spans="1:6">
      <c r="A937" s="26">
        <f t="shared" si="32"/>
        <v>0</v>
      </c>
      <c r="B937" s="3" t="str">
        <f t="shared" si="33"/>
        <v>I</v>
      </c>
      <c r="F937" s="3"/>
    </row>
    <row r="938" spans="1:6">
      <c r="A938" s="26">
        <f t="shared" si="32"/>
        <v>0</v>
      </c>
      <c r="B938" s="3" t="str">
        <f t="shared" si="33"/>
        <v>I</v>
      </c>
      <c r="F938" s="3"/>
    </row>
    <row r="939" spans="1:6">
      <c r="A939" s="26">
        <f t="shared" si="32"/>
        <v>0</v>
      </c>
      <c r="B939" s="3" t="str">
        <f t="shared" si="33"/>
        <v>I</v>
      </c>
      <c r="F939" s="3"/>
    </row>
    <row r="940" spans="1:6">
      <c r="A940" s="26">
        <f t="shared" si="32"/>
        <v>0</v>
      </c>
      <c r="B940" s="3" t="str">
        <f t="shared" si="33"/>
        <v>I</v>
      </c>
      <c r="F940" s="3"/>
    </row>
    <row r="941" spans="1:6">
      <c r="A941" s="26">
        <f t="shared" si="32"/>
        <v>0</v>
      </c>
      <c r="B941" s="3" t="str">
        <f t="shared" si="33"/>
        <v>I</v>
      </c>
      <c r="F941" s="3"/>
    </row>
    <row r="942" spans="1:6">
      <c r="A942" s="26">
        <f t="shared" si="32"/>
        <v>0</v>
      </c>
      <c r="B942" s="3" t="str">
        <f t="shared" si="33"/>
        <v>I</v>
      </c>
      <c r="F942" s="3"/>
    </row>
    <row r="943" spans="1:6">
      <c r="A943" s="26">
        <f t="shared" si="32"/>
        <v>0</v>
      </c>
      <c r="B943" s="3" t="str">
        <f t="shared" si="33"/>
        <v>I</v>
      </c>
      <c r="F943" s="3"/>
    </row>
    <row r="944" spans="1:6">
      <c r="A944" s="26">
        <f t="shared" si="32"/>
        <v>0</v>
      </c>
      <c r="B944" s="3" t="str">
        <f t="shared" si="33"/>
        <v>I</v>
      </c>
      <c r="F944" s="3"/>
    </row>
    <row r="945" spans="1:6">
      <c r="A945" s="26">
        <f t="shared" si="32"/>
        <v>0</v>
      </c>
      <c r="B945" s="3" t="str">
        <f t="shared" si="33"/>
        <v>I</v>
      </c>
      <c r="F945" s="3"/>
    </row>
    <row r="946" spans="1:6">
      <c r="A946" s="26">
        <f t="shared" si="32"/>
        <v>0</v>
      </c>
      <c r="B946" s="3" t="str">
        <f t="shared" si="33"/>
        <v>I</v>
      </c>
      <c r="F946" s="3"/>
    </row>
    <row r="947" spans="1:6">
      <c r="A947" s="26">
        <f t="shared" si="32"/>
        <v>0</v>
      </c>
      <c r="B947" s="3" t="str">
        <f t="shared" si="33"/>
        <v>I</v>
      </c>
      <c r="F947" s="3"/>
    </row>
    <row r="948" spans="1:6">
      <c r="A948" s="26">
        <f t="shared" si="32"/>
        <v>0</v>
      </c>
      <c r="B948" s="3" t="str">
        <f t="shared" si="33"/>
        <v>I</v>
      </c>
      <c r="F948" s="3"/>
    </row>
    <row r="949" spans="1:6">
      <c r="A949" s="26">
        <f t="shared" si="32"/>
        <v>0</v>
      </c>
      <c r="B949" s="3" t="str">
        <f t="shared" si="33"/>
        <v>I</v>
      </c>
      <c r="F949" s="3"/>
    </row>
    <row r="950" spans="1:6">
      <c r="A950" s="26">
        <f t="shared" si="32"/>
        <v>0</v>
      </c>
      <c r="B950" s="3" t="str">
        <f t="shared" si="33"/>
        <v>I</v>
      </c>
      <c r="F950" s="3"/>
    </row>
    <row r="951" spans="1:6">
      <c r="A951" s="26">
        <f t="shared" si="32"/>
        <v>0</v>
      </c>
      <c r="B951" s="3" t="str">
        <f t="shared" si="33"/>
        <v>I</v>
      </c>
      <c r="F951" s="3"/>
    </row>
    <row r="952" spans="1:6">
      <c r="A952" s="26">
        <f t="shared" si="32"/>
        <v>0</v>
      </c>
      <c r="B952" s="3" t="str">
        <f t="shared" si="33"/>
        <v>I</v>
      </c>
      <c r="F952" s="3"/>
    </row>
    <row r="953" spans="1:6">
      <c r="A953" s="26">
        <f t="shared" si="32"/>
        <v>0</v>
      </c>
      <c r="B953" s="3" t="str">
        <f t="shared" si="33"/>
        <v>I</v>
      </c>
      <c r="F953" s="3"/>
    </row>
    <row r="954" spans="1:6">
      <c r="A954" s="26">
        <f t="shared" si="32"/>
        <v>0</v>
      </c>
      <c r="B954" s="3" t="str">
        <f t="shared" si="33"/>
        <v>I</v>
      </c>
      <c r="F954" s="3"/>
    </row>
    <row r="955" spans="1:6">
      <c r="A955" s="26">
        <f t="shared" si="32"/>
        <v>0</v>
      </c>
      <c r="B955" s="3" t="str">
        <f t="shared" si="33"/>
        <v>I</v>
      </c>
      <c r="F955" s="3"/>
    </row>
    <row r="956" spans="1:6">
      <c r="A956" s="26">
        <f t="shared" si="32"/>
        <v>0</v>
      </c>
      <c r="B956" s="3" t="str">
        <f t="shared" si="33"/>
        <v>I</v>
      </c>
      <c r="F956" s="3"/>
    </row>
    <row r="957" spans="1:6">
      <c r="A957" s="26">
        <f t="shared" si="32"/>
        <v>0</v>
      </c>
      <c r="B957" s="3" t="str">
        <f t="shared" si="33"/>
        <v>I</v>
      </c>
      <c r="F957" s="3"/>
    </row>
    <row r="958" spans="1:6">
      <c r="A958" s="26">
        <f t="shared" si="32"/>
        <v>0</v>
      </c>
      <c r="B958" s="3" t="str">
        <f t="shared" si="33"/>
        <v>I</v>
      </c>
      <c r="F958" s="3"/>
    </row>
    <row r="959" spans="1:6">
      <c r="A959" s="26">
        <f t="shared" si="32"/>
        <v>0</v>
      </c>
      <c r="B959" s="3" t="str">
        <f t="shared" si="33"/>
        <v>I</v>
      </c>
      <c r="F959" s="3"/>
    </row>
    <row r="960" spans="1:6">
      <c r="A960" s="26">
        <f t="shared" si="32"/>
        <v>0</v>
      </c>
      <c r="B960" s="3" t="str">
        <f t="shared" si="33"/>
        <v>I</v>
      </c>
      <c r="F960" s="3"/>
    </row>
    <row r="961" spans="1:6">
      <c r="A961" s="26">
        <f t="shared" si="32"/>
        <v>0</v>
      </c>
      <c r="B961" s="3" t="str">
        <f t="shared" si="33"/>
        <v>I</v>
      </c>
      <c r="F961" s="3"/>
    </row>
    <row r="962" spans="1:6">
      <c r="A962" s="26">
        <f t="shared" si="32"/>
        <v>0</v>
      </c>
      <c r="B962" s="3" t="str">
        <f t="shared" si="33"/>
        <v>I</v>
      </c>
      <c r="F962" s="3"/>
    </row>
    <row r="963" spans="1:6">
      <c r="A963" s="26">
        <f t="shared" si="32"/>
        <v>0</v>
      </c>
      <c r="B963" s="3" t="str">
        <f t="shared" si="33"/>
        <v>I</v>
      </c>
      <c r="F963" s="3"/>
    </row>
    <row r="964" spans="1:6">
      <c r="A964" s="26">
        <f t="shared" si="32"/>
        <v>0</v>
      </c>
      <c r="B964" s="3" t="str">
        <f t="shared" si="33"/>
        <v>I</v>
      </c>
      <c r="F964" s="3"/>
    </row>
    <row r="965" spans="1:6">
      <c r="A965" s="26">
        <f t="shared" si="32"/>
        <v>0</v>
      </c>
      <c r="B965" s="3" t="str">
        <f t="shared" si="33"/>
        <v>I</v>
      </c>
      <c r="F965" s="3"/>
    </row>
    <row r="966" spans="1:6">
      <c r="A966" s="26">
        <f t="shared" si="32"/>
        <v>0</v>
      </c>
      <c r="B966" s="3" t="str">
        <f t="shared" si="33"/>
        <v>I</v>
      </c>
      <c r="F966" s="3"/>
    </row>
    <row r="967" spans="1:6">
      <c r="A967" s="26">
        <f t="shared" si="32"/>
        <v>0</v>
      </c>
      <c r="B967" s="3" t="str">
        <f t="shared" si="33"/>
        <v>I</v>
      </c>
      <c r="F967" s="3"/>
    </row>
    <row r="968" spans="1:6">
      <c r="A968" s="26">
        <f t="shared" si="32"/>
        <v>0</v>
      </c>
      <c r="B968" s="3" t="str">
        <f t="shared" si="33"/>
        <v>I</v>
      </c>
      <c r="F968" s="3"/>
    </row>
    <row r="969" spans="1:6">
      <c r="A969" s="26">
        <f t="shared" si="32"/>
        <v>0</v>
      </c>
      <c r="B969" s="3" t="str">
        <f t="shared" si="33"/>
        <v>I</v>
      </c>
      <c r="F969" s="3"/>
    </row>
    <row r="970" spans="1:6">
      <c r="A970" s="26">
        <f t="shared" si="32"/>
        <v>0</v>
      </c>
      <c r="B970" s="3" t="str">
        <f t="shared" si="33"/>
        <v>I</v>
      </c>
      <c r="F970" s="3"/>
    </row>
    <row r="971" spans="1:6">
      <c r="A971" s="26">
        <f t="shared" si="32"/>
        <v>0</v>
      </c>
      <c r="B971" s="3" t="str">
        <f t="shared" si="33"/>
        <v>I</v>
      </c>
      <c r="F971" s="3"/>
    </row>
    <row r="972" spans="1:6">
      <c r="A972" s="26">
        <f t="shared" si="32"/>
        <v>0</v>
      </c>
      <c r="B972" s="3" t="str">
        <f t="shared" si="33"/>
        <v>I</v>
      </c>
      <c r="F972" s="3"/>
    </row>
    <row r="973" spans="1:6">
      <c r="A973" s="26">
        <f t="shared" si="32"/>
        <v>0</v>
      </c>
      <c r="B973" s="3" t="str">
        <f t="shared" si="33"/>
        <v>I</v>
      </c>
      <c r="F973" s="3"/>
    </row>
    <row r="974" spans="1:6">
      <c r="A974" s="26">
        <f t="shared" si="32"/>
        <v>0</v>
      </c>
      <c r="B974" s="3" t="str">
        <f t="shared" si="33"/>
        <v>I</v>
      </c>
      <c r="F974" s="3"/>
    </row>
    <row r="975" spans="1:6">
      <c r="A975" s="26">
        <f t="shared" ref="A975:A1000" si="34">P975</f>
        <v>0</v>
      </c>
      <c r="B975" s="3" t="str">
        <f t="shared" si="33"/>
        <v>I</v>
      </c>
      <c r="F975" s="3"/>
    </row>
    <row r="976" spans="1:6">
      <c r="A976" s="26">
        <f t="shared" si="34"/>
        <v>0</v>
      </c>
      <c r="B976" s="3" t="str">
        <f t="shared" ref="B976:B1000" si="35">IF(H976=INT(H976),"I","II")</f>
        <v>I</v>
      </c>
      <c r="F976" s="3"/>
    </row>
    <row r="977" spans="1:6">
      <c r="A977" s="26">
        <f t="shared" si="34"/>
        <v>0</v>
      </c>
      <c r="B977" s="3" t="str">
        <f t="shared" si="35"/>
        <v>I</v>
      </c>
      <c r="F977" s="3"/>
    </row>
    <row r="978" spans="1:6">
      <c r="A978" s="26">
        <f t="shared" si="34"/>
        <v>0</v>
      </c>
      <c r="B978" s="3" t="str">
        <f t="shared" si="35"/>
        <v>I</v>
      </c>
      <c r="F978" s="3"/>
    </row>
    <row r="979" spans="1:6">
      <c r="A979" s="26">
        <f t="shared" si="34"/>
        <v>0</v>
      </c>
      <c r="B979" s="3" t="str">
        <f t="shared" si="35"/>
        <v>I</v>
      </c>
      <c r="F979" s="3"/>
    </row>
    <row r="980" spans="1:6">
      <c r="A980" s="26">
        <f t="shared" si="34"/>
        <v>0</v>
      </c>
      <c r="B980" s="3" t="str">
        <f t="shared" si="35"/>
        <v>I</v>
      </c>
      <c r="F980" s="3"/>
    </row>
    <row r="981" spans="1:6">
      <c r="A981" s="26">
        <f t="shared" si="34"/>
        <v>0</v>
      </c>
      <c r="B981" s="3" t="str">
        <f t="shared" si="35"/>
        <v>I</v>
      </c>
      <c r="F981" s="3"/>
    </row>
    <row r="982" spans="1:6">
      <c r="A982" s="26">
        <f t="shared" si="34"/>
        <v>0</v>
      </c>
      <c r="B982" s="3" t="str">
        <f t="shared" si="35"/>
        <v>I</v>
      </c>
      <c r="F982" s="3"/>
    </row>
    <row r="983" spans="1:6">
      <c r="A983" s="26">
        <f t="shared" si="34"/>
        <v>0</v>
      </c>
      <c r="B983" s="3" t="str">
        <f t="shared" si="35"/>
        <v>I</v>
      </c>
      <c r="F983" s="3"/>
    </row>
    <row r="984" spans="1:6">
      <c r="A984" s="26">
        <f t="shared" si="34"/>
        <v>0</v>
      </c>
      <c r="B984" s="3" t="str">
        <f t="shared" si="35"/>
        <v>I</v>
      </c>
      <c r="F984" s="3"/>
    </row>
    <row r="985" spans="1:6">
      <c r="A985" s="26">
        <f t="shared" si="34"/>
        <v>0</v>
      </c>
      <c r="B985" s="3" t="str">
        <f t="shared" si="35"/>
        <v>I</v>
      </c>
      <c r="F985" s="3"/>
    </row>
    <row r="986" spans="1:6">
      <c r="A986" s="26">
        <f t="shared" si="34"/>
        <v>0</v>
      </c>
      <c r="B986" s="3" t="str">
        <f t="shared" si="35"/>
        <v>I</v>
      </c>
      <c r="F986" s="3"/>
    </row>
    <row r="987" spans="1:6">
      <c r="A987" s="26">
        <f t="shared" si="34"/>
        <v>0</v>
      </c>
      <c r="B987" s="3" t="str">
        <f t="shared" si="35"/>
        <v>I</v>
      </c>
      <c r="F987" s="3"/>
    </row>
    <row r="988" spans="1:6">
      <c r="A988" s="26">
        <f t="shared" si="34"/>
        <v>0</v>
      </c>
      <c r="B988" s="3" t="str">
        <f t="shared" si="35"/>
        <v>I</v>
      </c>
      <c r="F988" s="3"/>
    </row>
    <row r="989" spans="1:6">
      <c r="A989" s="26">
        <f t="shared" si="34"/>
        <v>0</v>
      </c>
      <c r="B989" s="3" t="str">
        <f t="shared" si="35"/>
        <v>I</v>
      </c>
      <c r="F989" s="3"/>
    </row>
    <row r="990" spans="1:6">
      <c r="A990" s="26">
        <f t="shared" si="34"/>
        <v>0</v>
      </c>
      <c r="B990" s="3" t="str">
        <f t="shared" si="35"/>
        <v>I</v>
      </c>
      <c r="F990" s="3"/>
    </row>
    <row r="991" spans="1:6">
      <c r="A991" s="26">
        <f t="shared" si="34"/>
        <v>0</v>
      </c>
      <c r="B991" s="3" t="str">
        <f t="shared" si="35"/>
        <v>I</v>
      </c>
      <c r="F991" s="3"/>
    </row>
    <row r="992" spans="1:6">
      <c r="A992" s="26">
        <f t="shared" si="34"/>
        <v>0</v>
      </c>
      <c r="B992" s="3" t="str">
        <f t="shared" si="35"/>
        <v>I</v>
      </c>
      <c r="F992" s="3"/>
    </row>
    <row r="993" spans="1:6">
      <c r="A993" s="26">
        <f t="shared" si="34"/>
        <v>0</v>
      </c>
      <c r="B993" s="3" t="str">
        <f t="shared" si="35"/>
        <v>I</v>
      </c>
      <c r="F993" s="3"/>
    </row>
    <row r="994" spans="1:6">
      <c r="A994" s="26">
        <f t="shared" si="34"/>
        <v>0</v>
      </c>
      <c r="B994" s="3" t="str">
        <f t="shared" si="35"/>
        <v>I</v>
      </c>
      <c r="F994" s="3"/>
    </row>
    <row r="995" spans="1:6">
      <c r="A995" s="26">
        <f t="shared" si="34"/>
        <v>0</v>
      </c>
      <c r="B995" s="3" t="str">
        <f t="shared" si="35"/>
        <v>I</v>
      </c>
      <c r="F995" s="3"/>
    </row>
    <row r="996" spans="1:6">
      <c r="A996" s="26">
        <f t="shared" si="34"/>
        <v>0</v>
      </c>
      <c r="B996" s="3" t="str">
        <f t="shared" si="35"/>
        <v>I</v>
      </c>
      <c r="F996" s="3"/>
    </row>
    <row r="997" spans="1:6">
      <c r="A997" s="26">
        <f t="shared" si="34"/>
        <v>0</v>
      </c>
      <c r="B997" s="3" t="str">
        <f t="shared" si="35"/>
        <v>I</v>
      </c>
      <c r="F997" s="3"/>
    </row>
    <row r="998" spans="1:6">
      <c r="A998" s="26">
        <f t="shared" si="34"/>
        <v>0</v>
      </c>
      <c r="B998" s="3" t="str">
        <f t="shared" si="35"/>
        <v>I</v>
      </c>
      <c r="F998" s="3"/>
    </row>
    <row r="999" spans="1:6">
      <c r="A999" s="26">
        <f t="shared" si="34"/>
        <v>0</v>
      </c>
      <c r="B999" s="3" t="str">
        <f t="shared" si="35"/>
        <v>I</v>
      </c>
      <c r="F999" s="3"/>
    </row>
    <row r="1000" spans="1:6">
      <c r="A1000" s="26">
        <f t="shared" si="34"/>
        <v>0</v>
      </c>
      <c r="B1000" s="3" t="str">
        <f t="shared" si="35"/>
        <v>I</v>
      </c>
      <c r="F1000" s="3"/>
    </row>
    <row r="1001" spans="1:6">
      <c r="B1001" s="3"/>
      <c r="F1001" s="3"/>
    </row>
    <row r="1002" spans="1:6">
      <c r="B1002" s="3"/>
      <c r="F1002" s="3"/>
    </row>
    <row r="1003" spans="1:6">
      <c r="B1003" s="3"/>
      <c r="F1003" s="3"/>
    </row>
    <row r="1004" spans="1:6">
      <c r="B1004" s="3"/>
      <c r="F1004" s="3"/>
    </row>
    <row r="1005" spans="1:6">
      <c r="B1005" s="3"/>
      <c r="F1005" s="3"/>
    </row>
    <row r="1006" spans="1:6">
      <c r="B1006" s="3"/>
      <c r="F1006" s="3"/>
    </row>
    <row r="1007" spans="1:6">
      <c r="B1007" s="3"/>
      <c r="F1007" s="3"/>
    </row>
    <row r="1008" spans="1:6">
      <c r="B1008" s="3"/>
      <c r="F1008" s="3"/>
    </row>
    <row r="1009" spans="2:6">
      <c r="B1009" s="3"/>
      <c r="F1009" s="3"/>
    </row>
    <row r="1010" spans="2:6">
      <c r="B1010" s="3"/>
      <c r="F1010" s="3"/>
    </row>
    <row r="1011" spans="2:6">
      <c r="B1011" s="3"/>
      <c r="F1011" s="3"/>
    </row>
    <row r="1012" spans="2:6">
      <c r="B1012" s="3"/>
      <c r="F1012" s="3"/>
    </row>
    <row r="1013" spans="2:6">
      <c r="B1013" s="3"/>
      <c r="F1013" s="3"/>
    </row>
    <row r="1014" spans="2:6">
      <c r="B1014" s="3"/>
      <c r="F1014" s="3"/>
    </row>
    <row r="1015" spans="2:6">
      <c r="B1015" s="3"/>
      <c r="F1015" s="3"/>
    </row>
    <row r="1016" spans="2:6">
      <c r="B1016" s="3"/>
      <c r="F1016" s="3"/>
    </row>
    <row r="1017" spans="2:6">
      <c r="B1017" s="3"/>
      <c r="F1017" s="3"/>
    </row>
    <row r="1018" spans="2:6">
      <c r="B1018" s="3"/>
      <c r="F1018" s="3"/>
    </row>
    <row r="1019" spans="2:6">
      <c r="B1019" s="3"/>
      <c r="F1019" s="3"/>
    </row>
    <row r="1020" spans="2:6">
      <c r="B1020" s="3"/>
      <c r="F1020" s="3"/>
    </row>
    <row r="1021" spans="2:6">
      <c r="B1021" s="3"/>
      <c r="F1021" s="3"/>
    </row>
    <row r="1022" spans="2:6">
      <c r="B1022" s="3"/>
      <c r="F1022" s="3"/>
    </row>
    <row r="1023" spans="2:6">
      <c r="B1023" s="3"/>
      <c r="F1023" s="3"/>
    </row>
    <row r="1024" spans="2:6">
      <c r="B1024" s="3"/>
      <c r="F1024" s="3"/>
    </row>
    <row r="1025" spans="2:6">
      <c r="B1025" s="3"/>
      <c r="F1025" s="3"/>
    </row>
    <row r="1026" spans="2:6">
      <c r="B1026" s="3"/>
      <c r="F1026" s="3"/>
    </row>
    <row r="1027" spans="2:6">
      <c r="B1027" s="3"/>
      <c r="F1027" s="3"/>
    </row>
    <row r="1028" spans="2:6">
      <c r="B1028" s="3"/>
      <c r="F1028" s="3"/>
    </row>
    <row r="1029" spans="2:6">
      <c r="B1029" s="3"/>
      <c r="F1029" s="3"/>
    </row>
    <row r="1030" spans="2:6">
      <c r="B1030" s="3"/>
      <c r="F1030" s="3"/>
    </row>
    <row r="1031" spans="2:6">
      <c r="B1031" s="3"/>
      <c r="F1031" s="3"/>
    </row>
    <row r="1032" spans="2:6">
      <c r="B1032" s="3"/>
      <c r="F1032" s="3"/>
    </row>
    <row r="1033" spans="2:6">
      <c r="B1033" s="3"/>
      <c r="F1033" s="3"/>
    </row>
    <row r="1034" spans="2:6">
      <c r="B1034" s="3"/>
      <c r="F1034" s="3"/>
    </row>
    <row r="1035" spans="2:6">
      <c r="B1035" s="3"/>
      <c r="F1035" s="3"/>
    </row>
    <row r="1036" spans="2:6">
      <c r="B1036" s="3"/>
      <c r="F1036" s="3"/>
    </row>
    <row r="1037" spans="2:6">
      <c r="B1037" s="3"/>
      <c r="F1037" s="3"/>
    </row>
    <row r="1038" spans="2:6">
      <c r="B1038" s="3"/>
      <c r="F1038" s="3"/>
    </row>
    <row r="1039" spans="2:6">
      <c r="B1039" s="3"/>
      <c r="F1039" s="3"/>
    </row>
    <row r="1040" spans="2:6">
      <c r="B1040" s="3"/>
      <c r="F1040" s="3"/>
    </row>
    <row r="1041" spans="2:6">
      <c r="B1041" s="3"/>
      <c r="F1041" s="3"/>
    </row>
    <row r="1042" spans="2:6">
      <c r="B1042" s="3"/>
      <c r="F1042" s="3"/>
    </row>
    <row r="1043" spans="2:6">
      <c r="B1043" s="3"/>
      <c r="F1043" s="3"/>
    </row>
    <row r="1044" spans="2:6">
      <c r="B1044" s="3"/>
      <c r="F1044" s="3"/>
    </row>
    <row r="1045" spans="2:6">
      <c r="B1045" s="3"/>
      <c r="F1045" s="3"/>
    </row>
    <row r="1046" spans="2:6">
      <c r="B1046" s="3"/>
      <c r="F1046" s="3"/>
    </row>
    <row r="1047" spans="2:6">
      <c r="B1047" s="3"/>
      <c r="F1047" s="3"/>
    </row>
    <row r="1048" spans="2:6">
      <c r="B1048" s="3"/>
      <c r="F1048" s="3"/>
    </row>
    <row r="1049" spans="2:6">
      <c r="B1049" s="3"/>
      <c r="F1049" s="3"/>
    </row>
    <row r="1050" spans="2:6">
      <c r="B1050" s="3"/>
      <c r="F1050" s="3"/>
    </row>
    <row r="1051" spans="2:6">
      <c r="B1051" s="3"/>
      <c r="F1051" s="3"/>
    </row>
    <row r="1052" spans="2:6">
      <c r="B1052" s="3"/>
      <c r="F1052" s="3"/>
    </row>
    <row r="1053" spans="2:6">
      <c r="B1053" s="3"/>
      <c r="F1053" s="3"/>
    </row>
    <row r="1054" spans="2:6">
      <c r="B1054" s="3"/>
      <c r="F1054" s="3"/>
    </row>
    <row r="1055" spans="2:6">
      <c r="B1055" s="3"/>
      <c r="F1055" s="3"/>
    </row>
    <row r="1056" spans="2:6">
      <c r="B1056" s="3"/>
      <c r="F1056" s="3"/>
    </row>
    <row r="1057" spans="2:6">
      <c r="B1057" s="3"/>
      <c r="F1057" s="3"/>
    </row>
    <row r="1058" spans="2:6">
      <c r="B1058" s="3"/>
      <c r="F1058" s="3"/>
    </row>
    <row r="1059" spans="2:6">
      <c r="B1059" s="3"/>
      <c r="F1059" s="3"/>
    </row>
    <row r="1060" spans="2:6">
      <c r="B1060" s="3"/>
      <c r="F1060" s="3"/>
    </row>
    <row r="1061" spans="2:6">
      <c r="B1061" s="3"/>
      <c r="F1061" s="3"/>
    </row>
    <row r="1062" spans="2:6">
      <c r="B1062" s="3"/>
      <c r="F1062" s="3"/>
    </row>
    <row r="1063" spans="2:6">
      <c r="B1063" s="3"/>
      <c r="F1063" s="3"/>
    </row>
    <row r="1064" spans="2:6">
      <c r="B1064" s="3"/>
      <c r="F1064" s="3"/>
    </row>
    <row r="1065" spans="2:6">
      <c r="B1065" s="3"/>
      <c r="F1065" s="3"/>
    </row>
    <row r="1066" spans="2:6">
      <c r="B1066" s="3"/>
      <c r="F1066" s="3"/>
    </row>
    <row r="1067" spans="2:6">
      <c r="B1067" s="3"/>
      <c r="F1067" s="3"/>
    </row>
    <row r="1068" spans="2:6">
      <c r="B1068" s="3"/>
      <c r="F1068" s="3"/>
    </row>
    <row r="1069" spans="2:6">
      <c r="B1069" s="3"/>
      <c r="F1069" s="3"/>
    </row>
    <row r="1070" spans="2:6">
      <c r="B1070" s="3"/>
      <c r="F1070" s="3"/>
    </row>
    <row r="1071" spans="2:6">
      <c r="B1071" s="3"/>
      <c r="F1071" s="3"/>
    </row>
    <row r="1072" spans="2:6">
      <c r="B1072" s="3"/>
      <c r="F1072" s="3"/>
    </row>
    <row r="1073" spans="2:6">
      <c r="B1073" s="3"/>
      <c r="F1073" s="3"/>
    </row>
    <row r="1074" spans="2:6">
      <c r="B1074" s="3"/>
      <c r="F1074" s="3"/>
    </row>
    <row r="1075" spans="2:6">
      <c r="B1075" s="3"/>
      <c r="F1075" s="3"/>
    </row>
    <row r="1076" spans="2:6">
      <c r="B1076" s="3"/>
      <c r="F1076" s="3"/>
    </row>
    <row r="1077" spans="2:6">
      <c r="B1077" s="3"/>
      <c r="F1077" s="3"/>
    </row>
    <row r="1078" spans="2:6">
      <c r="B1078" s="3"/>
      <c r="F1078" s="3"/>
    </row>
    <row r="1079" spans="2:6">
      <c r="B1079" s="3"/>
      <c r="F1079" s="3"/>
    </row>
    <row r="1080" spans="2:6">
      <c r="B1080" s="3"/>
      <c r="F1080" s="3"/>
    </row>
    <row r="1081" spans="2:6">
      <c r="B1081" s="3"/>
      <c r="F1081" s="3"/>
    </row>
    <row r="1082" spans="2:6">
      <c r="B1082" s="3"/>
      <c r="F1082" s="3"/>
    </row>
    <row r="1083" spans="2:6">
      <c r="B1083" s="3"/>
      <c r="F1083" s="3"/>
    </row>
    <row r="1084" spans="2:6">
      <c r="B1084" s="3"/>
      <c r="F1084" s="3"/>
    </row>
    <row r="1085" spans="2:6">
      <c r="B1085" s="3"/>
      <c r="F1085" s="3"/>
    </row>
    <row r="1086" spans="2:6">
      <c r="B1086" s="3"/>
      <c r="F1086" s="3"/>
    </row>
    <row r="1087" spans="2:6">
      <c r="B1087" s="3"/>
      <c r="F1087" s="3"/>
    </row>
    <row r="1088" spans="2:6">
      <c r="B1088" s="3"/>
      <c r="F1088" s="3"/>
    </row>
    <row r="1089" spans="2:6">
      <c r="B1089" s="3"/>
      <c r="F1089" s="3"/>
    </row>
    <row r="1090" spans="2:6">
      <c r="B1090" s="3"/>
      <c r="F1090" s="3"/>
    </row>
    <row r="1091" spans="2:6">
      <c r="B1091" s="3"/>
      <c r="F1091" s="3"/>
    </row>
    <row r="1092" spans="2:6">
      <c r="B1092" s="3"/>
      <c r="F1092" s="3"/>
    </row>
    <row r="1093" spans="2:6">
      <c r="B1093" s="3"/>
      <c r="F1093" s="3"/>
    </row>
    <row r="1094" spans="2:6">
      <c r="B1094" s="3"/>
      <c r="F1094" s="3"/>
    </row>
    <row r="1095" spans="2:6">
      <c r="B1095" s="3"/>
      <c r="F1095" s="3"/>
    </row>
    <row r="1096" spans="2:6">
      <c r="B1096" s="3"/>
      <c r="F1096" s="3"/>
    </row>
    <row r="1097" spans="2:6">
      <c r="B1097" s="3"/>
      <c r="F1097" s="3"/>
    </row>
    <row r="1098" spans="2:6">
      <c r="B1098" s="3"/>
      <c r="F1098" s="3"/>
    </row>
    <row r="1099" spans="2:6">
      <c r="B1099" s="3"/>
      <c r="F1099" s="3"/>
    </row>
    <row r="1100" spans="2:6">
      <c r="B1100" s="3"/>
      <c r="F1100" s="3"/>
    </row>
    <row r="1101" spans="2:6">
      <c r="B1101" s="3"/>
      <c r="F1101" s="3"/>
    </row>
    <row r="1102" spans="2:6">
      <c r="B1102" s="3"/>
      <c r="F1102" s="3"/>
    </row>
    <row r="1103" spans="2:6">
      <c r="B1103" s="3"/>
      <c r="F1103" s="3"/>
    </row>
    <row r="1104" spans="2:6">
      <c r="B1104" s="3"/>
      <c r="F1104" s="3"/>
    </row>
    <row r="1105" spans="2:6">
      <c r="B1105" s="3"/>
      <c r="F1105" s="3"/>
    </row>
    <row r="1106" spans="2:6">
      <c r="B1106" s="3"/>
      <c r="F1106" s="3"/>
    </row>
    <row r="1107" spans="2:6">
      <c r="B1107" s="3"/>
      <c r="F1107" s="3"/>
    </row>
    <row r="1108" spans="2:6">
      <c r="B1108" s="3"/>
      <c r="F1108" s="3"/>
    </row>
    <row r="1109" spans="2:6">
      <c r="B1109" s="3"/>
      <c r="F1109" s="3"/>
    </row>
    <row r="1110" spans="2:6">
      <c r="B1110" s="3"/>
      <c r="F1110" s="3"/>
    </row>
    <row r="1111" spans="2:6">
      <c r="B1111" s="3"/>
      <c r="F1111" s="3"/>
    </row>
    <row r="1112" spans="2:6">
      <c r="B1112" s="3"/>
      <c r="F1112" s="3"/>
    </row>
    <row r="1113" spans="2:6">
      <c r="B1113" s="3"/>
      <c r="F1113" s="3"/>
    </row>
    <row r="1114" spans="2:6">
      <c r="B1114" s="3"/>
      <c r="F1114" s="3"/>
    </row>
    <row r="1115" spans="2:6">
      <c r="B1115" s="3"/>
      <c r="F1115" s="3"/>
    </row>
    <row r="1116" spans="2:6">
      <c r="B1116" s="3"/>
      <c r="F1116" s="3"/>
    </row>
    <row r="1117" spans="2:6">
      <c r="B1117" s="3"/>
      <c r="F1117" s="3"/>
    </row>
    <row r="1118" spans="2:6">
      <c r="B1118" s="3"/>
      <c r="F1118" s="3"/>
    </row>
    <row r="1119" spans="2:6">
      <c r="B1119" s="3"/>
      <c r="F1119" s="3"/>
    </row>
    <row r="1120" spans="2:6">
      <c r="B1120" s="3"/>
      <c r="F1120" s="3"/>
    </row>
    <row r="1121" spans="2:6">
      <c r="B1121" s="3"/>
      <c r="F1121" s="3"/>
    </row>
    <row r="1122" spans="2:6">
      <c r="B1122" s="3"/>
      <c r="F1122" s="3"/>
    </row>
    <row r="1123" spans="2:6">
      <c r="B1123" s="3"/>
      <c r="F1123" s="3"/>
    </row>
    <row r="1124" spans="2:6">
      <c r="B1124" s="3"/>
      <c r="F1124" s="3"/>
    </row>
    <row r="1125" spans="2:6">
      <c r="B1125" s="3"/>
      <c r="F1125" s="3"/>
    </row>
    <row r="1126" spans="2:6">
      <c r="B1126" s="3"/>
      <c r="F1126" s="3"/>
    </row>
    <row r="1127" spans="2:6">
      <c r="B1127" s="3"/>
      <c r="F1127" s="3"/>
    </row>
    <row r="1128" spans="2:6">
      <c r="B1128" s="3"/>
      <c r="F1128" s="3"/>
    </row>
    <row r="1129" spans="2:6">
      <c r="B1129" s="3"/>
      <c r="F1129" s="3"/>
    </row>
    <row r="1130" spans="2:6">
      <c r="B1130" s="3"/>
      <c r="F1130" s="3"/>
    </row>
    <row r="1131" spans="2:6">
      <c r="B1131" s="3"/>
      <c r="F1131" s="3"/>
    </row>
    <row r="1132" spans="2:6">
      <c r="B1132" s="3"/>
      <c r="F1132" s="3"/>
    </row>
    <row r="1133" spans="2:6">
      <c r="B1133" s="3"/>
      <c r="F1133" s="3"/>
    </row>
    <row r="1134" spans="2:6">
      <c r="B1134" s="3"/>
      <c r="F1134" s="3"/>
    </row>
    <row r="1135" spans="2:6">
      <c r="B1135" s="3"/>
      <c r="F1135" s="3"/>
    </row>
    <row r="1136" spans="2:6">
      <c r="B1136" s="3"/>
      <c r="F1136" s="3"/>
    </row>
    <row r="1137" spans="2:6">
      <c r="B1137" s="3"/>
      <c r="F1137" s="3"/>
    </row>
    <row r="1138" spans="2:6">
      <c r="B1138" s="3"/>
      <c r="F1138" s="3"/>
    </row>
    <row r="1139" spans="2:6">
      <c r="B1139" s="3"/>
      <c r="F1139" s="3"/>
    </row>
  </sheetData>
  <phoneticPr fontId="7" type="noConversion"/>
  <hyperlinks>
    <hyperlink ref="A3" r:id="rId1" xr:uid="{00000000-0004-0000-0400-000000000000}"/>
    <hyperlink ref="P20" r:id="rId2" display="http://www.bav-astro.de/sfs/BAVM_link.php?BAVMnr=80" xr:uid="{00000000-0004-0000-0400-000001000000}"/>
    <hyperlink ref="P21" r:id="rId3" display="http://www.bav-astro.de/sfs/BAVM_link.php?BAVMnr=80" xr:uid="{00000000-0004-0000-0400-000002000000}"/>
    <hyperlink ref="P22" r:id="rId4" display="http://www.konkoly.hu/cgi-bin/IBVS?5027" xr:uid="{00000000-0004-0000-0400-000003000000}"/>
    <hyperlink ref="P23" r:id="rId5" display="http://www.konkoly.hu/cgi-bin/IBVS?5027" xr:uid="{00000000-0004-0000-0400-000004000000}"/>
    <hyperlink ref="P24" r:id="rId6" display="http://www.bav-astro.de/sfs/BAVM_link.php?BAVMnr=158" xr:uid="{00000000-0004-0000-0400-000005000000}"/>
    <hyperlink ref="P25" r:id="rId7" display="http://www.bav-astro.de/sfs/BAVM_link.php?BAVMnr=158" xr:uid="{00000000-0004-0000-0400-000006000000}"/>
    <hyperlink ref="P26" r:id="rId8" display="http://www.bav-astro.de/sfs/BAVM_link.php?BAVMnr=158" xr:uid="{00000000-0004-0000-0400-000007000000}"/>
    <hyperlink ref="P27" r:id="rId9" display="http://www.bav-astro.de/sfs/BAVM_link.php?BAVMnr=158" xr:uid="{00000000-0004-0000-0400-000008000000}"/>
    <hyperlink ref="P28" r:id="rId10" display="http://www.bav-astro.de/sfs/BAVM_link.php?BAVMnr=158" xr:uid="{00000000-0004-0000-0400-000009000000}"/>
    <hyperlink ref="P30" r:id="rId11" display="http://www.bav-astro.de/sfs/BAVM_link.php?BAVMnr=158" xr:uid="{00000000-0004-0000-0400-00000A000000}"/>
    <hyperlink ref="P33" r:id="rId12" display="http://www.konkoly.hu/cgi-bin/IBVS?5378" xr:uid="{00000000-0004-0000-0400-00000B000000}"/>
    <hyperlink ref="P34" r:id="rId13" display="http://www.bav-astro.de/sfs/BAVM_link.php?BAVMnr=172" xr:uid="{00000000-0004-0000-0400-00000C000000}"/>
    <hyperlink ref="P35" r:id="rId14" display="http://www.bav-astro.de/sfs/BAVM_link.php?BAVMnr=173" xr:uid="{00000000-0004-0000-0400-00000D000000}"/>
    <hyperlink ref="P37" r:id="rId15" display="http://www.bav-astro.de/sfs/BAVM_link.php?BAVMnr=178" xr:uid="{00000000-0004-0000-0400-00000E000000}"/>
    <hyperlink ref="P38" r:id="rId16" display="http://www.bav-astro.de/sfs/BAVM_link.php?BAVMnr=201" xr:uid="{00000000-0004-0000-0400-00000F000000}"/>
    <hyperlink ref="P39" r:id="rId17" display="http://www.bav-astro.de/sfs/BAVM_link.php?BAVMnr=209" xr:uid="{00000000-0004-0000-0400-000010000000}"/>
    <hyperlink ref="P40" r:id="rId18" display="http://var.astro.cz/oejv/issues/oejv0160.pdf" xr:uid="{00000000-0004-0000-0400-000011000000}"/>
    <hyperlink ref="P41" r:id="rId19" display="http://www.konkoly.hu/cgi-bin/IBVS?5992" xr:uid="{00000000-0004-0000-0400-000012000000}"/>
    <hyperlink ref="P42" r:id="rId20" display="http://var.astro.cz/oejv/issues/oejv0160.pdf" xr:uid="{00000000-0004-0000-0400-000013000000}"/>
    <hyperlink ref="P43" r:id="rId21" display="http://var.astro.cz/oejv/issues/oejv0160.pdf" xr:uid="{00000000-0004-0000-0400-000014000000}"/>
  </hyperlinks>
  <pageMargins left="0.75" right="0.75" top="1" bottom="1" header="0.5" footer="0.5"/>
  <pageSetup orientation="portrait" verticalDpi="0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Graphs 1</vt:lpstr>
      <vt:lpstr>Q_fit</vt:lpstr>
      <vt:lpstr>Q_fit (2)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2024-02-12T05:38:58Z</dcterms:modified>
</cp:coreProperties>
</file>