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B248076-4845-47D1-A0DF-1A39E2402344}" xr6:coauthVersionLast="47" xr6:coauthVersionMax="47" xr10:uidLastSave="{00000000-0000-0000-0000-000000000000}"/>
  <bookViews>
    <workbookView xWindow="-120" yWindow="-120" windowWidth="29040" windowHeight="15840"/>
  </bookViews>
  <sheets>
    <sheet name="Active  1" sheetId="1" r:id="rId1"/>
    <sheet name="Sheet1" sheetId="2" r:id="rId2"/>
    <sheet name="Sheet2" sheetId="3" r:id="rId3"/>
  </sheets>
  <calcPr calcId="181029"/>
</workbook>
</file>

<file path=xl/calcChain.xml><?xml version="1.0" encoding="utf-8"?>
<calcChain xmlns="http://schemas.openxmlformats.org/spreadsheetml/2006/main">
  <c r="E48" i="1" l="1"/>
  <c r="F48" i="1"/>
  <c r="U48" i="1"/>
  <c r="Q48" i="1"/>
  <c r="E38" i="1"/>
  <c r="F38" i="1"/>
  <c r="G38" i="1"/>
  <c r="J38" i="1"/>
  <c r="E39" i="1"/>
  <c r="F39" i="1"/>
  <c r="G39" i="1"/>
  <c r="J39" i="1"/>
  <c r="E40" i="1"/>
  <c r="F40" i="1"/>
  <c r="G40" i="1"/>
  <c r="J40" i="1"/>
  <c r="E41" i="1"/>
  <c r="F41" i="1"/>
  <c r="G41" i="1"/>
  <c r="J41" i="1"/>
  <c r="E42" i="1"/>
  <c r="F42" i="1"/>
  <c r="G42" i="1"/>
  <c r="J42" i="1"/>
  <c r="E43" i="1"/>
  <c r="F43" i="1"/>
  <c r="G43" i="1"/>
  <c r="J43" i="1"/>
  <c r="E44" i="1"/>
  <c r="F44" i="1"/>
  <c r="G44" i="1"/>
  <c r="J44" i="1"/>
  <c r="E45" i="1"/>
  <c r="F45" i="1"/>
  <c r="G45" i="1"/>
  <c r="J45" i="1"/>
  <c r="E46" i="1"/>
  <c r="F46" i="1"/>
  <c r="G46" i="1"/>
  <c r="J46" i="1"/>
  <c r="E47" i="1"/>
  <c r="F47" i="1"/>
  <c r="G47" i="1"/>
  <c r="J47" i="1"/>
  <c r="F11" i="1"/>
  <c r="Q38" i="1"/>
  <c r="Q39" i="1"/>
  <c r="Q40" i="1"/>
  <c r="Q41" i="1"/>
  <c r="Q42" i="1"/>
  <c r="Q43" i="1"/>
  <c r="Q44" i="1"/>
  <c r="Q45" i="1"/>
  <c r="Q46" i="1"/>
  <c r="Q47" i="1"/>
  <c r="E30" i="1"/>
  <c r="F30" i="1"/>
  <c r="G30" i="1"/>
  <c r="H30" i="1"/>
  <c r="E31" i="1"/>
  <c r="F31" i="1"/>
  <c r="G31" i="1"/>
  <c r="N31" i="1"/>
  <c r="E32" i="1"/>
  <c r="F32" i="1"/>
  <c r="G32" i="1"/>
  <c r="I32" i="1"/>
  <c r="E33" i="1"/>
  <c r="F33" i="1"/>
  <c r="E34" i="1"/>
  <c r="F34" i="1"/>
  <c r="G34" i="1"/>
  <c r="N34" i="1"/>
  <c r="E35" i="1"/>
  <c r="F35" i="1"/>
  <c r="G35" i="1"/>
  <c r="N35" i="1"/>
  <c r="E36" i="1"/>
  <c r="F36" i="1"/>
  <c r="G36" i="1"/>
  <c r="N36" i="1"/>
  <c r="E37" i="1"/>
  <c r="F37" i="1"/>
  <c r="Q37" i="1"/>
  <c r="E26" i="1"/>
  <c r="F26" i="1"/>
  <c r="G26" i="1"/>
  <c r="N26" i="1"/>
  <c r="G37" i="1"/>
  <c r="N37" i="1"/>
  <c r="G33" i="1"/>
  <c r="I33" i="1"/>
  <c r="G11" i="1"/>
  <c r="Q36" i="1"/>
  <c r="Q35" i="1"/>
  <c r="Q34" i="1"/>
  <c r="Q31" i="1"/>
  <c r="Q26" i="1"/>
  <c r="C12" i="3"/>
  <c r="E12" i="3"/>
  <c r="C13" i="3"/>
  <c r="E13" i="3"/>
  <c r="C14" i="3"/>
  <c r="E14" i="3"/>
  <c r="C15" i="3"/>
  <c r="E15" i="3"/>
  <c r="C16" i="3"/>
  <c r="E16" i="3"/>
  <c r="C11" i="3"/>
  <c r="E11" i="3"/>
  <c r="D16" i="3"/>
  <c r="B16" i="3"/>
  <c r="A16" i="3"/>
  <c r="D15" i="3"/>
  <c r="B15" i="3"/>
  <c r="A15" i="3"/>
  <c r="D14" i="3"/>
  <c r="B14" i="3"/>
  <c r="A14" i="3"/>
  <c r="D13" i="3"/>
  <c r="B13" i="3"/>
  <c r="A13" i="3"/>
  <c r="D12" i="3"/>
  <c r="B12" i="3"/>
  <c r="A12" i="3"/>
  <c r="D11" i="3"/>
  <c r="B11" i="3"/>
  <c r="A11" i="3"/>
  <c r="E21" i="1"/>
  <c r="F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E27" i="1"/>
  <c r="F27" i="1"/>
  <c r="G27" i="1"/>
  <c r="H27" i="1"/>
  <c r="E28" i="1"/>
  <c r="F28" i="1"/>
  <c r="E29" i="1"/>
  <c r="F29" i="1"/>
  <c r="G29" i="1"/>
  <c r="H29" i="1"/>
  <c r="E14" i="1"/>
  <c r="E15" i="1" s="1"/>
  <c r="C17" i="1"/>
  <c r="Q33" i="1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E84" i="2"/>
  <c r="F84" i="2"/>
  <c r="E85" i="2"/>
  <c r="F85" i="2"/>
  <c r="E86" i="2"/>
  <c r="F86" i="2"/>
  <c r="E87" i="2"/>
  <c r="F87" i="2"/>
  <c r="E88" i="2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E102" i="2"/>
  <c r="F102" i="2"/>
  <c r="E103" i="2"/>
  <c r="F103" i="2"/>
  <c r="E104" i="2"/>
  <c r="F104" i="2"/>
  <c r="E105" i="2"/>
  <c r="F105" i="2"/>
  <c r="E106" i="2"/>
  <c r="F106" i="2"/>
  <c r="E107" i="2"/>
  <c r="F107" i="2"/>
  <c r="E108" i="2"/>
  <c r="F108" i="2"/>
  <c r="E109" i="2"/>
  <c r="F109" i="2"/>
  <c r="E110" i="2"/>
  <c r="F110" i="2"/>
  <c r="E111" i="2"/>
  <c r="F111" i="2"/>
  <c r="E112" i="2"/>
  <c r="F112" i="2"/>
  <c r="E113" i="2"/>
  <c r="F113" i="2"/>
  <c r="E114" i="2"/>
  <c r="F114" i="2"/>
  <c r="E115" i="2"/>
  <c r="F115" i="2"/>
  <c r="E116" i="2"/>
  <c r="F116" i="2"/>
  <c r="E117" i="2"/>
  <c r="F117" i="2"/>
  <c r="E118" i="2"/>
  <c r="F118" i="2"/>
  <c r="E119" i="2"/>
  <c r="F119" i="2"/>
  <c r="E120" i="2"/>
  <c r="F120" i="2"/>
  <c r="E121" i="2"/>
  <c r="F121" i="2"/>
  <c r="E122" i="2"/>
  <c r="F122" i="2"/>
  <c r="E123" i="2"/>
  <c r="F123" i="2"/>
  <c r="E124" i="2"/>
  <c r="F124" i="2"/>
  <c r="E125" i="2"/>
  <c r="F125" i="2"/>
  <c r="E126" i="2"/>
  <c r="F126" i="2"/>
  <c r="E127" i="2"/>
  <c r="F127" i="2"/>
  <c r="E128" i="2"/>
  <c r="F128" i="2"/>
  <c r="E129" i="2"/>
  <c r="F129" i="2"/>
  <c r="E130" i="2"/>
  <c r="F130" i="2"/>
  <c r="E131" i="2"/>
  <c r="F131" i="2"/>
  <c r="E132" i="2"/>
  <c r="F132" i="2"/>
  <c r="E133" i="2"/>
  <c r="F133" i="2"/>
  <c r="E134" i="2"/>
  <c r="F134" i="2"/>
  <c r="E135" i="2"/>
  <c r="F135" i="2"/>
  <c r="E136" i="2"/>
  <c r="F136" i="2"/>
  <c r="E137" i="2"/>
  <c r="F137" i="2"/>
  <c r="E138" i="2"/>
  <c r="F138" i="2"/>
  <c r="E139" i="2"/>
  <c r="F139" i="2"/>
  <c r="E140" i="2"/>
  <c r="F140" i="2"/>
  <c r="E141" i="2"/>
  <c r="F141" i="2"/>
  <c r="E142" i="2"/>
  <c r="F142" i="2"/>
  <c r="E143" i="2"/>
  <c r="F143" i="2"/>
  <c r="E144" i="2"/>
  <c r="F144" i="2"/>
  <c r="E145" i="2"/>
  <c r="F145" i="2"/>
  <c r="E146" i="2"/>
  <c r="F146" i="2"/>
  <c r="E147" i="2"/>
  <c r="F147" i="2"/>
  <c r="E148" i="2"/>
  <c r="F148" i="2"/>
  <c r="E149" i="2"/>
  <c r="F149" i="2"/>
  <c r="E150" i="2"/>
  <c r="F150" i="2"/>
  <c r="E151" i="2"/>
  <c r="F151" i="2"/>
  <c r="E152" i="2"/>
  <c r="F152" i="2"/>
  <c r="E153" i="2"/>
  <c r="F153" i="2"/>
  <c r="E154" i="2"/>
  <c r="F154" i="2"/>
  <c r="E155" i="2"/>
  <c r="F155" i="2"/>
  <c r="E156" i="2"/>
  <c r="F156" i="2"/>
  <c r="E157" i="2"/>
  <c r="F157" i="2"/>
  <c r="E158" i="2"/>
  <c r="F158" i="2"/>
  <c r="E159" i="2"/>
  <c r="F159" i="2"/>
  <c r="E160" i="2"/>
  <c r="F160" i="2"/>
  <c r="E161" i="2"/>
  <c r="F161" i="2"/>
  <c r="E162" i="2"/>
  <c r="F162" i="2"/>
  <c r="E163" i="2"/>
  <c r="F163" i="2"/>
  <c r="E164" i="2"/>
  <c r="F164" i="2"/>
  <c r="E165" i="2"/>
  <c r="F165" i="2"/>
  <c r="E166" i="2"/>
  <c r="F166" i="2"/>
  <c r="E167" i="2"/>
  <c r="F167" i="2"/>
  <c r="E168" i="2"/>
  <c r="F168" i="2"/>
  <c r="E169" i="2"/>
  <c r="F169" i="2"/>
  <c r="E170" i="2"/>
  <c r="F170" i="2"/>
  <c r="E171" i="2"/>
  <c r="F171" i="2"/>
  <c r="E172" i="2"/>
  <c r="F172" i="2"/>
  <c r="E173" i="2"/>
  <c r="F173" i="2"/>
  <c r="E174" i="2"/>
  <c r="F174" i="2"/>
  <c r="E175" i="2"/>
  <c r="F175" i="2"/>
  <c r="E176" i="2"/>
  <c r="F176" i="2"/>
  <c r="E177" i="2"/>
  <c r="F177" i="2"/>
  <c r="E178" i="2"/>
  <c r="F178" i="2"/>
  <c r="E179" i="2"/>
  <c r="F179" i="2"/>
  <c r="E180" i="2"/>
  <c r="F180" i="2"/>
  <c r="E181" i="2"/>
  <c r="F181" i="2"/>
  <c r="E182" i="2"/>
  <c r="F182" i="2"/>
  <c r="E183" i="2"/>
  <c r="F183" i="2"/>
  <c r="E184" i="2"/>
  <c r="F184" i="2"/>
  <c r="E185" i="2"/>
  <c r="F185" i="2"/>
  <c r="E186" i="2"/>
  <c r="F186" i="2"/>
  <c r="E187" i="2"/>
  <c r="F187" i="2"/>
  <c r="E188" i="2"/>
  <c r="F188" i="2"/>
  <c r="E189" i="2"/>
  <c r="F189" i="2"/>
  <c r="E190" i="2"/>
  <c r="F190" i="2"/>
  <c r="E191" i="2"/>
  <c r="F191" i="2"/>
  <c r="E192" i="2"/>
  <c r="F192" i="2"/>
  <c r="E193" i="2"/>
  <c r="F193" i="2"/>
  <c r="E194" i="2"/>
  <c r="F194" i="2"/>
  <c r="E195" i="2"/>
  <c r="F195" i="2"/>
  <c r="E196" i="2"/>
  <c r="F196" i="2"/>
  <c r="E197" i="2"/>
  <c r="F197" i="2"/>
  <c r="E198" i="2"/>
  <c r="F198" i="2"/>
  <c r="E199" i="2"/>
  <c r="F199" i="2"/>
  <c r="E200" i="2"/>
  <c r="F200" i="2"/>
  <c r="E201" i="2"/>
  <c r="F201" i="2"/>
  <c r="E202" i="2"/>
  <c r="F202" i="2"/>
  <c r="E203" i="2"/>
  <c r="F203" i="2"/>
  <c r="E204" i="2"/>
  <c r="F204" i="2"/>
  <c r="E205" i="2"/>
  <c r="F205" i="2"/>
  <c r="E206" i="2"/>
  <c r="F206" i="2"/>
  <c r="E207" i="2"/>
  <c r="F207" i="2"/>
  <c r="E208" i="2"/>
  <c r="F208" i="2"/>
  <c r="E209" i="2"/>
  <c r="F209" i="2"/>
  <c r="E210" i="2"/>
  <c r="F210" i="2"/>
  <c r="E211" i="2"/>
  <c r="F211" i="2"/>
  <c r="E212" i="2"/>
  <c r="F212" i="2"/>
  <c r="E213" i="2"/>
  <c r="F213" i="2"/>
  <c r="E214" i="2"/>
  <c r="F214" i="2"/>
  <c r="E215" i="2"/>
  <c r="F215" i="2"/>
  <c r="E216" i="2"/>
  <c r="F216" i="2"/>
  <c r="E217" i="2"/>
  <c r="F217" i="2"/>
  <c r="E218" i="2"/>
  <c r="F218" i="2"/>
  <c r="E219" i="2"/>
  <c r="F219" i="2"/>
  <c r="E220" i="2"/>
  <c r="F220" i="2"/>
  <c r="E221" i="2"/>
  <c r="F221" i="2"/>
  <c r="E222" i="2"/>
  <c r="F222" i="2"/>
  <c r="E223" i="2"/>
  <c r="F223" i="2"/>
  <c r="E224" i="2"/>
  <c r="F224" i="2"/>
  <c r="E225" i="2"/>
  <c r="F225" i="2"/>
  <c r="E226" i="2"/>
  <c r="F226" i="2"/>
  <c r="E227" i="2"/>
  <c r="F227" i="2"/>
  <c r="E228" i="2"/>
  <c r="F228" i="2"/>
  <c r="E229" i="2"/>
  <c r="F229" i="2"/>
  <c r="E230" i="2"/>
  <c r="F230" i="2"/>
  <c r="E231" i="2"/>
  <c r="F231" i="2"/>
  <c r="E232" i="2"/>
  <c r="F232" i="2"/>
  <c r="E233" i="2"/>
  <c r="F233" i="2"/>
  <c r="E234" i="2"/>
  <c r="F234" i="2"/>
  <c r="E235" i="2"/>
  <c r="F235" i="2"/>
  <c r="E236" i="2"/>
  <c r="F236" i="2"/>
  <c r="E237" i="2"/>
  <c r="F237" i="2"/>
  <c r="E238" i="2"/>
  <c r="F238" i="2"/>
  <c r="E239" i="2"/>
  <c r="F239" i="2"/>
  <c r="E240" i="2"/>
  <c r="F240" i="2"/>
  <c r="G25" i="1"/>
  <c r="G21" i="1"/>
  <c r="H21" i="1"/>
  <c r="G28" i="1"/>
  <c r="Q30" i="1"/>
  <c r="Q29" i="1"/>
  <c r="Q23" i="1"/>
  <c r="Q27" i="1"/>
  <c r="Q22" i="1"/>
  <c r="H25" i="1"/>
  <c r="Q25" i="1"/>
  <c r="Q24" i="1"/>
  <c r="Q21" i="1"/>
  <c r="H28" i="1"/>
  <c r="Q28" i="1"/>
  <c r="Q32" i="1"/>
  <c r="C11" i="1"/>
  <c r="C12" i="1" l="1"/>
  <c r="C16" i="1" l="1"/>
  <c r="D18" i="1" s="1"/>
  <c r="O24" i="1"/>
  <c r="O27" i="1"/>
  <c r="O30" i="1"/>
  <c r="O47" i="1"/>
  <c r="O22" i="1"/>
  <c r="O33" i="1"/>
  <c r="O40" i="1"/>
  <c r="O39" i="1"/>
  <c r="O21" i="1"/>
  <c r="O36" i="1"/>
  <c r="O32" i="1"/>
  <c r="O41" i="1"/>
  <c r="O46" i="1"/>
  <c r="O37" i="1"/>
  <c r="O31" i="1"/>
  <c r="O28" i="1"/>
  <c r="O35" i="1"/>
  <c r="O38" i="1"/>
  <c r="O34" i="1"/>
  <c r="O45" i="1"/>
  <c r="O26" i="1"/>
  <c r="C15" i="1"/>
  <c r="O29" i="1"/>
  <c r="O42" i="1"/>
  <c r="O48" i="1"/>
  <c r="O44" i="1"/>
  <c r="O23" i="1"/>
  <c r="O25" i="1"/>
  <c r="O43" i="1"/>
  <c r="E16" i="1" l="1"/>
  <c r="E17" i="1" s="1"/>
  <c r="C18" i="1"/>
</calcChain>
</file>

<file path=xl/sharedStrings.xml><?xml version="1.0" encoding="utf-8"?>
<sst xmlns="http://schemas.openxmlformats.org/spreadsheetml/2006/main" count="144" uniqueCount="74">
  <si>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</si>
  <si>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</si>
  <si>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</si>
  <si>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</si>
  <si>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</si>
  <si>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</si>
  <si>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</si>
  <si>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</si>
  <si>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</si>
  <si>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</si>
  <si>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</si>
  <si>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</si>
  <si>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</si>
  <si>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</si>
  <si>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</si>
  <si>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</si>
  <si>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</si>
  <si>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</si>
  <si>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</si>
  <si>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</si>
  <si>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</si>
  <si>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</si>
  <si>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</si>
  <si>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</si>
  <si>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</si>
  <si>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</si>
  <si>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</si>
  <si>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aka HIP 92699</t>
  </si>
  <si>
    <t>EW</t>
  </si>
  <si>
    <t>9.78-9.94</t>
  </si>
  <si>
    <t>A7</t>
  </si>
  <si>
    <t>Epoch</t>
  </si>
  <si>
    <t>Period</t>
  </si>
  <si>
    <t>HJD</t>
  </si>
  <si>
    <t>Mag</t>
  </si>
  <si>
    <t>Phase</t>
  </si>
  <si>
    <t>-Mag</t>
  </si>
  <si>
    <t>HIP</t>
  </si>
  <si>
    <t>V1003 Her = HIP 92699</t>
  </si>
  <si>
    <t># of data points:</t>
  </si>
  <si>
    <t>V1003 Her / GSC 01596-01204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</si>
  <si>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</si>
  <si>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</si>
  <si>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</si>
  <si>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</si>
  <si>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</si>
  <si>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</si>
  <si>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</si>
  <si>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not avail.</t>
  </si>
  <si>
    <t>IBVS 5875</t>
  </si>
  <si>
    <t>IBVS 5929</t>
  </si>
  <si>
    <t>Add cycle</t>
  </si>
  <si>
    <t>Old Cycle</t>
  </si>
  <si>
    <t>C-C Gateway</t>
  </si>
  <si>
    <t>http://var.astro.cz/ocgate/</t>
  </si>
  <si>
    <t>p</t>
  </si>
  <si>
    <t>s</t>
  </si>
  <si>
    <t>V</t>
  </si>
  <si>
    <t>Rucinski S</t>
  </si>
  <si>
    <t>,,,,New Astr.28,Hipparcos</t>
  </si>
  <si>
    <t>Deb</t>
  </si>
  <si>
    <t>,,,,New Astr.28,Asas</t>
  </si>
  <si>
    <t>BVR</t>
  </si>
  <si>
    <t>Dal H A</t>
  </si>
  <si>
    <t>,,,,New Astr.28,40cm</t>
  </si>
  <si>
    <t>II</t>
  </si>
  <si>
    <t>I</t>
  </si>
  <si>
    <t>misc</t>
  </si>
  <si>
    <t>IBVS 6153</t>
  </si>
  <si>
    <t>IBVS</t>
  </si>
  <si>
    <t>IBVS 6157</t>
  </si>
  <si>
    <t>BAD?</t>
  </si>
  <si>
    <t>CCD</t>
  </si>
  <si>
    <t>Nelson pers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</si>
</sst>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quotePrefix="1" applyAlignment="1"/>
    <xf numFmtId="0" fontId="0" fillId="0" borderId="2" xfId="0" quotePrefix="1" applyBorder="1" applyAlignment="1">
      <alignment horizontal="center"/>
    </xf>
    <xf numFmtId="0" fontId="7" fillId="0" borderId="0" xfId="0" applyFont="1" applyAlignment="1"/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7" applyAlignment="1" applyProtection="1">
      <alignment horizontal="left"/>
    </xf>
    <xf numFmtId="0" fontId="0" fillId="0" borderId="2" xfId="0" applyBorder="1">
      <alignment vertical="top"/>
    </xf>
    <xf numFmtId="0" fontId="0" fillId="0" borderId="0" xfId="0" quotePrefix="1">
      <alignment vertical="top"/>
    </xf>
    <xf numFmtId="0" fontId="0" fillId="2" borderId="0" xfId="0" applyFill="1">
      <alignment vertical="top"/>
    </xf>
    <xf numFmtId="0" fontId="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V1003 Her - O-C Diagr.</a:t>
            </a:r>
          </a:p>
        </c:rich>
      </c:tx>
      <c:layout>
        <c:manualLayout>
          <c:xMode val="edge"/>
          <c:yMode val="edge"/>
          <c:x val="0.37606882473024206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0530655341122"/>
          <c:y val="0.14634168126798494"/>
          <c:w val="0.8276364789725769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 1'!$H$20:$H$20</c:f>
              <c:strCache>
                <c:ptCount val="1"/>
                <c:pt idx="0">
                  <c:v>HIP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 1'!$F$21:$F$500</c:f>
              <c:numCache>
                <c:formatCode>General</c:formatCode>
                <c:ptCount val="480"/>
                <c:pt idx="0">
                  <c:v>251</c:v>
                </c:pt>
                <c:pt idx="1">
                  <c:v>335</c:v>
                </c:pt>
                <c:pt idx="2">
                  <c:v>380</c:v>
                </c:pt>
                <c:pt idx="3">
                  <c:v>525</c:v>
                </c:pt>
                <c:pt idx="4">
                  <c:v>529</c:v>
                </c:pt>
                <c:pt idx="5">
                  <c:v>1047.5</c:v>
                </c:pt>
                <c:pt idx="6">
                  <c:v>1069</c:v>
                </c:pt>
                <c:pt idx="7">
                  <c:v>1449</c:v>
                </c:pt>
                <c:pt idx="8">
                  <c:v>2168</c:v>
                </c:pt>
                <c:pt idx="9">
                  <c:v>2168.5</c:v>
                </c:pt>
                <c:pt idx="10">
                  <c:v>10371</c:v>
                </c:pt>
                <c:pt idx="11">
                  <c:v>13322.5</c:v>
                </c:pt>
                <c:pt idx="12">
                  <c:v>14121</c:v>
                </c:pt>
                <c:pt idx="13">
                  <c:v>15737.5</c:v>
                </c:pt>
                <c:pt idx="14">
                  <c:v>15766</c:v>
                </c:pt>
                <c:pt idx="15">
                  <c:v>15772</c:v>
                </c:pt>
                <c:pt idx="16">
                  <c:v>15788.5</c:v>
                </c:pt>
                <c:pt idx="17">
                  <c:v>17205.5</c:v>
                </c:pt>
                <c:pt idx="18">
                  <c:v>17240</c:v>
                </c:pt>
                <c:pt idx="19">
                  <c:v>17244</c:v>
                </c:pt>
                <c:pt idx="20">
                  <c:v>17246</c:v>
                </c:pt>
                <c:pt idx="21">
                  <c:v>17248</c:v>
                </c:pt>
                <c:pt idx="22">
                  <c:v>17250</c:v>
                </c:pt>
                <c:pt idx="23">
                  <c:v>17264</c:v>
                </c:pt>
                <c:pt idx="24">
                  <c:v>17266</c:v>
                </c:pt>
                <c:pt idx="25">
                  <c:v>17268</c:v>
                </c:pt>
                <c:pt idx="26">
                  <c:v>17272</c:v>
                </c:pt>
                <c:pt idx="27">
                  <c:v>18733.5</c:v>
                </c:pt>
              </c:numCache>
            </c:numRef>
          </c:xVal>
          <c:yVal>
            <c:numRef>
              <c:f>'Active  1'!$H$21:$H$500</c:f>
              <c:numCache>
                <c:formatCode>General</c:formatCode>
                <c:ptCount val="480"/>
                <c:pt idx="0">
                  <c:v>-2.848200000153156E-2</c:v>
                </c:pt>
                <c:pt idx="1">
                  <c:v>1.5800000037415884E-3</c:v>
                </c:pt>
                <c:pt idx="2">
                  <c:v>-5.8700000001408625E-2</c:v>
                </c:pt>
                <c:pt idx="3">
                  <c:v>-8.007999999972526E-2</c:v>
                </c:pt>
                <c:pt idx="4">
                  <c:v>-8.9880000014090911E-3</c:v>
                </c:pt>
                <c:pt idx="6">
                  <c:v>-2.5807999998505693E-2</c:v>
                </c:pt>
                <c:pt idx="7">
                  <c:v>4.6061999993980862E-2</c:v>
                </c:pt>
                <c:pt idx="8">
                  <c:v>-6.2175999999453779E-2</c:v>
                </c:pt>
                <c:pt idx="9">
                  <c:v>-4.4806999998399988E-2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94-4B8C-830F-8AE34F8CE647}"/>
            </c:ext>
          </c:extLst>
        </c:ser>
        <c:ser>
          <c:idx val="1"/>
          <c:order val="1"/>
          <c:tx>
            <c:strRef>
              <c:f>'Active 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 1'!$D$22:$D$50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2.0000000000000001E-4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5.9999999999999995E-4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5.9999999999999995E-4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8.0000000000000004E-4</c:v>
                  </c:pt>
                  <c:pt idx="25">
                    <c:v>1.2999999999999999E-3</c:v>
                  </c:pt>
                  <c:pt idx="26">
                    <c:v>5.0000000000000001E-3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 1'!$F$21:$F$500</c:f>
              <c:numCache>
                <c:formatCode>General</c:formatCode>
                <c:ptCount val="480"/>
                <c:pt idx="0">
                  <c:v>251</c:v>
                </c:pt>
                <c:pt idx="1">
                  <c:v>335</c:v>
                </c:pt>
                <c:pt idx="2">
                  <c:v>380</c:v>
                </c:pt>
                <c:pt idx="3">
                  <c:v>525</c:v>
                </c:pt>
                <c:pt idx="4">
                  <c:v>529</c:v>
                </c:pt>
                <c:pt idx="5">
                  <c:v>1047.5</c:v>
                </c:pt>
                <c:pt idx="6">
                  <c:v>1069</c:v>
                </c:pt>
                <c:pt idx="7">
                  <c:v>1449</c:v>
                </c:pt>
                <c:pt idx="8">
                  <c:v>2168</c:v>
                </c:pt>
                <c:pt idx="9">
                  <c:v>2168.5</c:v>
                </c:pt>
                <c:pt idx="10">
                  <c:v>10371</c:v>
                </c:pt>
                <c:pt idx="11">
                  <c:v>13322.5</c:v>
                </c:pt>
                <c:pt idx="12">
                  <c:v>14121</c:v>
                </c:pt>
                <c:pt idx="13">
                  <c:v>15737.5</c:v>
                </c:pt>
                <c:pt idx="14">
                  <c:v>15766</c:v>
                </c:pt>
                <c:pt idx="15">
                  <c:v>15772</c:v>
                </c:pt>
                <c:pt idx="16">
                  <c:v>15788.5</c:v>
                </c:pt>
                <c:pt idx="17">
                  <c:v>17205.5</c:v>
                </c:pt>
                <c:pt idx="18">
                  <c:v>17240</c:v>
                </c:pt>
                <c:pt idx="19">
                  <c:v>17244</c:v>
                </c:pt>
                <c:pt idx="20">
                  <c:v>17246</c:v>
                </c:pt>
                <c:pt idx="21">
                  <c:v>17248</c:v>
                </c:pt>
                <c:pt idx="22">
                  <c:v>17250</c:v>
                </c:pt>
                <c:pt idx="23">
                  <c:v>17264</c:v>
                </c:pt>
                <c:pt idx="24">
                  <c:v>17266</c:v>
                </c:pt>
                <c:pt idx="25">
                  <c:v>17268</c:v>
                </c:pt>
                <c:pt idx="26">
                  <c:v>17272</c:v>
                </c:pt>
                <c:pt idx="27">
                  <c:v>18733.5</c:v>
                </c:pt>
              </c:numCache>
            </c:numRef>
          </c:xVal>
          <c:yVal>
            <c:numRef>
              <c:f>'Active  1'!$I$21:$I$500</c:f>
              <c:numCache>
                <c:formatCode>General</c:formatCode>
                <c:ptCount val="480"/>
                <c:pt idx="11">
                  <c:v>-7.2845000002416782E-2</c:v>
                </c:pt>
                <c:pt idx="12">
                  <c:v>-6.2315417490026448E-2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94-4B8C-830F-8AE34F8CE647}"/>
            </c:ext>
          </c:extLst>
        </c:ser>
        <c:ser>
          <c:idx val="3"/>
          <c:order val="2"/>
          <c:tx>
            <c:strRef>
              <c:f>'Active  1'!$J$20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 1'!$D$21:$D$50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4.0000000000000001E-3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5.0000000000000001E-4</c:v>
                  </c:pt>
                  <c:pt idx="22">
                    <c:v>5.9999999999999995E-4</c:v>
                  </c:pt>
                  <c:pt idx="23">
                    <c:v>1E-3</c:v>
                  </c:pt>
                  <c:pt idx="24">
                    <c:v>1E-3</c:v>
                  </c:pt>
                  <c:pt idx="25">
                    <c:v>8.0000000000000004E-4</c:v>
                  </c:pt>
                  <c:pt idx="26">
                    <c:v>1.2999999999999999E-3</c:v>
                  </c:pt>
                  <c:pt idx="27">
                    <c:v>5.0000000000000001E-3</c:v>
                  </c:pt>
                </c:numCache>
              </c:numRef>
            </c:plus>
            <c:minus>
              <c:numRef>
                <c:f>'Active  1'!$D$21:$D$50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4.0000000000000001E-3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8.0000000000000004E-4</c:v>
                  </c:pt>
                  <c:pt idx="19">
                    <c:v>5.9999999999999995E-4</c:v>
                  </c:pt>
                  <c:pt idx="20">
                    <c:v>5.9999999999999995E-4</c:v>
                  </c:pt>
                  <c:pt idx="21">
                    <c:v>5.0000000000000001E-4</c:v>
                  </c:pt>
                  <c:pt idx="22">
                    <c:v>5.9999999999999995E-4</c:v>
                  </c:pt>
                  <c:pt idx="23">
                    <c:v>1E-3</c:v>
                  </c:pt>
                  <c:pt idx="24">
                    <c:v>1E-3</c:v>
                  </c:pt>
                  <c:pt idx="25">
                    <c:v>8.0000000000000004E-4</c:v>
                  </c:pt>
                  <c:pt idx="26">
                    <c:v>1.2999999999999999E-3</c:v>
                  </c:pt>
                  <c:pt idx="2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 1'!$F$21:$F$500</c:f>
              <c:numCache>
                <c:formatCode>General</c:formatCode>
                <c:ptCount val="480"/>
                <c:pt idx="0">
                  <c:v>251</c:v>
                </c:pt>
                <c:pt idx="1">
                  <c:v>335</c:v>
                </c:pt>
                <c:pt idx="2">
                  <c:v>380</c:v>
                </c:pt>
                <c:pt idx="3">
                  <c:v>525</c:v>
                </c:pt>
                <c:pt idx="4">
                  <c:v>529</c:v>
                </c:pt>
                <c:pt idx="5">
                  <c:v>1047.5</c:v>
                </c:pt>
                <c:pt idx="6">
                  <c:v>1069</c:v>
                </c:pt>
                <c:pt idx="7">
                  <c:v>1449</c:v>
                </c:pt>
                <c:pt idx="8">
                  <c:v>2168</c:v>
                </c:pt>
                <c:pt idx="9">
                  <c:v>2168.5</c:v>
                </c:pt>
                <c:pt idx="10">
                  <c:v>10371</c:v>
                </c:pt>
                <c:pt idx="11">
                  <c:v>13322.5</c:v>
                </c:pt>
                <c:pt idx="12">
                  <c:v>14121</c:v>
                </c:pt>
                <c:pt idx="13">
                  <c:v>15737.5</c:v>
                </c:pt>
                <c:pt idx="14">
                  <c:v>15766</c:v>
                </c:pt>
                <c:pt idx="15">
                  <c:v>15772</c:v>
                </c:pt>
                <c:pt idx="16">
                  <c:v>15788.5</c:v>
                </c:pt>
                <c:pt idx="17">
                  <c:v>17205.5</c:v>
                </c:pt>
                <c:pt idx="18">
                  <c:v>17240</c:v>
                </c:pt>
                <c:pt idx="19">
                  <c:v>17244</c:v>
                </c:pt>
                <c:pt idx="20">
                  <c:v>17246</c:v>
                </c:pt>
                <c:pt idx="21">
                  <c:v>17248</c:v>
                </c:pt>
                <c:pt idx="22">
                  <c:v>17250</c:v>
                </c:pt>
                <c:pt idx="23">
                  <c:v>17264</c:v>
                </c:pt>
                <c:pt idx="24">
                  <c:v>17266</c:v>
                </c:pt>
                <c:pt idx="25">
                  <c:v>17268</c:v>
                </c:pt>
                <c:pt idx="26">
                  <c:v>17272</c:v>
                </c:pt>
                <c:pt idx="27">
                  <c:v>18733.5</c:v>
                </c:pt>
              </c:numCache>
            </c:numRef>
          </c:xVal>
          <c:yVal>
            <c:numRef>
              <c:f>'Active  1'!$J$21:$J$500</c:f>
              <c:numCache>
                <c:formatCode>General</c:formatCode>
                <c:ptCount val="480"/>
                <c:pt idx="17">
                  <c:v>-7.6270999998087063E-2</c:v>
                </c:pt>
                <c:pt idx="18">
                  <c:v>-7.9180000000633299E-2</c:v>
                </c:pt>
                <c:pt idx="19">
                  <c:v>-7.6968000001215842E-2</c:v>
                </c:pt>
                <c:pt idx="20">
                  <c:v>-7.5111999998625834E-2</c:v>
                </c:pt>
                <c:pt idx="21">
                  <c:v>-7.695600000442937E-2</c:v>
                </c:pt>
                <c:pt idx="22">
                  <c:v>-7.2699999996984843E-2</c:v>
                </c:pt>
                <c:pt idx="23">
                  <c:v>-8.2507999999506865E-2</c:v>
                </c:pt>
                <c:pt idx="24">
                  <c:v>-7.9652000000351109E-2</c:v>
                </c:pt>
                <c:pt idx="25">
                  <c:v>-7.9495999998471234E-2</c:v>
                </c:pt>
                <c:pt idx="26">
                  <c:v>-6.7483999999240041E-2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94-4B8C-830F-8AE34F8CE647}"/>
            </c:ext>
          </c:extLst>
        </c:ser>
        <c:ser>
          <c:idx val="4"/>
          <c:order val="3"/>
          <c:tx>
            <c:strRef>
              <c:f>'Active 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 1'!$F$21:$F$50</c:f>
              <c:numCache>
                <c:formatCode>General</c:formatCode>
                <c:ptCount val="30"/>
                <c:pt idx="0">
                  <c:v>251</c:v>
                </c:pt>
                <c:pt idx="1">
                  <c:v>335</c:v>
                </c:pt>
                <c:pt idx="2">
                  <c:v>380</c:v>
                </c:pt>
                <c:pt idx="3">
                  <c:v>525</c:v>
                </c:pt>
                <c:pt idx="4">
                  <c:v>529</c:v>
                </c:pt>
                <c:pt idx="5">
                  <c:v>1047.5</c:v>
                </c:pt>
                <c:pt idx="6">
                  <c:v>1069</c:v>
                </c:pt>
                <c:pt idx="7">
                  <c:v>1449</c:v>
                </c:pt>
                <c:pt idx="8">
                  <c:v>2168</c:v>
                </c:pt>
                <c:pt idx="9">
                  <c:v>2168.5</c:v>
                </c:pt>
                <c:pt idx="10">
                  <c:v>10371</c:v>
                </c:pt>
                <c:pt idx="11">
                  <c:v>13322.5</c:v>
                </c:pt>
                <c:pt idx="12">
                  <c:v>14121</c:v>
                </c:pt>
                <c:pt idx="13">
                  <c:v>15737.5</c:v>
                </c:pt>
                <c:pt idx="14">
                  <c:v>15766</c:v>
                </c:pt>
                <c:pt idx="15">
                  <c:v>15772</c:v>
                </c:pt>
                <c:pt idx="16">
                  <c:v>15788.5</c:v>
                </c:pt>
                <c:pt idx="17">
                  <c:v>17205.5</c:v>
                </c:pt>
                <c:pt idx="18">
                  <c:v>17240</c:v>
                </c:pt>
                <c:pt idx="19">
                  <c:v>17244</c:v>
                </c:pt>
                <c:pt idx="20">
                  <c:v>17246</c:v>
                </c:pt>
                <c:pt idx="21">
                  <c:v>17248</c:v>
                </c:pt>
                <c:pt idx="22">
                  <c:v>17250</c:v>
                </c:pt>
                <c:pt idx="23">
                  <c:v>17264</c:v>
                </c:pt>
                <c:pt idx="24">
                  <c:v>17266</c:v>
                </c:pt>
                <c:pt idx="25">
                  <c:v>17268</c:v>
                </c:pt>
                <c:pt idx="26">
                  <c:v>17272</c:v>
                </c:pt>
                <c:pt idx="27">
                  <c:v>18733.5</c:v>
                </c:pt>
              </c:numCache>
            </c:numRef>
          </c:xVal>
          <c:yVal>
            <c:numRef>
              <c:f>'Active  1'!$K$21:$K$50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94-4B8C-830F-8AE34F8CE647}"/>
            </c:ext>
          </c:extLst>
        </c:ser>
        <c:ser>
          <c:idx val="2"/>
          <c:order val="4"/>
          <c:tx>
            <c:strRef>
              <c:f>'Active 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 1'!$F$21:$F$50</c:f>
              <c:numCache>
                <c:formatCode>General</c:formatCode>
                <c:ptCount val="30"/>
                <c:pt idx="0">
                  <c:v>251</c:v>
                </c:pt>
                <c:pt idx="1">
                  <c:v>335</c:v>
                </c:pt>
                <c:pt idx="2">
                  <c:v>380</c:v>
                </c:pt>
                <c:pt idx="3">
                  <c:v>525</c:v>
                </c:pt>
                <c:pt idx="4">
                  <c:v>529</c:v>
                </c:pt>
                <c:pt idx="5">
                  <c:v>1047.5</c:v>
                </c:pt>
                <c:pt idx="6">
                  <c:v>1069</c:v>
                </c:pt>
                <c:pt idx="7">
                  <c:v>1449</c:v>
                </c:pt>
                <c:pt idx="8">
                  <c:v>2168</c:v>
                </c:pt>
                <c:pt idx="9">
                  <c:v>2168.5</c:v>
                </c:pt>
                <c:pt idx="10">
                  <c:v>10371</c:v>
                </c:pt>
                <c:pt idx="11">
                  <c:v>13322.5</c:v>
                </c:pt>
                <c:pt idx="12">
                  <c:v>14121</c:v>
                </c:pt>
                <c:pt idx="13">
                  <c:v>15737.5</c:v>
                </c:pt>
                <c:pt idx="14">
                  <c:v>15766</c:v>
                </c:pt>
                <c:pt idx="15">
                  <c:v>15772</c:v>
                </c:pt>
                <c:pt idx="16">
                  <c:v>15788.5</c:v>
                </c:pt>
                <c:pt idx="17">
                  <c:v>17205.5</c:v>
                </c:pt>
                <c:pt idx="18">
                  <c:v>17240</c:v>
                </c:pt>
                <c:pt idx="19">
                  <c:v>17244</c:v>
                </c:pt>
                <c:pt idx="20">
                  <c:v>17246</c:v>
                </c:pt>
                <c:pt idx="21">
                  <c:v>17248</c:v>
                </c:pt>
                <c:pt idx="22">
                  <c:v>17250</c:v>
                </c:pt>
                <c:pt idx="23">
                  <c:v>17264</c:v>
                </c:pt>
                <c:pt idx="24">
                  <c:v>17266</c:v>
                </c:pt>
                <c:pt idx="25">
                  <c:v>17268</c:v>
                </c:pt>
                <c:pt idx="26">
                  <c:v>17272</c:v>
                </c:pt>
                <c:pt idx="27">
                  <c:v>18733.5</c:v>
                </c:pt>
              </c:numCache>
            </c:numRef>
          </c:xVal>
          <c:yVal>
            <c:numRef>
              <c:f>'Active  1'!$L$21:$L$50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94-4B8C-830F-8AE34F8CE647}"/>
            </c:ext>
          </c:extLst>
        </c:ser>
        <c:ser>
          <c:idx val="5"/>
          <c:order val="5"/>
          <c:tx>
            <c:strRef>
              <c:f>'Active 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 1'!$F$21:$F$50</c:f>
              <c:numCache>
                <c:formatCode>General</c:formatCode>
                <c:ptCount val="30"/>
                <c:pt idx="0">
                  <c:v>251</c:v>
                </c:pt>
                <c:pt idx="1">
                  <c:v>335</c:v>
                </c:pt>
                <c:pt idx="2">
                  <c:v>380</c:v>
                </c:pt>
                <c:pt idx="3">
                  <c:v>525</c:v>
                </c:pt>
                <c:pt idx="4">
                  <c:v>529</c:v>
                </c:pt>
                <c:pt idx="5">
                  <c:v>1047.5</c:v>
                </c:pt>
                <c:pt idx="6">
                  <c:v>1069</c:v>
                </c:pt>
                <c:pt idx="7">
                  <c:v>1449</c:v>
                </c:pt>
                <c:pt idx="8">
                  <c:v>2168</c:v>
                </c:pt>
                <c:pt idx="9">
                  <c:v>2168.5</c:v>
                </c:pt>
                <c:pt idx="10">
                  <c:v>10371</c:v>
                </c:pt>
                <c:pt idx="11">
                  <c:v>13322.5</c:v>
                </c:pt>
                <c:pt idx="12">
                  <c:v>14121</c:v>
                </c:pt>
                <c:pt idx="13">
                  <c:v>15737.5</c:v>
                </c:pt>
                <c:pt idx="14">
                  <c:v>15766</c:v>
                </c:pt>
                <c:pt idx="15">
                  <c:v>15772</c:v>
                </c:pt>
                <c:pt idx="16">
                  <c:v>15788.5</c:v>
                </c:pt>
                <c:pt idx="17">
                  <c:v>17205.5</c:v>
                </c:pt>
                <c:pt idx="18">
                  <c:v>17240</c:v>
                </c:pt>
                <c:pt idx="19">
                  <c:v>17244</c:v>
                </c:pt>
                <c:pt idx="20">
                  <c:v>17246</c:v>
                </c:pt>
                <c:pt idx="21">
                  <c:v>17248</c:v>
                </c:pt>
                <c:pt idx="22">
                  <c:v>17250</c:v>
                </c:pt>
                <c:pt idx="23">
                  <c:v>17264</c:v>
                </c:pt>
                <c:pt idx="24">
                  <c:v>17266</c:v>
                </c:pt>
                <c:pt idx="25">
                  <c:v>17268</c:v>
                </c:pt>
                <c:pt idx="26">
                  <c:v>17272</c:v>
                </c:pt>
                <c:pt idx="27">
                  <c:v>18733.5</c:v>
                </c:pt>
              </c:numCache>
            </c:numRef>
          </c:xVal>
          <c:yVal>
            <c:numRef>
              <c:f>'Active  1'!$M$21:$M$50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94-4B8C-830F-8AE34F8CE647}"/>
            </c:ext>
          </c:extLst>
        </c:ser>
        <c:ser>
          <c:idx val="6"/>
          <c:order val="6"/>
          <c:tx>
            <c:strRef>
              <c:f>'Active 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 1'!$F$21:$F$500</c:f>
              <c:numCache>
                <c:formatCode>General</c:formatCode>
                <c:ptCount val="480"/>
                <c:pt idx="0">
                  <c:v>251</c:v>
                </c:pt>
                <c:pt idx="1">
                  <c:v>335</c:v>
                </c:pt>
                <c:pt idx="2">
                  <c:v>380</c:v>
                </c:pt>
                <c:pt idx="3">
                  <c:v>525</c:v>
                </c:pt>
                <c:pt idx="4">
                  <c:v>529</c:v>
                </c:pt>
                <c:pt idx="5">
                  <c:v>1047.5</c:v>
                </c:pt>
                <c:pt idx="6">
                  <c:v>1069</c:v>
                </c:pt>
                <c:pt idx="7">
                  <c:v>1449</c:v>
                </c:pt>
                <c:pt idx="8">
                  <c:v>2168</c:v>
                </c:pt>
                <c:pt idx="9">
                  <c:v>2168.5</c:v>
                </c:pt>
                <c:pt idx="10">
                  <c:v>10371</c:v>
                </c:pt>
                <c:pt idx="11">
                  <c:v>13322.5</c:v>
                </c:pt>
                <c:pt idx="12">
                  <c:v>14121</c:v>
                </c:pt>
                <c:pt idx="13">
                  <c:v>15737.5</c:v>
                </c:pt>
                <c:pt idx="14">
                  <c:v>15766</c:v>
                </c:pt>
                <c:pt idx="15">
                  <c:v>15772</c:v>
                </c:pt>
                <c:pt idx="16">
                  <c:v>15788.5</c:v>
                </c:pt>
                <c:pt idx="17">
                  <c:v>17205.5</c:v>
                </c:pt>
                <c:pt idx="18">
                  <c:v>17240</c:v>
                </c:pt>
                <c:pt idx="19">
                  <c:v>17244</c:v>
                </c:pt>
                <c:pt idx="20">
                  <c:v>17246</c:v>
                </c:pt>
                <c:pt idx="21">
                  <c:v>17248</c:v>
                </c:pt>
                <c:pt idx="22">
                  <c:v>17250</c:v>
                </c:pt>
                <c:pt idx="23">
                  <c:v>17264</c:v>
                </c:pt>
                <c:pt idx="24">
                  <c:v>17266</c:v>
                </c:pt>
                <c:pt idx="25">
                  <c:v>17268</c:v>
                </c:pt>
                <c:pt idx="26">
                  <c:v>17272</c:v>
                </c:pt>
                <c:pt idx="27">
                  <c:v>18733.5</c:v>
                </c:pt>
              </c:numCache>
            </c:numRef>
          </c:xVal>
          <c:yVal>
            <c:numRef>
              <c:f>'Active  1'!$N$21:$N$500</c:f>
              <c:numCache>
                <c:formatCode>General</c:formatCode>
                <c:ptCount val="480"/>
                <c:pt idx="5">
                  <c:v>-5.979500000103144E-2</c:v>
                </c:pt>
                <c:pt idx="10">
                  <c:v>-7.1162000000185799E-2</c:v>
                </c:pt>
                <c:pt idx="13">
                  <c:v>-7.5675000000046566E-2</c:v>
                </c:pt>
                <c:pt idx="14">
                  <c:v>-7.6052000003983267E-2</c:v>
                </c:pt>
                <c:pt idx="15">
                  <c:v>-7.7084000004106201E-2</c:v>
                </c:pt>
                <c:pt idx="16">
                  <c:v>-7.8297000000020489E-2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94-4B8C-830F-8AE34F8CE647}"/>
            </c:ext>
          </c:extLst>
        </c:ser>
        <c:ser>
          <c:idx val="7"/>
          <c:order val="7"/>
          <c:tx>
            <c:strRef>
              <c:f>'Active 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 1'!$F$21:$F$50</c:f>
              <c:numCache>
                <c:formatCode>General</c:formatCode>
                <c:ptCount val="30"/>
                <c:pt idx="0">
                  <c:v>251</c:v>
                </c:pt>
                <c:pt idx="1">
                  <c:v>335</c:v>
                </c:pt>
                <c:pt idx="2">
                  <c:v>380</c:v>
                </c:pt>
                <c:pt idx="3">
                  <c:v>525</c:v>
                </c:pt>
                <c:pt idx="4">
                  <c:v>529</c:v>
                </c:pt>
                <c:pt idx="5">
                  <c:v>1047.5</c:v>
                </c:pt>
                <c:pt idx="6">
                  <c:v>1069</c:v>
                </c:pt>
                <c:pt idx="7">
                  <c:v>1449</c:v>
                </c:pt>
                <c:pt idx="8">
                  <c:v>2168</c:v>
                </c:pt>
                <c:pt idx="9">
                  <c:v>2168.5</c:v>
                </c:pt>
                <c:pt idx="10">
                  <c:v>10371</c:v>
                </c:pt>
                <c:pt idx="11">
                  <c:v>13322.5</c:v>
                </c:pt>
                <c:pt idx="12">
                  <c:v>14121</c:v>
                </c:pt>
                <c:pt idx="13">
                  <c:v>15737.5</c:v>
                </c:pt>
                <c:pt idx="14">
                  <c:v>15766</c:v>
                </c:pt>
                <c:pt idx="15">
                  <c:v>15772</c:v>
                </c:pt>
                <c:pt idx="16">
                  <c:v>15788.5</c:v>
                </c:pt>
                <c:pt idx="17">
                  <c:v>17205.5</c:v>
                </c:pt>
                <c:pt idx="18">
                  <c:v>17240</c:v>
                </c:pt>
                <c:pt idx="19">
                  <c:v>17244</c:v>
                </c:pt>
                <c:pt idx="20">
                  <c:v>17246</c:v>
                </c:pt>
                <c:pt idx="21">
                  <c:v>17248</c:v>
                </c:pt>
                <c:pt idx="22">
                  <c:v>17250</c:v>
                </c:pt>
                <c:pt idx="23">
                  <c:v>17264</c:v>
                </c:pt>
                <c:pt idx="24">
                  <c:v>17266</c:v>
                </c:pt>
                <c:pt idx="25">
                  <c:v>17268</c:v>
                </c:pt>
                <c:pt idx="26">
                  <c:v>17272</c:v>
                </c:pt>
                <c:pt idx="27">
                  <c:v>18733.5</c:v>
                </c:pt>
              </c:numCache>
            </c:numRef>
          </c:xVal>
          <c:yVal>
            <c:numRef>
              <c:f>'Active  1'!$O$21:$O$50</c:f>
              <c:numCache>
                <c:formatCode>General</c:formatCode>
                <c:ptCount val="30"/>
                <c:pt idx="0">
                  <c:v>-4.4213431331363982E-2</c:v>
                </c:pt>
                <c:pt idx="1">
                  <c:v>-4.4377296192207989E-2</c:v>
                </c:pt>
                <c:pt idx="2">
                  <c:v>-4.4465080939088707E-2</c:v>
                </c:pt>
                <c:pt idx="3">
                  <c:v>-4.4747942901259906E-2</c:v>
                </c:pt>
                <c:pt idx="4">
                  <c:v>-4.4755745989871525E-2</c:v>
                </c:pt>
                <c:pt idx="5">
                  <c:v>-4.576722135115268E-2</c:v>
                </c:pt>
                <c:pt idx="6">
                  <c:v>-4.5809162952440134E-2</c:v>
                </c:pt>
                <c:pt idx="7">
                  <c:v>-4.6550456370543974E-2</c:v>
                </c:pt>
                <c:pt idx="8">
                  <c:v>-4.7953061548482549E-2</c:v>
                </c:pt>
                <c:pt idx="9">
                  <c:v>-4.7954036934558998E-2</c:v>
                </c:pt>
                <c:pt idx="10">
                  <c:v>-6.3955245518760903E-2</c:v>
                </c:pt>
                <c:pt idx="11">
                  <c:v>-6.9712949528059523E-2</c:v>
                </c:pt>
                <c:pt idx="12">
                  <c:v>-7.127064109215403E-2</c:v>
                </c:pt>
                <c:pt idx="13">
                  <c:v>-7.4424064277324703E-2</c:v>
                </c:pt>
                <c:pt idx="14">
                  <c:v>-7.4479661283682483E-2</c:v>
                </c:pt>
                <c:pt idx="15">
                  <c:v>-7.4491365916599911E-2</c:v>
                </c:pt>
                <c:pt idx="16">
                  <c:v>-7.4523553657122849E-2</c:v>
                </c:pt>
                <c:pt idx="17">
                  <c:v>-7.7287797797788993E-2</c:v>
                </c:pt>
                <c:pt idx="18">
                  <c:v>-7.7355099437064201E-2</c:v>
                </c:pt>
                <c:pt idx="19">
                  <c:v>-7.736290252567582E-2</c:v>
                </c:pt>
                <c:pt idx="20">
                  <c:v>-7.7366804069981643E-2</c:v>
                </c:pt>
                <c:pt idx="21">
                  <c:v>-7.7370705614287438E-2</c:v>
                </c:pt>
                <c:pt idx="22">
                  <c:v>-7.7374607158593262E-2</c:v>
                </c:pt>
                <c:pt idx="23">
                  <c:v>-7.7401917968733927E-2</c:v>
                </c:pt>
                <c:pt idx="24">
                  <c:v>-7.7405819513039736E-2</c:v>
                </c:pt>
                <c:pt idx="25">
                  <c:v>-7.7409721057345546E-2</c:v>
                </c:pt>
                <c:pt idx="26">
                  <c:v>-7.7417524145957164E-2</c:v>
                </c:pt>
                <c:pt idx="27">
                  <c:v>-8.0268577647427578E-2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94-4B8C-830F-8AE34F8CE647}"/>
            </c:ext>
          </c:extLst>
        </c:ser>
        <c:ser>
          <c:idx val="8"/>
          <c:order val="8"/>
          <c:tx>
            <c:strRef>
              <c:f>'Active 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 1'!$F$21:$F$993</c:f>
              <c:numCache>
                <c:formatCode>General</c:formatCode>
                <c:ptCount val="973"/>
                <c:pt idx="0">
                  <c:v>251</c:v>
                </c:pt>
                <c:pt idx="1">
                  <c:v>335</c:v>
                </c:pt>
                <c:pt idx="2">
                  <c:v>380</c:v>
                </c:pt>
                <c:pt idx="3">
                  <c:v>525</c:v>
                </c:pt>
                <c:pt idx="4">
                  <c:v>529</c:v>
                </c:pt>
                <c:pt idx="5">
                  <c:v>1047.5</c:v>
                </c:pt>
                <c:pt idx="6">
                  <c:v>1069</c:v>
                </c:pt>
                <c:pt idx="7">
                  <c:v>1449</c:v>
                </c:pt>
                <c:pt idx="8">
                  <c:v>2168</c:v>
                </c:pt>
                <c:pt idx="9">
                  <c:v>2168.5</c:v>
                </c:pt>
                <c:pt idx="10">
                  <c:v>10371</c:v>
                </c:pt>
                <c:pt idx="11">
                  <c:v>13322.5</c:v>
                </c:pt>
                <c:pt idx="12">
                  <c:v>14121</c:v>
                </c:pt>
                <c:pt idx="13">
                  <c:v>15737.5</c:v>
                </c:pt>
                <c:pt idx="14">
                  <c:v>15766</c:v>
                </c:pt>
                <c:pt idx="15">
                  <c:v>15772</c:v>
                </c:pt>
                <c:pt idx="16">
                  <c:v>15788.5</c:v>
                </c:pt>
                <c:pt idx="17">
                  <c:v>17205.5</c:v>
                </c:pt>
                <c:pt idx="18">
                  <c:v>17240</c:v>
                </c:pt>
                <c:pt idx="19">
                  <c:v>17244</c:v>
                </c:pt>
                <c:pt idx="20">
                  <c:v>17246</c:v>
                </c:pt>
                <c:pt idx="21">
                  <c:v>17248</c:v>
                </c:pt>
                <c:pt idx="22">
                  <c:v>17250</c:v>
                </c:pt>
                <c:pt idx="23">
                  <c:v>17264</c:v>
                </c:pt>
                <c:pt idx="24">
                  <c:v>17266</c:v>
                </c:pt>
                <c:pt idx="25">
                  <c:v>17268</c:v>
                </c:pt>
                <c:pt idx="26">
                  <c:v>17272</c:v>
                </c:pt>
                <c:pt idx="27">
                  <c:v>18733.5</c:v>
                </c:pt>
              </c:numCache>
            </c:numRef>
          </c:xVal>
          <c:yVal>
            <c:numRef>
              <c:f>'Active  1'!$U$21:$U$993</c:f>
              <c:numCache>
                <c:formatCode>General</c:formatCode>
                <c:ptCount val="973"/>
                <c:pt idx="27">
                  <c:v>2.2313000001304317E-2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94-4B8C-830F-8AE34F8CE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22616"/>
        <c:axId val="1"/>
      </c:scatterChart>
      <c:valAx>
        <c:axId val="718122616"/>
        <c:scaling>
          <c:orientation val="minMax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2172719863008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3304843304843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22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91198001959155"/>
          <c:y val="0.92073298764483702"/>
          <c:w val="0.7222232690999095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V1003 Her = HIP 92699</a:t>
            </a:r>
          </a:p>
        </c:rich>
      </c:tx>
      <c:layout>
        <c:manualLayout>
          <c:xMode val="edge"/>
          <c:yMode val="edge"/>
          <c:x val="0.33458686085291967"/>
          <c:y val="3.2178217821782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01518078813439"/>
          <c:y val="0.11633663366336634"/>
          <c:w val="0.77067739907391686"/>
          <c:h val="0.6782178217821782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Sheet1!$E$11:$E$333</c:f>
              <c:numCache>
                <c:formatCode>General</c:formatCode>
                <c:ptCount val="323"/>
                <c:pt idx="0">
                  <c:v>0.40917291343112083</c:v>
                </c:pt>
                <c:pt idx="1">
                  <c:v>0.8739646721637655</c:v>
                </c:pt>
                <c:pt idx="2">
                  <c:v>0.88101077996992672</c:v>
                </c:pt>
                <c:pt idx="3">
                  <c:v>0.94768528466124735</c:v>
                </c:pt>
                <c:pt idx="4">
                  <c:v>3.2027762848656494E-3</c:v>
                </c:pt>
                <c:pt idx="5">
                  <c:v>0.98178066253035468</c:v>
                </c:pt>
                <c:pt idx="6">
                  <c:v>0.83767194652057242</c:v>
                </c:pt>
                <c:pt idx="7">
                  <c:v>0.94226488986291201</c:v>
                </c:pt>
                <c:pt idx="8">
                  <c:v>9.3371063924223563E-2</c:v>
                </c:pt>
                <c:pt idx="9">
                  <c:v>0.87506740019830431</c:v>
                </c:pt>
                <c:pt idx="10">
                  <c:v>0.92583343129990681</c:v>
                </c:pt>
                <c:pt idx="11">
                  <c:v>0.93765127036294871</c:v>
                </c:pt>
                <c:pt idx="12">
                  <c:v>0.97481158351365593</c:v>
                </c:pt>
                <c:pt idx="13">
                  <c:v>0.87891884002965526</c:v>
                </c:pt>
                <c:pt idx="14">
                  <c:v>0.98931732215614687</c:v>
                </c:pt>
                <c:pt idx="15">
                  <c:v>0.3602028695190711</c:v>
                </c:pt>
                <c:pt idx="16">
                  <c:v>0.98545371987711405</c:v>
                </c:pt>
                <c:pt idx="17">
                  <c:v>0.96001800041244678</c:v>
                </c:pt>
                <c:pt idx="18">
                  <c:v>0.94576361890199223</c:v>
                </c:pt>
                <c:pt idx="19">
                  <c:v>1.7838247629583748E-2</c:v>
                </c:pt>
                <c:pt idx="20">
                  <c:v>0.87192949026962197</c:v>
                </c:pt>
                <c:pt idx="21">
                  <c:v>0.98910650649486342</c:v>
                </c:pt>
                <c:pt idx="22">
                  <c:v>0.8267865613165668</c:v>
                </c:pt>
                <c:pt idx="23">
                  <c:v>0.89731250582508437</c:v>
                </c:pt>
                <c:pt idx="24">
                  <c:v>1.4440872289839035E-2</c:v>
                </c:pt>
                <c:pt idx="25">
                  <c:v>5.5314784263828187E-2</c:v>
                </c:pt>
                <c:pt idx="26">
                  <c:v>5.2176874335117418E-2</c:v>
                </c:pt>
                <c:pt idx="27">
                  <c:v>0.94512711778361336</c:v>
                </c:pt>
                <c:pt idx="28">
                  <c:v>0.97513591527535937</c:v>
                </c:pt>
                <c:pt idx="29">
                  <c:v>0.35007560983785879</c:v>
                </c:pt>
                <c:pt idx="30">
                  <c:v>0.9477785300442747</c:v>
                </c:pt>
                <c:pt idx="31">
                  <c:v>0.96580732260122204</c:v>
                </c:pt>
                <c:pt idx="32">
                  <c:v>0.44485346285077298</c:v>
                </c:pt>
                <c:pt idx="33">
                  <c:v>0.95624764352282909</c:v>
                </c:pt>
                <c:pt idx="34">
                  <c:v>0.78356529812151621</c:v>
                </c:pt>
                <c:pt idx="35">
                  <c:v>0.94585686428550275</c:v>
                </c:pt>
                <c:pt idx="36">
                  <c:v>0.91682917040191114</c:v>
                </c:pt>
                <c:pt idx="37">
                  <c:v>2.6246548909284684E-2</c:v>
                </c:pt>
                <c:pt idx="38">
                  <c:v>0.85198308610102913</c:v>
                </c:pt>
                <c:pt idx="39">
                  <c:v>0.84495724900807545</c:v>
                </c:pt>
                <c:pt idx="40">
                  <c:v>4.6886212241247449E-2</c:v>
                </c:pt>
                <c:pt idx="41">
                  <c:v>0.44910220910787757</c:v>
                </c:pt>
                <c:pt idx="42">
                  <c:v>1.0828627142018377E-2</c:v>
                </c:pt>
                <c:pt idx="43">
                  <c:v>0.51475506869360288</c:v>
                </c:pt>
                <c:pt idx="44">
                  <c:v>0.91172094494493194</c:v>
                </c:pt>
                <c:pt idx="45">
                  <c:v>0.48574764555291949</c:v>
                </c:pt>
                <c:pt idx="46">
                  <c:v>0.99279983458507104</c:v>
                </c:pt>
                <c:pt idx="47">
                  <c:v>0.47388115673439302</c:v>
                </c:pt>
                <c:pt idx="48">
                  <c:v>0.48624225151570499</c:v>
                </c:pt>
                <c:pt idx="49">
                  <c:v>0.84605997705762093</c:v>
                </c:pt>
                <c:pt idx="50">
                  <c:v>0.91869002396174437</c:v>
                </c:pt>
                <c:pt idx="51">
                  <c:v>0.11519859239137986</c:v>
                </c:pt>
                <c:pt idx="52">
                  <c:v>0.47815017371954127</c:v>
                </c:pt>
                <c:pt idx="53">
                  <c:v>8.0888344727441108E-2</c:v>
                </c:pt>
                <c:pt idx="54">
                  <c:v>6.117708109366049E-2</c:v>
                </c:pt>
                <c:pt idx="55">
                  <c:v>0.47178516263562642</c:v>
                </c:pt>
                <c:pt idx="56">
                  <c:v>0.50079258577642349</c:v>
                </c:pt>
                <c:pt idx="57">
                  <c:v>0.92636047043674807</c:v>
                </c:pt>
                <c:pt idx="58">
                  <c:v>5.914595335229933E-2</c:v>
                </c:pt>
                <c:pt idx="59">
                  <c:v>0.54036917064286172</c:v>
                </c:pt>
                <c:pt idx="60">
                  <c:v>7.084216798784837E-2</c:v>
                </c:pt>
                <c:pt idx="61">
                  <c:v>0.37821139134803161</c:v>
                </c:pt>
                <c:pt idx="62">
                  <c:v>0.53655421814005422</c:v>
                </c:pt>
                <c:pt idx="63">
                  <c:v>7.7032850753766979E-2</c:v>
                </c:pt>
                <c:pt idx="64">
                  <c:v>0.36318266771422714</c:v>
                </c:pt>
                <c:pt idx="65">
                  <c:v>0.65839755778506515</c:v>
                </c:pt>
                <c:pt idx="66">
                  <c:v>0.89371242313075072</c:v>
                </c:pt>
                <c:pt idx="67">
                  <c:v>0.55284378154760816</c:v>
                </c:pt>
                <c:pt idx="68">
                  <c:v>0.52249443568712195</c:v>
                </c:pt>
                <c:pt idx="69">
                  <c:v>0.53030272317528215</c:v>
                </c:pt>
                <c:pt idx="70">
                  <c:v>0.89688682037285616</c:v>
                </c:pt>
                <c:pt idx="71">
                  <c:v>0.43463701193354609</c:v>
                </c:pt>
                <c:pt idx="72">
                  <c:v>0.86462391703355479</c:v>
                </c:pt>
                <c:pt idx="73">
                  <c:v>0.88271352178946927</c:v>
                </c:pt>
                <c:pt idx="74">
                  <c:v>0.27220760477052863</c:v>
                </c:pt>
                <c:pt idx="75">
                  <c:v>0.40307953020106879</c:v>
                </c:pt>
                <c:pt idx="76">
                  <c:v>0.52234037808580069</c:v>
                </c:pt>
                <c:pt idx="77">
                  <c:v>0.97671297854503791</c:v>
                </c:pt>
                <c:pt idx="78">
                  <c:v>0.79779940890398393</c:v>
                </c:pt>
                <c:pt idx="79">
                  <c:v>0.43210722408463198</c:v>
                </c:pt>
                <c:pt idx="80">
                  <c:v>0.47202841146099672</c:v>
                </c:pt>
                <c:pt idx="81">
                  <c:v>0.83242182590743141</c:v>
                </c:pt>
                <c:pt idx="82">
                  <c:v>7.3939536438729192E-2</c:v>
                </c:pt>
                <c:pt idx="83">
                  <c:v>8.8133105750330287E-2</c:v>
                </c:pt>
                <c:pt idx="84">
                  <c:v>0.77602053020018502</c:v>
                </c:pt>
                <c:pt idx="85">
                  <c:v>0.81263353347605971</c:v>
                </c:pt>
                <c:pt idx="86">
                  <c:v>0.96028962827254816</c:v>
                </c:pt>
                <c:pt idx="87">
                  <c:v>3.2271011624573021E-2</c:v>
                </c:pt>
                <c:pt idx="88">
                  <c:v>3.2129116481996789E-2</c:v>
                </c:pt>
                <c:pt idx="89">
                  <c:v>0.50103583460179379</c:v>
                </c:pt>
                <c:pt idx="90">
                  <c:v>0.58550399130993469</c:v>
                </c:pt>
                <c:pt idx="91">
                  <c:v>4.4830759628098349E-2</c:v>
                </c:pt>
                <c:pt idx="92">
                  <c:v>0.38923056340263429</c:v>
                </c:pt>
                <c:pt idx="93">
                  <c:v>0.35628656334642983</c:v>
                </c:pt>
                <c:pt idx="94">
                  <c:v>0.71710566324520642</c:v>
                </c:pt>
                <c:pt idx="95">
                  <c:v>6.4323099312559862E-2</c:v>
                </c:pt>
                <c:pt idx="96">
                  <c:v>0.27353736504778681</c:v>
                </c:pt>
                <c:pt idx="97">
                  <c:v>0.17609999147998678</c:v>
                </c:pt>
                <c:pt idx="98">
                  <c:v>0.18301636659043652</c:v>
                </c:pt>
                <c:pt idx="99">
                  <c:v>0.93673908724679222</c:v>
                </c:pt>
                <c:pt idx="100">
                  <c:v>9.7036012996539966E-2</c:v>
                </c:pt>
                <c:pt idx="101">
                  <c:v>0.14420601554684254</c:v>
                </c:pt>
                <c:pt idx="102">
                  <c:v>0.66585313446284999</c:v>
                </c:pt>
                <c:pt idx="103">
                  <c:v>0.50386157520279085</c:v>
                </c:pt>
                <c:pt idx="104">
                  <c:v>0.71046902428429348</c:v>
                </c:pt>
                <c:pt idx="105">
                  <c:v>0.41248920583981885</c:v>
                </c:pt>
                <c:pt idx="106">
                  <c:v>0.63260101921696332</c:v>
                </c:pt>
                <c:pt idx="107">
                  <c:v>0.55931014631619291</c:v>
                </c:pt>
                <c:pt idx="108">
                  <c:v>0.161946963639366</c:v>
                </c:pt>
                <c:pt idx="109">
                  <c:v>0.72357608216066183</c:v>
                </c:pt>
                <c:pt idx="110">
                  <c:v>0.3526824264915831</c:v>
                </c:pt>
                <c:pt idx="111">
                  <c:v>0.22896607083657727</c:v>
                </c:pt>
                <c:pt idx="112">
                  <c:v>0.96373159924530682</c:v>
                </c:pt>
                <c:pt idx="113">
                  <c:v>0.16564029172891992</c:v>
                </c:pt>
                <c:pt idx="114">
                  <c:v>0.34213353549114345</c:v>
                </c:pt>
                <c:pt idx="115">
                  <c:v>0.50634676742868123</c:v>
                </c:pt>
                <c:pt idx="116">
                  <c:v>0.56941713525452542</c:v>
                </c:pt>
                <c:pt idx="117">
                  <c:v>9.1907516796823074E-2</c:v>
                </c:pt>
                <c:pt idx="118">
                  <c:v>0.53915292648355262</c:v>
                </c:pt>
                <c:pt idx="119">
                  <c:v>0.86669964038947001</c:v>
                </c:pt>
                <c:pt idx="120">
                  <c:v>0.40729989743056194</c:v>
                </c:pt>
                <c:pt idx="121">
                  <c:v>0.65744483319792835</c:v>
                </c:pt>
                <c:pt idx="122">
                  <c:v>0.15687927965404924</c:v>
                </c:pt>
                <c:pt idx="123">
                  <c:v>0.53284872760059443</c:v>
                </c:pt>
                <c:pt idx="124">
                  <c:v>0.55154240029878565</c:v>
                </c:pt>
                <c:pt idx="125">
                  <c:v>0.24317991088696544</c:v>
                </c:pt>
                <c:pt idx="126">
                  <c:v>0.55837769245704294</c:v>
                </c:pt>
                <c:pt idx="127">
                  <c:v>0.55645602669827099</c:v>
                </c:pt>
                <c:pt idx="128">
                  <c:v>0.69873226817776413</c:v>
                </c:pt>
                <c:pt idx="129">
                  <c:v>0.35890554241802874</c:v>
                </c:pt>
                <c:pt idx="130">
                  <c:v>0.7395575303669375</c:v>
                </c:pt>
                <c:pt idx="131">
                  <c:v>0.12529341889262469</c:v>
                </c:pt>
                <c:pt idx="132">
                  <c:v>0.10993630935377041</c:v>
                </c:pt>
                <c:pt idx="133">
                  <c:v>0.40166463283657095</c:v>
                </c:pt>
                <c:pt idx="134">
                  <c:v>0.5819120169020664</c:v>
                </c:pt>
                <c:pt idx="135">
                  <c:v>0.86138870757736186</c:v>
                </c:pt>
                <c:pt idx="136">
                  <c:v>0.11352828375879653</c:v>
                </c:pt>
                <c:pt idx="137">
                  <c:v>0.27209408864860052</c:v>
                </c:pt>
                <c:pt idx="138">
                  <c:v>0.34580659285268212</c:v>
                </c:pt>
                <c:pt idx="139">
                  <c:v>0.74572794238997631</c:v>
                </c:pt>
                <c:pt idx="140">
                  <c:v>0.33417524457343006</c:v>
                </c:pt>
                <c:pt idx="141">
                  <c:v>0.80917129177520764</c:v>
                </c:pt>
                <c:pt idx="142">
                  <c:v>0.27726312631921246</c:v>
                </c:pt>
                <c:pt idx="143">
                  <c:v>0.3241047429489754</c:v>
                </c:pt>
                <c:pt idx="144">
                  <c:v>0.441261488430996</c:v>
                </c:pt>
                <c:pt idx="145">
                  <c:v>0.81267407493818755</c:v>
                </c:pt>
                <c:pt idx="146">
                  <c:v>0.62142778955478661</c:v>
                </c:pt>
                <c:pt idx="147">
                  <c:v>0.62932932243052164</c:v>
                </c:pt>
                <c:pt idx="148">
                  <c:v>0.1439587125679509</c:v>
                </c:pt>
                <c:pt idx="149">
                  <c:v>0.23933252520396309</c:v>
                </c:pt>
                <c:pt idx="150">
                  <c:v>0.47028918231467287</c:v>
                </c:pt>
                <c:pt idx="151">
                  <c:v>0.29010261046278174</c:v>
                </c:pt>
                <c:pt idx="152">
                  <c:v>0.66944105471952753</c:v>
                </c:pt>
                <c:pt idx="153">
                  <c:v>0.37481401599347919</c:v>
                </c:pt>
                <c:pt idx="154">
                  <c:v>0.15432111277618787</c:v>
                </c:pt>
                <c:pt idx="155">
                  <c:v>6.2839281442279571E-2</c:v>
                </c:pt>
                <c:pt idx="156">
                  <c:v>0.25447071080975547</c:v>
                </c:pt>
                <c:pt idx="157">
                  <c:v>0.61443843979520807</c:v>
                </c:pt>
                <c:pt idx="158">
                  <c:v>0.71301502872438505</c:v>
                </c:pt>
                <c:pt idx="159">
                  <c:v>0.67175597277838506</c:v>
                </c:pt>
                <c:pt idx="160">
                  <c:v>0.29851496588230475</c:v>
                </c:pt>
                <c:pt idx="161">
                  <c:v>0.47727853207413773</c:v>
                </c:pt>
                <c:pt idx="162">
                  <c:v>0.19101519899379582</c:v>
                </c:pt>
                <c:pt idx="163">
                  <c:v>0.82055939123165444</c:v>
                </c:pt>
                <c:pt idx="164">
                  <c:v>0.21245758347640731</c:v>
                </c:pt>
                <c:pt idx="165">
                  <c:v>0.94620957507640924</c:v>
                </c:pt>
                <c:pt idx="166">
                  <c:v>0.24448940043635048</c:v>
                </c:pt>
                <c:pt idx="167">
                  <c:v>0.32064655539548426</c:v>
                </c:pt>
                <c:pt idx="168">
                  <c:v>0.26944673052787493</c:v>
                </c:pt>
                <c:pt idx="169">
                  <c:v>0.79460474091899869</c:v>
                </c:pt>
                <c:pt idx="170">
                  <c:v>0.35319324903150573</c:v>
                </c:pt>
                <c:pt idx="171">
                  <c:v>0.78010305642073519</c:v>
                </c:pt>
                <c:pt idx="172">
                  <c:v>0.68408868852543492</c:v>
                </c:pt>
                <c:pt idx="173">
                  <c:v>0.14599389445299948</c:v>
                </c:pt>
                <c:pt idx="174">
                  <c:v>0.68445761590976417</c:v>
                </c:pt>
                <c:pt idx="175">
                  <c:v>0.60351251311976739</c:v>
                </c:pt>
                <c:pt idx="176">
                  <c:v>0.58742565708337224</c:v>
                </c:pt>
                <c:pt idx="177">
                  <c:v>0.19251117931483464</c:v>
                </c:pt>
                <c:pt idx="178">
                  <c:v>0.51018604481362217</c:v>
                </c:pt>
                <c:pt idx="179">
                  <c:v>0.55136807196936388</c:v>
                </c:pt>
                <c:pt idx="180">
                  <c:v>0.51533075759823532</c:v>
                </c:pt>
                <c:pt idx="181">
                  <c:v>0.66644909409558295</c:v>
                </c:pt>
                <c:pt idx="182">
                  <c:v>0.65047575416645032</c:v>
                </c:pt>
                <c:pt idx="183">
                  <c:v>0.74703337778760215</c:v>
                </c:pt>
                <c:pt idx="184">
                  <c:v>0.58537020445555754</c:v>
                </c:pt>
                <c:pt idx="185">
                  <c:v>0.65221498331277417</c:v>
                </c:pt>
                <c:pt idx="186">
                  <c:v>0.37118150011758644</c:v>
                </c:pt>
                <c:pt idx="187">
                  <c:v>0.71935976907820987</c:v>
                </c:pt>
                <c:pt idx="188">
                  <c:v>0.29163913225468718</c:v>
                </c:pt>
                <c:pt idx="189">
                  <c:v>0.6949213698173935</c:v>
                </c:pt>
                <c:pt idx="190">
                  <c:v>0.68120213572558441</c:v>
                </c:pt>
                <c:pt idx="191">
                  <c:v>0.1946274441416449</c:v>
                </c:pt>
                <c:pt idx="192">
                  <c:v>0.22499706073710968</c:v>
                </c:pt>
                <c:pt idx="193">
                  <c:v>0.72053547176653865</c:v>
                </c:pt>
                <c:pt idx="194">
                  <c:v>0.65199200521550438</c:v>
                </c:pt>
                <c:pt idx="195">
                  <c:v>0.74956316563543623</c:v>
                </c:pt>
                <c:pt idx="196">
                  <c:v>0.7655770470354355</c:v>
                </c:pt>
                <c:pt idx="197">
                  <c:v>0.26107491657921855</c:v>
                </c:pt>
                <c:pt idx="198">
                  <c:v>0.71352585126419399</c:v>
                </c:pt>
                <c:pt idx="199">
                  <c:v>0.1730066771796146</c:v>
                </c:pt>
                <c:pt idx="200">
                  <c:v>0.68097915762822936</c:v>
                </c:pt>
                <c:pt idx="201">
                  <c:v>0.18336907739387698</c:v>
                </c:pt>
                <c:pt idx="202">
                  <c:v>0.69551732945001277</c:v>
                </c:pt>
                <c:pt idx="203">
                  <c:v>0.3853142572154411</c:v>
                </c:pt>
                <c:pt idx="204">
                  <c:v>0.73662232780728232</c:v>
                </c:pt>
                <c:pt idx="205">
                  <c:v>0.20904399155085684</c:v>
                </c:pt>
                <c:pt idx="206">
                  <c:v>0.68651306853757887</c:v>
                </c:pt>
                <c:pt idx="207">
                  <c:v>0.76759195819238357</c:v>
                </c:pt>
                <c:pt idx="208">
                  <c:v>0.2430258532941707</c:v>
                </c:pt>
                <c:pt idx="209">
                  <c:v>0.23234317544412875</c:v>
                </c:pt>
                <c:pt idx="210">
                  <c:v>0.72081115377227434</c:v>
                </c:pt>
                <c:pt idx="211">
                  <c:v>0.69178345988868273</c:v>
                </c:pt>
                <c:pt idx="212">
                  <c:v>0.73854399358071987</c:v>
                </c:pt>
                <c:pt idx="213">
                  <c:v>0.6903523459226335</c:v>
                </c:pt>
                <c:pt idx="214">
                  <c:v>0.6466810724066363</c:v>
                </c:pt>
                <c:pt idx="215">
                  <c:v>0.74617389858497063</c:v>
                </c:pt>
                <c:pt idx="216">
                  <c:v>0.17997575619631334</c:v>
                </c:pt>
                <c:pt idx="217">
                  <c:v>0.7656094802200073</c:v>
                </c:pt>
                <c:pt idx="218">
                  <c:v>0.70084447886091539</c:v>
                </c:pt>
                <c:pt idx="219">
                  <c:v>0.26147222301227657</c:v>
                </c:pt>
                <c:pt idx="220">
                  <c:v>0.22149833171280875</c:v>
                </c:pt>
                <c:pt idx="221">
                  <c:v>0.22546328766907209</c:v>
                </c:pt>
                <c:pt idx="222">
                  <c:v>0.30627054946000953</c:v>
                </c:pt>
                <c:pt idx="223">
                  <c:v>0.40562958877808342</c:v>
                </c:pt>
                <c:pt idx="224">
                  <c:v>0.1539481312360067</c:v>
                </c:pt>
                <c:pt idx="225">
                  <c:v>0.19987756475393326</c:v>
                </c:pt>
                <c:pt idx="226">
                  <c:v>0.25404502534877338</c:v>
                </c:pt>
                <c:pt idx="227">
                  <c:v>0.75486599015857792</c:v>
                </c:pt>
                <c:pt idx="228">
                  <c:v>0.6176331077949726</c:v>
                </c:pt>
                <c:pt idx="229">
                  <c:v>0.65772456935224</c:v>
                </c:pt>
              </c:numCache>
            </c:numRef>
          </c:xVal>
          <c:yVal>
            <c:numRef>
              <c:f>Sheet1!$F$11:$F$333</c:f>
              <c:numCache>
                <c:formatCode>General</c:formatCode>
                <c:ptCount val="323"/>
                <c:pt idx="0">
                  <c:v>-10.071999999999999</c:v>
                </c:pt>
                <c:pt idx="1">
                  <c:v>-10.073499999999999</c:v>
                </c:pt>
                <c:pt idx="2">
                  <c:v>-10.035</c:v>
                </c:pt>
                <c:pt idx="3">
                  <c:v>-9.9812999999999992</c:v>
                </c:pt>
                <c:pt idx="4">
                  <c:v>-9.9743999999999993</c:v>
                </c:pt>
                <c:pt idx="5">
                  <c:v>-9.9655000000000005</c:v>
                </c:pt>
                <c:pt idx="6">
                  <c:v>-9.9623000000000008</c:v>
                </c:pt>
                <c:pt idx="7">
                  <c:v>-9.9548000000000005</c:v>
                </c:pt>
                <c:pt idx="8">
                  <c:v>-9.9512</c:v>
                </c:pt>
                <c:pt idx="9">
                  <c:v>-9.9472000000000005</c:v>
                </c:pt>
                <c:pt idx="10">
                  <c:v>-9.9452999999999996</c:v>
                </c:pt>
                <c:pt idx="11">
                  <c:v>-9.9438999999999993</c:v>
                </c:pt>
                <c:pt idx="12">
                  <c:v>-9.9430999999999994</c:v>
                </c:pt>
                <c:pt idx="13">
                  <c:v>-9.9425000000000008</c:v>
                </c:pt>
                <c:pt idx="14">
                  <c:v>-9.9379000000000008</c:v>
                </c:pt>
                <c:pt idx="15">
                  <c:v>-9.9379000000000008</c:v>
                </c:pt>
                <c:pt idx="16">
                  <c:v>-9.9353999999999996</c:v>
                </c:pt>
                <c:pt idx="17">
                  <c:v>-9.9344000000000001</c:v>
                </c:pt>
                <c:pt idx="18">
                  <c:v>-9.9314999999999998</c:v>
                </c:pt>
                <c:pt idx="19">
                  <c:v>-9.9304000000000006</c:v>
                </c:pt>
                <c:pt idx="20">
                  <c:v>-9.9292999999999996</c:v>
                </c:pt>
                <c:pt idx="21">
                  <c:v>-9.9283000000000001</c:v>
                </c:pt>
                <c:pt idx="22">
                  <c:v>-9.9269999999999996</c:v>
                </c:pt>
                <c:pt idx="23">
                  <c:v>-9.9247999999999994</c:v>
                </c:pt>
                <c:pt idx="24">
                  <c:v>-9.9244000000000003</c:v>
                </c:pt>
                <c:pt idx="25">
                  <c:v>-9.9243000000000006</c:v>
                </c:pt>
                <c:pt idx="26">
                  <c:v>-9.9221000000000004</c:v>
                </c:pt>
                <c:pt idx="27">
                  <c:v>-9.9212000000000007</c:v>
                </c:pt>
                <c:pt idx="28">
                  <c:v>-9.9210999999999991</c:v>
                </c:pt>
                <c:pt idx="29">
                  <c:v>-9.9187999999999992</c:v>
                </c:pt>
                <c:pt idx="30">
                  <c:v>-9.9184999999999999</c:v>
                </c:pt>
                <c:pt idx="31">
                  <c:v>-9.9155999999999995</c:v>
                </c:pt>
                <c:pt idx="32">
                  <c:v>-9.9132999999999996</c:v>
                </c:pt>
                <c:pt idx="33">
                  <c:v>-9.9131</c:v>
                </c:pt>
                <c:pt idx="34">
                  <c:v>-9.9128000000000007</c:v>
                </c:pt>
                <c:pt idx="35">
                  <c:v>-9.9121000000000006</c:v>
                </c:pt>
                <c:pt idx="36">
                  <c:v>-9.9110999999999994</c:v>
                </c:pt>
                <c:pt idx="37">
                  <c:v>-9.9102999999999994</c:v>
                </c:pt>
                <c:pt idx="38">
                  <c:v>-9.9099000000000004</c:v>
                </c:pt>
                <c:pt idx="39">
                  <c:v>-9.9098000000000006</c:v>
                </c:pt>
                <c:pt idx="40">
                  <c:v>-9.9095999999999993</c:v>
                </c:pt>
                <c:pt idx="41">
                  <c:v>-9.9077999999999999</c:v>
                </c:pt>
                <c:pt idx="42">
                  <c:v>-9.907</c:v>
                </c:pt>
                <c:pt idx="43">
                  <c:v>-9.9069000000000003</c:v>
                </c:pt>
                <c:pt idx="44">
                  <c:v>-9.9068000000000005</c:v>
                </c:pt>
                <c:pt idx="45">
                  <c:v>-9.9067000000000007</c:v>
                </c:pt>
                <c:pt idx="46">
                  <c:v>-9.9063999999999997</c:v>
                </c:pt>
                <c:pt idx="47">
                  <c:v>-9.9055999999999997</c:v>
                </c:pt>
                <c:pt idx="48">
                  <c:v>-9.9054000000000002</c:v>
                </c:pt>
                <c:pt idx="49">
                  <c:v>-9.9044000000000008</c:v>
                </c:pt>
                <c:pt idx="50">
                  <c:v>-9.9033999999999995</c:v>
                </c:pt>
                <c:pt idx="51">
                  <c:v>-9.9031000000000002</c:v>
                </c:pt>
                <c:pt idx="52">
                  <c:v>-9.9029000000000007</c:v>
                </c:pt>
                <c:pt idx="53">
                  <c:v>-9.9019999999999992</c:v>
                </c:pt>
                <c:pt idx="54">
                  <c:v>-9.9011999999999993</c:v>
                </c:pt>
                <c:pt idx="55">
                  <c:v>-9.8995999999999995</c:v>
                </c:pt>
                <c:pt idx="56">
                  <c:v>-9.8995999999999995</c:v>
                </c:pt>
                <c:pt idx="57">
                  <c:v>-9.8994</c:v>
                </c:pt>
                <c:pt idx="58">
                  <c:v>-9.8989999999999991</c:v>
                </c:pt>
                <c:pt idx="59">
                  <c:v>-9.8986000000000001</c:v>
                </c:pt>
                <c:pt idx="60">
                  <c:v>-9.8984000000000005</c:v>
                </c:pt>
                <c:pt idx="61">
                  <c:v>-9.8976000000000006</c:v>
                </c:pt>
                <c:pt idx="62">
                  <c:v>-9.8970000000000002</c:v>
                </c:pt>
                <c:pt idx="63">
                  <c:v>-9.8962000000000003</c:v>
                </c:pt>
                <c:pt idx="64">
                  <c:v>-9.8947000000000003</c:v>
                </c:pt>
                <c:pt idx="65">
                  <c:v>-9.8938000000000006</c:v>
                </c:pt>
                <c:pt idx="66">
                  <c:v>-9.8930000000000007</c:v>
                </c:pt>
                <c:pt idx="67">
                  <c:v>-9.8924000000000003</c:v>
                </c:pt>
                <c:pt idx="68">
                  <c:v>-9.8905999999999992</c:v>
                </c:pt>
                <c:pt idx="69">
                  <c:v>-9.8903999999999996</c:v>
                </c:pt>
                <c:pt idx="70">
                  <c:v>-9.8903999999999996</c:v>
                </c:pt>
                <c:pt idx="71">
                  <c:v>-9.8895</c:v>
                </c:pt>
                <c:pt idx="72">
                  <c:v>-9.8892000000000007</c:v>
                </c:pt>
                <c:pt idx="73">
                  <c:v>-9.8888999999999996</c:v>
                </c:pt>
                <c:pt idx="74">
                  <c:v>-9.8886000000000003</c:v>
                </c:pt>
                <c:pt idx="75">
                  <c:v>-9.8882999999999992</c:v>
                </c:pt>
                <c:pt idx="76">
                  <c:v>-9.8881999999999994</c:v>
                </c:pt>
                <c:pt idx="77">
                  <c:v>-9.8873999999999995</c:v>
                </c:pt>
                <c:pt idx="78">
                  <c:v>-9.8870000000000005</c:v>
                </c:pt>
                <c:pt idx="79">
                  <c:v>-9.8869000000000007</c:v>
                </c:pt>
                <c:pt idx="80">
                  <c:v>-9.8865999999999996</c:v>
                </c:pt>
                <c:pt idx="81">
                  <c:v>-9.8856999999999999</c:v>
                </c:pt>
                <c:pt idx="82">
                  <c:v>-9.8855000000000004</c:v>
                </c:pt>
                <c:pt idx="83">
                  <c:v>-9.8853000000000009</c:v>
                </c:pt>
                <c:pt idx="84">
                  <c:v>-9.8847000000000005</c:v>
                </c:pt>
                <c:pt idx="85">
                  <c:v>-9.8810000000000002</c:v>
                </c:pt>
                <c:pt idx="86">
                  <c:v>-9.8803000000000001</c:v>
                </c:pt>
                <c:pt idx="87">
                  <c:v>-9.8795999999999999</c:v>
                </c:pt>
                <c:pt idx="88">
                  <c:v>-9.8795000000000002</c:v>
                </c:pt>
                <c:pt idx="89">
                  <c:v>-9.8795000000000002</c:v>
                </c:pt>
                <c:pt idx="90">
                  <c:v>-9.8788999999999998</c:v>
                </c:pt>
                <c:pt idx="91">
                  <c:v>-9.8787000000000003</c:v>
                </c:pt>
                <c:pt idx="92">
                  <c:v>-9.8765999999999998</c:v>
                </c:pt>
                <c:pt idx="93">
                  <c:v>-9.8739000000000008</c:v>
                </c:pt>
                <c:pt idx="94">
                  <c:v>-9.8731000000000009</c:v>
                </c:pt>
                <c:pt idx="95">
                  <c:v>-9.8724000000000007</c:v>
                </c:pt>
                <c:pt idx="96">
                  <c:v>-9.8698999999999995</c:v>
                </c:pt>
                <c:pt idx="97">
                  <c:v>-9.8691999999999993</c:v>
                </c:pt>
                <c:pt idx="98">
                  <c:v>-9.8686000000000007</c:v>
                </c:pt>
                <c:pt idx="99">
                  <c:v>-9.8673999999999999</c:v>
                </c:pt>
                <c:pt idx="100">
                  <c:v>-9.8672000000000004</c:v>
                </c:pt>
                <c:pt idx="101">
                  <c:v>-9.8668999999999993</c:v>
                </c:pt>
                <c:pt idx="102">
                  <c:v>-9.8661999999999992</c:v>
                </c:pt>
                <c:pt idx="103">
                  <c:v>-9.8661999999999992</c:v>
                </c:pt>
                <c:pt idx="104">
                  <c:v>-9.8651</c:v>
                </c:pt>
                <c:pt idx="105">
                  <c:v>-9.8635000000000002</c:v>
                </c:pt>
                <c:pt idx="106">
                  <c:v>-9.8635000000000002</c:v>
                </c:pt>
                <c:pt idx="107">
                  <c:v>-9.8618000000000006</c:v>
                </c:pt>
                <c:pt idx="108">
                  <c:v>-9.8610000000000007</c:v>
                </c:pt>
                <c:pt idx="109">
                  <c:v>-9.8607999999999993</c:v>
                </c:pt>
                <c:pt idx="110">
                  <c:v>-9.8600999999999992</c:v>
                </c:pt>
                <c:pt idx="111">
                  <c:v>-9.8600999999999992</c:v>
                </c:pt>
                <c:pt idx="112">
                  <c:v>-9.86</c:v>
                </c:pt>
                <c:pt idx="113">
                  <c:v>-9.8591999999999995</c:v>
                </c:pt>
                <c:pt idx="114">
                  <c:v>-9.8575999999999997</c:v>
                </c:pt>
                <c:pt idx="115">
                  <c:v>-9.8573000000000004</c:v>
                </c:pt>
                <c:pt idx="116">
                  <c:v>-9.8573000000000004</c:v>
                </c:pt>
                <c:pt idx="117">
                  <c:v>-9.8571000000000009</c:v>
                </c:pt>
                <c:pt idx="118">
                  <c:v>-9.8566000000000003</c:v>
                </c:pt>
                <c:pt idx="119">
                  <c:v>-9.8561999999999994</c:v>
                </c:pt>
                <c:pt idx="120">
                  <c:v>-9.8559999999999999</c:v>
                </c:pt>
                <c:pt idx="121">
                  <c:v>-9.8552999999999997</c:v>
                </c:pt>
                <c:pt idx="122">
                  <c:v>-9.8552999999999997</c:v>
                </c:pt>
                <c:pt idx="123">
                  <c:v>-9.8544999999999998</c:v>
                </c:pt>
                <c:pt idx="124">
                  <c:v>-9.8543000000000003</c:v>
                </c:pt>
                <c:pt idx="125">
                  <c:v>-9.8541000000000007</c:v>
                </c:pt>
                <c:pt idx="126">
                  <c:v>-9.8534000000000006</c:v>
                </c:pt>
                <c:pt idx="127">
                  <c:v>-9.8503000000000007</c:v>
                </c:pt>
                <c:pt idx="128">
                  <c:v>-9.8498000000000001</c:v>
                </c:pt>
                <c:pt idx="129">
                  <c:v>-9.8489000000000004</c:v>
                </c:pt>
                <c:pt idx="130">
                  <c:v>-9.8486999999999991</c:v>
                </c:pt>
                <c:pt idx="131">
                  <c:v>-9.8483000000000001</c:v>
                </c:pt>
                <c:pt idx="132">
                  <c:v>-9.8480000000000008</c:v>
                </c:pt>
                <c:pt idx="133">
                  <c:v>-9.8470999999999993</c:v>
                </c:pt>
                <c:pt idx="134">
                  <c:v>-9.8468999999999998</c:v>
                </c:pt>
                <c:pt idx="135">
                  <c:v>-9.8452000000000002</c:v>
                </c:pt>
                <c:pt idx="136">
                  <c:v>-9.8445</c:v>
                </c:pt>
                <c:pt idx="137">
                  <c:v>-9.8445</c:v>
                </c:pt>
                <c:pt idx="138">
                  <c:v>-9.8437000000000001</c:v>
                </c:pt>
                <c:pt idx="139">
                  <c:v>-9.843</c:v>
                </c:pt>
                <c:pt idx="140">
                  <c:v>-9.8428000000000004</c:v>
                </c:pt>
                <c:pt idx="141">
                  <c:v>-9.8401999999999994</c:v>
                </c:pt>
                <c:pt idx="142">
                  <c:v>-9.8401999999999994</c:v>
                </c:pt>
                <c:pt idx="143">
                  <c:v>-9.8398000000000003</c:v>
                </c:pt>
                <c:pt idx="144">
                  <c:v>-9.8378999999999994</c:v>
                </c:pt>
                <c:pt idx="145">
                  <c:v>-9.8377999999999997</c:v>
                </c:pt>
                <c:pt idx="146">
                  <c:v>-9.8376999999999999</c:v>
                </c:pt>
                <c:pt idx="147">
                  <c:v>-9.8374000000000006</c:v>
                </c:pt>
                <c:pt idx="148">
                  <c:v>-9.8369999999999997</c:v>
                </c:pt>
                <c:pt idx="149">
                  <c:v>-9.8359000000000005</c:v>
                </c:pt>
                <c:pt idx="150">
                  <c:v>-9.8350000000000009</c:v>
                </c:pt>
                <c:pt idx="151">
                  <c:v>-9.8348999999999993</c:v>
                </c:pt>
                <c:pt idx="152">
                  <c:v>-9.8347999999999995</c:v>
                </c:pt>
                <c:pt idx="153">
                  <c:v>-9.8331999999999997</c:v>
                </c:pt>
                <c:pt idx="154">
                  <c:v>-9.8323999999999998</c:v>
                </c:pt>
                <c:pt idx="155">
                  <c:v>-9.8320000000000007</c:v>
                </c:pt>
                <c:pt idx="156">
                  <c:v>-9.8320000000000007</c:v>
                </c:pt>
                <c:pt idx="157">
                  <c:v>-9.8292999999999999</c:v>
                </c:pt>
                <c:pt idx="158">
                  <c:v>-9.8283000000000005</c:v>
                </c:pt>
                <c:pt idx="159">
                  <c:v>-9.8275000000000006</c:v>
                </c:pt>
                <c:pt idx="160">
                  <c:v>-9.8274000000000008</c:v>
                </c:pt>
                <c:pt idx="161">
                  <c:v>-9.8269000000000002</c:v>
                </c:pt>
                <c:pt idx="162">
                  <c:v>-9.8269000000000002</c:v>
                </c:pt>
                <c:pt idx="163">
                  <c:v>-9.8262999999999998</c:v>
                </c:pt>
                <c:pt idx="164">
                  <c:v>-9.8261000000000003</c:v>
                </c:pt>
                <c:pt idx="165">
                  <c:v>-9.8256999999999994</c:v>
                </c:pt>
                <c:pt idx="166">
                  <c:v>-9.8255999999999997</c:v>
                </c:pt>
                <c:pt idx="167">
                  <c:v>-9.8251000000000008</c:v>
                </c:pt>
                <c:pt idx="168">
                  <c:v>-9.8248999999999995</c:v>
                </c:pt>
                <c:pt idx="169">
                  <c:v>-9.8245000000000005</c:v>
                </c:pt>
                <c:pt idx="170">
                  <c:v>-9.8242999999999991</c:v>
                </c:pt>
                <c:pt idx="171">
                  <c:v>-9.8239000000000001</c:v>
                </c:pt>
                <c:pt idx="172">
                  <c:v>-9.8232999999999997</c:v>
                </c:pt>
                <c:pt idx="173">
                  <c:v>-9.8222000000000005</c:v>
                </c:pt>
                <c:pt idx="174">
                  <c:v>-9.8218999999999994</c:v>
                </c:pt>
                <c:pt idx="175">
                  <c:v>-9.8215000000000003</c:v>
                </c:pt>
                <c:pt idx="176">
                  <c:v>-9.8211999999999993</c:v>
                </c:pt>
                <c:pt idx="177">
                  <c:v>-9.8210999999999995</c:v>
                </c:pt>
                <c:pt idx="178">
                  <c:v>-9.8209999999999997</c:v>
                </c:pt>
                <c:pt idx="179">
                  <c:v>-9.8208000000000002</c:v>
                </c:pt>
                <c:pt idx="180">
                  <c:v>-9.8198000000000008</c:v>
                </c:pt>
                <c:pt idx="181">
                  <c:v>-9.8195999999999994</c:v>
                </c:pt>
                <c:pt idx="182">
                  <c:v>-9.8192000000000004</c:v>
                </c:pt>
                <c:pt idx="183">
                  <c:v>-9.8185000000000002</c:v>
                </c:pt>
                <c:pt idx="184">
                  <c:v>-9.8165999999999993</c:v>
                </c:pt>
                <c:pt idx="185">
                  <c:v>-9.8163999999999998</c:v>
                </c:pt>
                <c:pt idx="186">
                  <c:v>-9.8163</c:v>
                </c:pt>
                <c:pt idx="187">
                  <c:v>-9.8148</c:v>
                </c:pt>
                <c:pt idx="188">
                  <c:v>-9.8140999999999998</c:v>
                </c:pt>
                <c:pt idx="189">
                  <c:v>-9.8127999999999993</c:v>
                </c:pt>
                <c:pt idx="190">
                  <c:v>-9.8117000000000001</c:v>
                </c:pt>
                <c:pt idx="191">
                  <c:v>-9.8106000000000009</c:v>
                </c:pt>
                <c:pt idx="192">
                  <c:v>-9.8102999999999998</c:v>
                </c:pt>
                <c:pt idx="193">
                  <c:v>-9.8097999999999992</c:v>
                </c:pt>
                <c:pt idx="194">
                  <c:v>-9.8092000000000006</c:v>
                </c:pt>
                <c:pt idx="195">
                  <c:v>-9.8087999999999997</c:v>
                </c:pt>
                <c:pt idx="196">
                  <c:v>-9.8076000000000008</c:v>
                </c:pt>
                <c:pt idx="197">
                  <c:v>-9.8072999999999997</c:v>
                </c:pt>
                <c:pt idx="198">
                  <c:v>-9.8069000000000006</c:v>
                </c:pt>
                <c:pt idx="199">
                  <c:v>-9.8056999999999999</c:v>
                </c:pt>
                <c:pt idx="200">
                  <c:v>-9.8041999999999998</c:v>
                </c:pt>
                <c:pt idx="201">
                  <c:v>-9.8039000000000005</c:v>
                </c:pt>
                <c:pt idx="202">
                  <c:v>-9.8039000000000005</c:v>
                </c:pt>
                <c:pt idx="203">
                  <c:v>-9.8024000000000004</c:v>
                </c:pt>
                <c:pt idx="204">
                  <c:v>-9.8010999999999999</c:v>
                </c:pt>
                <c:pt idx="205">
                  <c:v>-9.8001000000000005</c:v>
                </c:pt>
                <c:pt idx="206">
                  <c:v>-9.7993000000000006</c:v>
                </c:pt>
                <c:pt idx="207">
                  <c:v>-9.7978000000000005</c:v>
                </c:pt>
                <c:pt idx="208">
                  <c:v>-9.7957000000000001</c:v>
                </c:pt>
                <c:pt idx="209">
                  <c:v>-9.7950999999999997</c:v>
                </c:pt>
                <c:pt idx="210">
                  <c:v>-9.7924000000000007</c:v>
                </c:pt>
                <c:pt idx="211">
                  <c:v>-9.7920999999999996</c:v>
                </c:pt>
                <c:pt idx="212">
                  <c:v>-9.7875999999999994</c:v>
                </c:pt>
                <c:pt idx="213">
                  <c:v>-9.7871000000000006</c:v>
                </c:pt>
                <c:pt idx="214">
                  <c:v>-9.7868999999999993</c:v>
                </c:pt>
                <c:pt idx="215">
                  <c:v>-9.7841000000000005</c:v>
                </c:pt>
                <c:pt idx="216">
                  <c:v>-9.7825000000000006</c:v>
                </c:pt>
                <c:pt idx="217">
                  <c:v>-9.7799999999999994</c:v>
                </c:pt>
                <c:pt idx="218">
                  <c:v>-9.7760999999999996</c:v>
                </c:pt>
                <c:pt idx="219">
                  <c:v>-9.7750000000000004</c:v>
                </c:pt>
                <c:pt idx="220">
                  <c:v>-9.7741000000000007</c:v>
                </c:pt>
                <c:pt idx="221">
                  <c:v>-9.7675000000000001</c:v>
                </c:pt>
                <c:pt idx="222">
                  <c:v>-9.7659000000000002</c:v>
                </c:pt>
                <c:pt idx="223">
                  <c:v>-9.7614999999999998</c:v>
                </c:pt>
                <c:pt idx="224">
                  <c:v>-9.7597000000000005</c:v>
                </c:pt>
                <c:pt idx="225">
                  <c:v>-9.7591000000000001</c:v>
                </c:pt>
                <c:pt idx="226">
                  <c:v>-9.7476000000000003</c:v>
                </c:pt>
                <c:pt idx="227">
                  <c:v>-9.6751000000000005</c:v>
                </c:pt>
                <c:pt idx="228">
                  <c:v>-9.6624999999999996</c:v>
                </c:pt>
                <c:pt idx="229">
                  <c:v>-9.4091000000000005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43-41E5-A008-8D7865B16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21176"/>
        <c:axId val="1"/>
      </c:scatterChart>
      <c:valAx>
        <c:axId val="718121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Phase</a:t>
                </a:r>
              </a:p>
            </c:rich>
          </c:tx>
          <c:layout>
            <c:manualLayout>
              <c:xMode val="edge"/>
              <c:yMode val="edge"/>
              <c:x val="0.49812069543938586"/>
              <c:y val="0.873762376237623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0.1"/>
      </c:valAx>
      <c:valAx>
        <c:axId val="1"/>
        <c:scaling>
          <c:orientation val="minMax"/>
          <c:max val="-9.6"/>
          <c:min val="-10.1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C-V  (mags)</a:t>
                </a:r>
              </a:p>
            </c:rich>
          </c:tx>
          <c:layout>
            <c:manualLayout>
              <c:xMode val="edge"/>
              <c:yMode val="edge"/>
              <c:x val="2.6315789473684209E-2"/>
              <c:y val="0.353960396039603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21176"/>
        <c:crosses val="autoZero"/>
        <c:crossBetween val="midCat"/>
        <c:majorUnit val="0.1"/>
        <c:min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16</xdr:col>
      <xdr:colOff>533400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0716FBD-ED88-CEA7-2209-39CA672C0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190500</xdr:colOff>
      <xdr:row>23</xdr:row>
      <xdr:rowOff>47625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BF27E0DA-8D19-026E-9A8B-124E87EEAB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23</v>
      </c>
      <c r="B2" t="s">
        <v>28</v>
      </c>
      <c r="C2" s="8" t="s">
        <v>29</v>
      </c>
      <c r="D2" t="s">
        <v>27</v>
      </c>
    </row>
    <row r="3" spans="1:7" ht="13.5" thickBot="1" x14ac:dyDescent="0.25">
      <c r="B3" t="s">
        <v>30</v>
      </c>
    </row>
    <row r="4" spans="1:7" ht="14.25" thickTop="1" thickBot="1" x14ac:dyDescent="0.25">
      <c r="A4" s="5" t="s">
        <v>0</v>
      </c>
      <c r="C4" s="30" t="s">
        <v>48</v>
      </c>
      <c r="D4" s="31" t="s">
        <v>48</v>
      </c>
    </row>
    <row r="6" spans="1:7" x14ac:dyDescent="0.2">
      <c r="A6" s="5" t="s">
        <v>1</v>
      </c>
    </row>
    <row r="7" spans="1:7" x14ac:dyDescent="0.2">
      <c r="A7" t="s">
        <v>2</v>
      </c>
      <c r="C7">
        <v>47983.735000000001</v>
      </c>
    </row>
    <row r="8" spans="1:7" x14ac:dyDescent="0.2">
      <c r="A8" t="s">
        <v>3</v>
      </c>
      <c r="C8">
        <v>0.49332199999999998</v>
      </c>
    </row>
    <row r="9" spans="1:7" x14ac:dyDescent="0.2">
      <c r="A9" s="11" t="s">
        <v>41</v>
      </c>
      <c r="B9" s="12"/>
      <c r="C9" s="13">
        <v>-9.5</v>
      </c>
      <c r="D9" s="12" t="s">
        <v>42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14">
        <f ca="1">INTERCEPT(INDIRECT($G$11):G992,INDIRECT($F$11):F992)</f>
        <v>-4.3723787520984866E-2</v>
      </c>
      <c r="D11" s="3"/>
      <c r="E11" s="12"/>
      <c r="F11" s="15" t="str">
        <f>"F"&amp;E19</f>
        <v>F30</v>
      </c>
      <c r="G11" s="16" t="str">
        <f>"G"&amp;E19</f>
        <v>G30</v>
      </c>
    </row>
    <row r="12" spans="1:7" x14ac:dyDescent="0.2">
      <c r="A12" s="12" t="s">
        <v>16</v>
      </c>
      <c r="B12" s="12"/>
      <c r="C12" s="14">
        <f ca="1">SLOPE(INDIRECT($G$11):G992,INDIRECT($F$11):F992)</f>
        <v>-1.9507721529048343E-6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9" t="s">
        <v>51</v>
      </c>
      <c r="E13" s="13">
        <v>1</v>
      </c>
    </row>
    <row r="14" spans="1:7" x14ac:dyDescent="0.2">
      <c r="A14" s="12"/>
      <c r="B14" s="12"/>
      <c r="C14" s="12"/>
      <c r="D14" s="19" t="s">
        <v>43</v>
      </c>
      <c r="E14" s="20">
        <f ca="1">NOW()+15018.5+$C$9/24</f>
        <v>60354.730623263888</v>
      </c>
    </row>
    <row r="15" spans="1:7" x14ac:dyDescent="0.2">
      <c r="A15" s="17" t="s">
        <v>17</v>
      </c>
      <c r="B15" s="12"/>
      <c r="C15" s="18">
        <f ca="1">(C7+C11)+(C8+C12)*INT(MAX(F21:F3533))</f>
        <v>57225.055758397735</v>
      </c>
      <c r="D15" s="19" t="s">
        <v>52</v>
      </c>
      <c r="E15" s="20">
        <f ca="1">ROUND(2*(E14-$C$7)/$C$8,0)/2+E13</f>
        <v>25078</v>
      </c>
    </row>
    <row r="16" spans="1:7" x14ac:dyDescent="0.2">
      <c r="A16" s="21" t="s">
        <v>4</v>
      </c>
      <c r="B16" s="12"/>
      <c r="C16" s="22">
        <f ca="1">+C8+C12</f>
        <v>0.49332004922784706</v>
      </c>
      <c r="D16" s="19" t="s">
        <v>44</v>
      </c>
      <c r="E16" s="16">
        <f ca="1">ROUND(2*(E14-$C$15)/$C$16,0)/2+E13</f>
        <v>6345</v>
      </c>
    </row>
    <row r="17" spans="1:24" ht="13.5" thickBot="1" x14ac:dyDescent="0.25">
      <c r="A17" s="19" t="s">
        <v>39</v>
      </c>
      <c r="B17" s="12"/>
      <c r="C17" s="12">
        <f>COUNT(C21:C2191)</f>
        <v>28</v>
      </c>
      <c r="D17" s="19" t="s">
        <v>45</v>
      </c>
      <c r="E17" s="23">
        <f ca="1">+$C$15+$C$16*E16-15018.5-$C$9/24</f>
        <v>45337.067304081764</v>
      </c>
    </row>
    <row r="18" spans="1:24" x14ac:dyDescent="0.2">
      <c r="A18" s="21" t="s">
        <v>5</v>
      </c>
      <c r="B18" s="12"/>
      <c r="C18" s="24">
        <f ca="1">+C15</f>
        <v>57225.055758397735</v>
      </c>
      <c r="D18" s="25">
        <f ca="1">+C16</f>
        <v>0.49332004922784706</v>
      </c>
      <c r="E18" s="26" t="s">
        <v>46</v>
      </c>
    </row>
    <row r="19" spans="1:24" ht="13.5" thickTop="1" x14ac:dyDescent="0.2">
      <c r="A19" s="27" t="s">
        <v>47</v>
      </c>
      <c r="E19" s="28">
        <v>30</v>
      </c>
    </row>
    <row r="20" spans="1:24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72</v>
      </c>
      <c r="J20" s="7" t="s">
        <v>69</v>
      </c>
      <c r="K20" s="7" t="s">
        <v>24</v>
      </c>
      <c r="L20" s="7" t="s">
        <v>25</v>
      </c>
      <c r="M20" s="7" t="s">
        <v>26</v>
      </c>
      <c r="N20" s="7" t="s">
        <v>67</v>
      </c>
      <c r="O20" s="7" t="s">
        <v>22</v>
      </c>
      <c r="P20" s="6" t="s">
        <v>21</v>
      </c>
      <c r="Q20" s="4" t="s">
        <v>14</v>
      </c>
      <c r="U20" s="42" t="s">
        <v>71</v>
      </c>
    </row>
    <row r="21" spans="1:24" x14ac:dyDescent="0.2">
      <c r="A21" t="s">
        <v>37</v>
      </c>
      <c r="B21" s="3"/>
      <c r="C21" s="29">
        <v>48107.530339999998</v>
      </c>
      <c r="D21" s="29" t="s">
        <v>13</v>
      </c>
      <c r="E21">
        <f t="shared" ref="E21:E37" si="0">+(C21-C$7)/C$8</f>
        <v>250.94226488986291</v>
      </c>
      <c r="F21">
        <f t="shared" ref="F21:F29" si="1">ROUND(2*E21,0)/2</f>
        <v>251</v>
      </c>
      <c r="G21">
        <f t="shared" ref="G21:G37" si="2">+C21-(C$7+F21*C$8)</f>
        <v>-2.848200000153156E-2</v>
      </c>
      <c r="H21">
        <f>+G21</f>
        <v>-2.848200000153156E-2</v>
      </c>
      <c r="O21">
        <f t="shared" ref="O21:O37" ca="1" si="3">+C$11+C$12*F21</f>
        <v>-4.4213431331363982E-2</v>
      </c>
      <c r="Q21" s="2">
        <f t="shared" ref="Q21:Q37" si="4">+C21-15018.5</f>
        <v>33089.030339999998</v>
      </c>
    </row>
    <row r="22" spans="1:24" x14ac:dyDescent="0.2">
      <c r="A22" t="s">
        <v>37</v>
      </c>
      <c r="B22" s="3"/>
      <c r="C22" s="29">
        <v>48148.999450000003</v>
      </c>
      <c r="D22" s="29" t="s">
        <v>13</v>
      </c>
      <c r="E22">
        <f t="shared" si="0"/>
        <v>335.00320277628487</v>
      </c>
      <c r="F22">
        <f t="shared" si="1"/>
        <v>335</v>
      </c>
      <c r="G22">
        <f t="shared" si="2"/>
        <v>1.5800000037415884E-3</v>
      </c>
      <c r="H22">
        <f>+G22</f>
        <v>1.5800000037415884E-3</v>
      </c>
      <c r="O22">
        <f t="shared" ca="1" si="3"/>
        <v>-4.4377296192207989E-2</v>
      </c>
      <c r="Q22" s="2">
        <f t="shared" si="4"/>
        <v>33130.499450000003</v>
      </c>
    </row>
    <row r="23" spans="1:24" x14ac:dyDescent="0.2">
      <c r="A23" t="s">
        <v>37</v>
      </c>
      <c r="B23" s="3"/>
      <c r="C23" s="29">
        <v>48171.138659999997</v>
      </c>
      <c r="D23" s="29" t="s">
        <v>13</v>
      </c>
      <c r="E23">
        <f t="shared" si="0"/>
        <v>379.88101077996993</v>
      </c>
      <c r="F23">
        <f t="shared" si="1"/>
        <v>380</v>
      </c>
      <c r="G23">
        <f t="shared" si="2"/>
        <v>-5.8700000001408625E-2</v>
      </c>
      <c r="H23">
        <f>+G23</f>
        <v>-5.8700000001408625E-2</v>
      </c>
      <c r="O23">
        <f t="shared" ca="1" si="3"/>
        <v>-4.4465080939088707E-2</v>
      </c>
      <c r="Q23" s="2">
        <f t="shared" si="4"/>
        <v>33152.638659999997</v>
      </c>
    </row>
    <row r="24" spans="1:24" x14ac:dyDescent="0.2">
      <c r="A24" t="s">
        <v>37</v>
      </c>
      <c r="B24" s="3"/>
      <c r="C24" s="29">
        <v>48242.648970000002</v>
      </c>
      <c r="D24" s="29" t="s">
        <v>13</v>
      </c>
      <c r="E24">
        <f t="shared" si="0"/>
        <v>524.83767194652057</v>
      </c>
      <c r="F24">
        <f t="shared" si="1"/>
        <v>525</v>
      </c>
      <c r="G24">
        <f t="shared" si="2"/>
        <v>-8.007999999972526E-2</v>
      </c>
      <c r="H24">
        <f>+G24</f>
        <v>-8.007999999972526E-2</v>
      </c>
      <c r="O24">
        <f t="shared" ca="1" si="3"/>
        <v>-4.4747942901259906E-2</v>
      </c>
      <c r="Q24" s="2">
        <f t="shared" si="4"/>
        <v>33224.148970000002</v>
      </c>
    </row>
    <row r="25" spans="1:24" x14ac:dyDescent="0.2">
      <c r="A25" t="s">
        <v>37</v>
      </c>
      <c r="B25" s="3"/>
      <c r="C25" s="29">
        <v>48244.693350000001</v>
      </c>
      <c r="D25" s="29" t="s">
        <v>13</v>
      </c>
      <c r="E25">
        <f t="shared" si="0"/>
        <v>528.98178066253035</v>
      </c>
      <c r="F25">
        <f t="shared" si="1"/>
        <v>529</v>
      </c>
      <c r="G25">
        <f t="shared" si="2"/>
        <v>-8.9880000014090911E-3</v>
      </c>
      <c r="H25">
        <f>+G25</f>
        <v>-8.9880000014090911E-3</v>
      </c>
      <c r="O25">
        <f t="shared" ca="1" si="3"/>
        <v>-4.4755745989871525E-2</v>
      </c>
      <c r="Q25" s="2">
        <f t="shared" si="4"/>
        <v>33226.193350000001</v>
      </c>
    </row>
    <row r="26" spans="1:24" x14ac:dyDescent="0.2">
      <c r="A26" s="16" t="s">
        <v>58</v>
      </c>
      <c r="B26" s="18" t="s">
        <v>65</v>
      </c>
      <c r="C26" s="37">
        <v>48500.43</v>
      </c>
      <c r="D26" s="37" t="s">
        <v>57</v>
      </c>
      <c r="E26">
        <f t="shared" si="0"/>
        <v>1047.3787911343904</v>
      </c>
      <c r="F26">
        <f t="shared" si="1"/>
        <v>1047.5</v>
      </c>
      <c r="G26">
        <f t="shared" si="2"/>
        <v>-5.979500000103144E-2</v>
      </c>
      <c r="N26">
        <f>+G26</f>
        <v>-5.979500000103144E-2</v>
      </c>
      <c r="O26">
        <f t="shared" ca="1" si="3"/>
        <v>-4.576722135115268E-2</v>
      </c>
      <c r="Q26" s="2">
        <f t="shared" si="4"/>
        <v>33481.93</v>
      </c>
    </row>
    <row r="27" spans="1:24" x14ac:dyDescent="0.2">
      <c r="A27" t="s">
        <v>37</v>
      </c>
      <c r="B27" s="3"/>
      <c r="C27" s="29">
        <v>48511.07041</v>
      </c>
      <c r="D27" s="29" t="s">
        <v>13</v>
      </c>
      <c r="E27">
        <f t="shared" si="0"/>
        <v>1068.9476852846612</v>
      </c>
      <c r="F27">
        <f t="shared" si="1"/>
        <v>1069</v>
      </c>
      <c r="G27">
        <f t="shared" si="2"/>
        <v>-2.5807999998505693E-2</v>
      </c>
      <c r="H27">
        <f>+G27</f>
        <v>-2.5807999998505693E-2</v>
      </c>
      <c r="O27">
        <f t="shared" ca="1" si="3"/>
        <v>-4.5809162952440134E-2</v>
      </c>
      <c r="Q27" s="2">
        <f t="shared" si="4"/>
        <v>33492.57041</v>
      </c>
    </row>
    <row r="28" spans="1:24" x14ac:dyDescent="0.2">
      <c r="A28" t="s">
        <v>37</v>
      </c>
      <c r="B28" s="3"/>
      <c r="C28" s="29">
        <v>48698.604639999998</v>
      </c>
      <c r="D28" s="29" t="s">
        <v>13</v>
      </c>
      <c r="E28">
        <f t="shared" si="0"/>
        <v>1449.0933710639242</v>
      </c>
      <c r="F28">
        <f t="shared" si="1"/>
        <v>1449</v>
      </c>
      <c r="G28">
        <f t="shared" si="2"/>
        <v>4.6061999993980862E-2</v>
      </c>
      <c r="H28">
        <f>+G28</f>
        <v>4.6061999993980862E-2</v>
      </c>
      <c r="O28">
        <f t="shared" ca="1" si="3"/>
        <v>-4.6550456370543974E-2</v>
      </c>
      <c r="Q28" s="2">
        <f t="shared" si="4"/>
        <v>33680.104639999998</v>
      </c>
    </row>
    <row r="29" spans="1:24" x14ac:dyDescent="0.2">
      <c r="A29" t="s">
        <v>37</v>
      </c>
      <c r="B29" s="3"/>
      <c r="C29" s="29">
        <v>49053.194920000002</v>
      </c>
      <c r="D29" s="29" t="s">
        <v>13</v>
      </c>
      <c r="E29">
        <f t="shared" si="0"/>
        <v>2167.8739646721638</v>
      </c>
      <c r="F29">
        <f t="shared" si="1"/>
        <v>2168</v>
      </c>
      <c r="G29">
        <f t="shared" si="2"/>
        <v>-6.2175999999453779E-2</v>
      </c>
      <c r="H29">
        <f>+G29</f>
        <v>-6.2175999999453779E-2</v>
      </c>
      <c r="O29">
        <f t="shared" ca="1" si="3"/>
        <v>-4.7953061548482549E-2</v>
      </c>
      <c r="Q29" s="2">
        <f t="shared" si="4"/>
        <v>34034.694920000002</v>
      </c>
    </row>
    <row r="30" spans="1:24" x14ac:dyDescent="0.2">
      <c r="A30" t="s">
        <v>37</v>
      </c>
      <c r="B30" s="3"/>
      <c r="C30" s="29">
        <v>49053.45895</v>
      </c>
      <c r="D30" s="29" t="s">
        <v>13</v>
      </c>
      <c r="E30">
        <f t="shared" si="0"/>
        <v>2168.4091729134311</v>
      </c>
      <c r="F30">
        <f t="shared" ref="F30:F48" si="5">ROUND(2*E30,0)/2</f>
        <v>2168.5</v>
      </c>
      <c r="G30">
        <f t="shared" si="2"/>
        <v>-4.4806999998399988E-2</v>
      </c>
      <c r="H30">
        <f>+G30</f>
        <v>-4.4806999998399988E-2</v>
      </c>
      <c r="O30">
        <f t="shared" ca="1" si="3"/>
        <v>-4.7954036934558998E-2</v>
      </c>
      <c r="Q30" s="2">
        <f t="shared" si="4"/>
        <v>34034.95895</v>
      </c>
    </row>
    <row r="31" spans="1:24" x14ac:dyDescent="0.2">
      <c r="A31" s="16" t="s">
        <v>60</v>
      </c>
      <c r="B31" s="18" t="s">
        <v>66</v>
      </c>
      <c r="C31" s="37">
        <v>53099.906300000002</v>
      </c>
      <c r="D31" s="37" t="s">
        <v>57</v>
      </c>
      <c r="E31">
        <f t="shared" si="0"/>
        <v>10370.855749388842</v>
      </c>
      <c r="F31">
        <f t="shared" si="5"/>
        <v>10371</v>
      </c>
      <c r="G31">
        <f t="shared" si="2"/>
        <v>-7.1162000000185799E-2</v>
      </c>
      <c r="N31">
        <f>+G31</f>
        <v>-7.1162000000185799E-2</v>
      </c>
      <c r="O31">
        <f t="shared" ca="1" si="3"/>
        <v>-6.3955245518760903E-2</v>
      </c>
      <c r="Q31" s="2">
        <f t="shared" si="4"/>
        <v>38081.406300000002</v>
      </c>
    </row>
    <row r="32" spans="1:24" x14ac:dyDescent="0.2">
      <c r="A32" s="5" t="s">
        <v>49</v>
      </c>
      <c r="B32" s="3"/>
      <c r="C32" s="29">
        <v>54555.944499999998</v>
      </c>
      <c r="D32" s="29">
        <v>4.0000000000000001E-3</v>
      </c>
      <c r="E32">
        <f t="shared" si="0"/>
        <v>13322.352337823972</v>
      </c>
      <c r="F32">
        <f t="shared" si="5"/>
        <v>13322.5</v>
      </c>
      <c r="G32">
        <f t="shared" si="2"/>
        <v>-7.2845000002416782E-2</v>
      </c>
      <c r="I32">
        <f>+G32</f>
        <v>-7.2845000002416782E-2</v>
      </c>
      <c r="O32">
        <f t="shared" ca="1" si="3"/>
        <v>-6.9712949528059523E-2</v>
      </c>
      <c r="Q32" s="2">
        <f t="shared" si="4"/>
        <v>39537.444499999998</v>
      </c>
      <c r="X32" s="43" t="s">
        <v>73</v>
      </c>
    </row>
    <row r="33" spans="1:24" x14ac:dyDescent="0.2">
      <c r="A33" s="5" t="s">
        <v>50</v>
      </c>
      <c r="B33" s="3"/>
      <c r="C33" s="29">
        <v>54949.872646582509</v>
      </c>
      <c r="D33" s="29">
        <v>2.0000000000000001E-4</v>
      </c>
      <c r="E33">
        <f t="shared" si="0"/>
        <v>14120.873682062647</v>
      </c>
      <c r="F33">
        <f t="shared" si="5"/>
        <v>14121</v>
      </c>
      <c r="G33">
        <f t="shared" si="2"/>
        <v>-6.2315417490026448E-2</v>
      </c>
      <c r="I33">
        <f>+G33</f>
        <v>-6.2315417490026448E-2</v>
      </c>
      <c r="O33">
        <f t="shared" ca="1" si="3"/>
        <v>-7.127064109215403E-2</v>
      </c>
      <c r="Q33" s="2">
        <f t="shared" si="4"/>
        <v>39931.372646582509</v>
      </c>
      <c r="X33" s="43" t="s">
        <v>73</v>
      </c>
    </row>
    <row r="34" spans="1:24" x14ac:dyDescent="0.2">
      <c r="A34" s="16" t="s">
        <v>63</v>
      </c>
      <c r="B34" s="18" t="s">
        <v>65</v>
      </c>
      <c r="C34" s="37">
        <v>55747.314299999998</v>
      </c>
      <c r="D34" s="37" t="s">
        <v>62</v>
      </c>
      <c r="E34">
        <f t="shared" si="0"/>
        <v>15737.3466012057</v>
      </c>
      <c r="F34">
        <f t="shared" si="5"/>
        <v>15737.5</v>
      </c>
      <c r="G34">
        <f t="shared" si="2"/>
        <v>-7.5675000000046566E-2</v>
      </c>
      <c r="N34">
        <f>+G34</f>
        <v>-7.5675000000046566E-2</v>
      </c>
      <c r="O34">
        <f t="shared" ca="1" si="3"/>
        <v>-7.4424064277324703E-2</v>
      </c>
      <c r="Q34" s="2">
        <f t="shared" si="4"/>
        <v>40728.814299999998</v>
      </c>
    </row>
    <row r="35" spans="1:24" x14ac:dyDescent="0.2">
      <c r="A35" s="16" t="s">
        <v>63</v>
      </c>
      <c r="B35" s="18" t="s">
        <v>66</v>
      </c>
      <c r="C35" s="37">
        <v>55761.373599999999</v>
      </c>
      <c r="D35" s="37" t="s">
        <v>62</v>
      </c>
      <c r="E35">
        <f t="shared" si="0"/>
        <v>15765.845836998955</v>
      </c>
      <c r="F35">
        <f t="shared" si="5"/>
        <v>15766</v>
      </c>
      <c r="G35">
        <f t="shared" si="2"/>
        <v>-7.6052000003983267E-2</v>
      </c>
      <c r="N35">
        <f>+G35</f>
        <v>-7.6052000003983267E-2</v>
      </c>
      <c r="O35">
        <f t="shared" ca="1" si="3"/>
        <v>-7.4479661283682483E-2</v>
      </c>
      <c r="Q35" s="2">
        <f t="shared" si="4"/>
        <v>40742.873599999999</v>
      </c>
    </row>
    <row r="36" spans="1:24" x14ac:dyDescent="0.2">
      <c r="A36" s="16" t="s">
        <v>63</v>
      </c>
      <c r="B36" s="18" t="s">
        <v>66</v>
      </c>
      <c r="C36" s="37">
        <v>55764.332499999997</v>
      </c>
      <c r="D36" s="37" t="s">
        <v>62</v>
      </c>
      <c r="E36">
        <f t="shared" si="0"/>
        <v>15771.843745059001</v>
      </c>
      <c r="F36">
        <f t="shared" si="5"/>
        <v>15772</v>
      </c>
      <c r="G36">
        <f t="shared" si="2"/>
        <v>-7.7084000004106201E-2</v>
      </c>
      <c r="N36">
        <f>+G36</f>
        <v>-7.7084000004106201E-2</v>
      </c>
      <c r="O36">
        <f t="shared" ca="1" si="3"/>
        <v>-7.4491365916599911E-2</v>
      </c>
      <c r="Q36" s="2">
        <f t="shared" si="4"/>
        <v>40745.832499999997</v>
      </c>
    </row>
    <row r="37" spans="1:24" x14ac:dyDescent="0.2">
      <c r="A37" s="16" t="s">
        <v>63</v>
      </c>
      <c r="B37" s="18" t="s">
        <v>65</v>
      </c>
      <c r="C37" s="37">
        <v>55772.471100000002</v>
      </c>
      <c r="D37" s="37" t="s">
        <v>62</v>
      </c>
      <c r="E37">
        <f t="shared" si="0"/>
        <v>15788.341286218742</v>
      </c>
      <c r="F37">
        <f t="shared" si="5"/>
        <v>15788.5</v>
      </c>
      <c r="G37">
        <f t="shared" si="2"/>
        <v>-7.8297000000020489E-2</v>
      </c>
      <c r="N37">
        <f>+G37</f>
        <v>-7.8297000000020489E-2</v>
      </c>
      <c r="O37">
        <f t="shared" ca="1" si="3"/>
        <v>-7.4523553657122849E-2</v>
      </c>
      <c r="Q37" s="2">
        <f t="shared" si="4"/>
        <v>40753.971100000002</v>
      </c>
    </row>
    <row r="38" spans="1:24" x14ac:dyDescent="0.2">
      <c r="A38" s="40" t="s">
        <v>68</v>
      </c>
      <c r="B38" s="41" t="s">
        <v>65</v>
      </c>
      <c r="C38" s="40">
        <v>56471.510399999999</v>
      </c>
      <c r="D38" s="40">
        <v>5.9999999999999995E-4</v>
      </c>
      <c r="E38">
        <f t="shared" ref="E38:E47" si="6">+(C38-C$7)/C$8</f>
        <v>17205.345393069838</v>
      </c>
      <c r="F38">
        <f t="shared" si="5"/>
        <v>17205.5</v>
      </c>
      <c r="G38">
        <f t="shared" ref="G38:G47" si="7">+C38-(C$7+F38*C$8)</f>
        <v>-7.6270999998087063E-2</v>
      </c>
      <c r="J38">
        <f t="shared" ref="J38:J47" si="8">+G38</f>
        <v>-7.6270999998087063E-2</v>
      </c>
      <c r="O38">
        <f t="shared" ref="O38:O47" ca="1" si="9">+C$11+C$12*F38</f>
        <v>-7.7287797797788993E-2</v>
      </c>
      <c r="Q38" s="2">
        <f t="shared" ref="Q38:Q47" si="10">+C38-15018.5</f>
        <v>41453.010399999999</v>
      </c>
    </row>
    <row r="39" spans="1:24" x14ac:dyDescent="0.2">
      <c r="A39" s="40" t="s">
        <v>68</v>
      </c>
      <c r="B39" s="41" t="s">
        <v>66</v>
      </c>
      <c r="C39" s="40">
        <v>56488.527099999999</v>
      </c>
      <c r="D39" s="40">
        <v>8.0000000000000004E-4</v>
      </c>
      <c r="E39">
        <f t="shared" si="6"/>
        <v>17239.83949631275</v>
      </c>
      <c r="F39">
        <f t="shared" si="5"/>
        <v>17240</v>
      </c>
      <c r="G39">
        <f t="shared" si="7"/>
        <v>-7.9180000000633299E-2</v>
      </c>
      <c r="J39">
        <f t="shared" si="8"/>
        <v>-7.9180000000633299E-2</v>
      </c>
      <c r="O39">
        <f t="shared" ca="1" si="9"/>
        <v>-7.7355099437064201E-2</v>
      </c>
      <c r="Q39" s="2">
        <f t="shared" si="10"/>
        <v>41470.027099999999</v>
      </c>
    </row>
    <row r="40" spans="1:24" x14ac:dyDescent="0.2">
      <c r="A40" s="40" t="s">
        <v>68</v>
      </c>
      <c r="B40" s="41" t="s">
        <v>66</v>
      </c>
      <c r="C40" s="40">
        <v>56490.5026</v>
      </c>
      <c r="D40" s="40">
        <v>5.9999999999999995E-4</v>
      </c>
      <c r="E40">
        <f t="shared" si="6"/>
        <v>17243.843980199545</v>
      </c>
      <c r="F40">
        <f t="shared" si="5"/>
        <v>17244</v>
      </c>
      <c r="G40">
        <f t="shared" si="7"/>
        <v>-7.6968000001215842E-2</v>
      </c>
      <c r="J40">
        <f t="shared" si="8"/>
        <v>-7.6968000001215842E-2</v>
      </c>
      <c r="O40">
        <f t="shared" ca="1" si="9"/>
        <v>-7.736290252567582E-2</v>
      </c>
      <c r="Q40" s="2">
        <f t="shared" si="10"/>
        <v>41472.0026</v>
      </c>
    </row>
    <row r="41" spans="1:24" x14ac:dyDescent="0.2">
      <c r="A41" s="40" t="s">
        <v>68</v>
      </c>
      <c r="B41" s="41" t="s">
        <v>66</v>
      </c>
      <c r="C41" s="40">
        <v>56491.491099999999</v>
      </c>
      <c r="D41" s="40">
        <v>5.9999999999999995E-4</v>
      </c>
      <c r="E41">
        <f t="shared" si="6"/>
        <v>17245.847742448135</v>
      </c>
      <c r="F41">
        <f t="shared" si="5"/>
        <v>17246</v>
      </c>
      <c r="G41">
        <f t="shared" si="7"/>
        <v>-7.5111999998625834E-2</v>
      </c>
      <c r="J41">
        <f t="shared" si="8"/>
        <v>-7.5111999998625834E-2</v>
      </c>
      <c r="O41">
        <f t="shared" ca="1" si="9"/>
        <v>-7.7366804069981643E-2</v>
      </c>
      <c r="Q41" s="2">
        <f t="shared" si="10"/>
        <v>41472.991099999999</v>
      </c>
    </row>
    <row r="42" spans="1:24" x14ac:dyDescent="0.2">
      <c r="A42" s="40" t="s">
        <v>68</v>
      </c>
      <c r="B42" s="41" t="s">
        <v>66</v>
      </c>
      <c r="C42" s="40">
        <v>56492.475899999998</v>
      </c>
      <c r="D42" s="40">
        <v>5.0000000000000001E-4</v>
      </c>
      <c r="E42">
        <f t="shared" si="6"/>
        <v>17247.844004524424</v>
      </c>
      <c r="F42">
        <f t="shared" si="5"/>
        <v>17248</v>
      </c>
      <c r="G42">
        <f t="shared" si="7"/>
        <v>-7.695600000442937E-2</v>
      </c>
      <c r="J42">
        <f t="shared" si="8"/>
        <v>-7.695600000442937E-2</v>
      </c>
      <c r="O42">
        <f t="shared" ca="1" si="9"/>
        <v>-7.7370705614287438E-2</v>
      </c>
      <c r="Q42" s="2">
        <f t="shared" si="10"/>
        <v>41473.975899999998</v>
      </c>
    </row>
    <row r="43" spans="1:24" x14ac:dyDescent="0.2">
      <c r="A43" s="40" t="s">
        <v>68</v>
      </c>
      <c r="B43" s="41" t="s">
        <v>66</v>
      </c>
      <c r="C43" s="40">
        <v>56493.466800000002</v>
      </c>
      <c r="D43" s="40">
        <v>5.9999999999999995E-4</v>
      </c>
      <c r="E43">
        <f t="shared" si="6"/>
        <v>17249.852631749651</v>
      </c>
      <c r="F43">
        <f t="shared" si="5"/>
        <v>17250</v>
      </c>
      <c r="G43">
        <f t="shared" si="7"/>
        <v>-7.2699999996984843E-2</v>
      </c>
      <c r="J43">
        <f t="shared" si="8"/>
        <v>-7.2699999996984843E-2</v>
      </c>
      <c r="O43">
        <f t="shared" ca="1" si="9"/>
        <v>-7.7374607158593262E-2</v>
      </c>
      <c r="Q43" s="2">
        <f t="shared" si="10"/>
        <v>41474.966800000002</v>
      </c>
    </row>
    <row r="44" spans="1:24" x14ac:dyDescent="0.2">
      <c r="A44" s="40" t="s">
        <v>68</v>
      </c>
      <c r="B44" s="41" t="s">
        <v>66</v>
      </c>
      <c r="C44" s="40">
        <v>56500.363499999999</v>
      </c>
      <c r="D44" s="40">
        <v>1E-3</v>
      </c>
      <c r="E44">
        <f t="shared" si="6"/>
        <v>17263.832750211826</v>
      </c>
      <c r="F44">
        <f t="shared" si="5"/>
        <v>17264</v>
      </c>
      <c r="G44">
        <f t="shared" si="7"/>
        <v>-8.2507999999506865E-2</v>
      </c>
      <c r="J44">
        <f t="shared" si="8"/>
        <v>-8.2507999999506865E-2</v>
      </c>
      <c r="O44">
        <f t="shared" ca="1" si="9"/>
        <v>-7.7401917968733927E-2</v>
      </c>
      <c r="Q44" s="2">
        <f t="shared" si="10"/>
        <v>41481.863499999999</v>
      </c>
    </row>
    <row r="45" spans="1:24" x14ac:dyDescent="0.2">
      <c r="A45" s="40" t="s">
        <v>68</v>
      </c>
      <c r="B45" s="41" t="s">
        <v>66</v>
      </c>
      <c r="C45" s="40">
        <v>56501.353000000003</v>
      </c>
      <c r="D45" s="40">
        <v>1E-3</v>
      </c>
      <c r="E45">
        <f t="shared" si="6"/>
        <v>17265.838539534023</v>
      </c>
      <c r="F45">
        <f t="shared" si="5"/>
        <v>17266</v>
      </c>
      <c r="G45">
        <f t="shared" si="7"/>
        <v>-7.9652000000351109E-2</v>
      </c>
      <c r="J45">
        <f t="shared" si="8"/>
        <v>-7.9652000000351109E-2</v>
      </c>
      <c r="O45">
        <f t="shared" ca="1" si="9"/>
        <v>-7.7405819513039736E-2</v>
      </c>
      <c r="Q45" s="2">
        <f t="shared" si="10"/>
        <v>41482.853000000003</v>
      </c>
    </row>
    <row r="46" spans="1:24" x14ac:dyDescent="0.2">
      <c r="A46" s="40" t="s">
        <v>68</v>
      </c>
      <c r="B46" s="41" t="s">
        <v>66</v>
      </c>
      <c r="C46" s="40">
        <v>56502.339800000002</v>
      </c>
      <c r="D46" s="40">
        <v>8.0000000000000004E-4</v>
      </c>
      <c r="E46">
        <f t="shared" si="6"/>
        <v>17267.838855757498</v>
      </c>
      <c r="F46">
        <f t="shared" si="5"/>
        <v>17268</v>
      </c>
      <c r="G46">
        <f t="shared" si="7"/>
        <v>-7.9495999998471234E-2</v>
      </c>
      <c r="J46">
        <f t="shared" si="8"/>
        <v>-7.9495999998471234E-2</v>
      </c>
      <c r="O46">
        <f t="shared" ca="1" si="9"/>
        <v>-7.7409721057345546E-2</v>
      </c>
      <c r="Q46" s="2">
        <f t="shared" si="10"/>
        <v>41483.839800000002</v>
      </c>
    </row>
    <row r="47" spans="1:24" x14ac:dyDescent="0.2">
      <c r="A47" s="40" t="s">
        <v>68</v>
      </c>
      <c r="B47" s="41" t="s">
        <v>66</v>
      </c>
      <c r="C47" s="40">
        <v>56504.325100000002</v>
      </c>
      <c r="D47" s="40">
        <v>1.2999999999999999E-3</v>
      </c>
      <c r="E47">
        <f t="shared" si="6"/>
        <v>17271.863204965524</v>
      </c>
      <c r="F47">
        <f t="shared" si="5"/>
        <v>17272</v>
      </c>
      <c r="G47">
        <f t="shared" si="7"/>
        <v>-6.7483999999240041E-2</v>
      </c>
      <c r="J47">
        <f t="shared" si="8"/>
        <v>-6.7483999999240041E-2</v>
      </c>
      <c r="O47">
        <f t="shared" ca="1" si="9"/>
        <v>-7.7417524145957164E-2</v>
      </c>
      <c r="Q47" s="2">
        <f t="shared" si="10"/>
        <v>41485.825100000002</v>
      </c>
    </row>
    <row r="48" spans="1:24" x14ac:dyDescent="0.2">
      <c r="A48" s="38" t="s">
        <v>70</v>
      </c>
      <c r="B48" s="39"/>
      <c r="C48" s="38">
        <v>57225.404999999999</v>
      </c>
      <c r="D48" s="38">
        <v>5.0000000000000001E-3</v>
      </c>
      <c r="E48">
        <f>+(C48-C$7)/C$8</f>
        <v>18733.545230093121</v>
      </c>
      <c r="F48">
        <f t="shared" si="5"/>
        <v>18733.5</v>
      </c>
      <c r="O48">
        <f ca="1">+C$11+C$12*F48</f>
        <v>-8.0268577647427578E-2</v>
      </c>
      <c r="Q48" s="2">
        <f>+C48-15018.5</f>
        <v>42206.904999999999</v>
      </c>
      <c r="U48">
        <f>+C48-(C$7+F48*C$8)</f>
        <v>2.2313000001304317E-2</v>
      </c>
    </row>
    <row r="49" spans="4:4" x14ac:dyDescent="0.2">
      <c r="D49" s="3"/>
    </row>
    <row r="50" spans="4:4" x14ac:dyDescent="0.2">
      <c r="D50" s="3"/>
    </row>
    <row r="51" spans="4:4" x14ac:dyDescent="0.2">
      <c r="D51" s="3"/>
    </row>
    <row r="52" spans="4:4" x14ac:dyDescent="0.2">
      <c r="D52" s="3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0"/>
  <sheetViews>
    <sheetView workbookViewId="0"/>
  </sheetViews>
  <sheetFormatPr defaultRowHeight="12.75" x14ac:dyDescent="0.2"/>
  <cols>
    <col min="1" max="1" width="17" customWidth="1"/>
  </cols>
  <sheetData>
    <row r="1" spans="1:6" ht="18" x14ac:dyDescent="0.25">
      <c r="A1" s="10" t="s">
        <v>38</v>
      </c>
    </row>
    <row r="6" spans="1:6" x14ac:dyDescent="0.2">
      <c r="A6" t="s">
        <v>31</v>
      </c>
      <c r="B6">
        <v>47983.735000000001</v>
      </c>
    </row>
    <row r="7" spans="1:6" x14ac:dyDescent="0.2">
      <c r="A7" t="s">
        <v>32</v>
      </c>
      <c r="B7">
        <v>0.49332199999999998</v>
      </c>
    </row>
    <row r="10" spans="1:6" ht="13.5" thickBot="1" x14ac:dyDescent="0.25">
      <c r="A10" s="4" t="s">
        <v>33</v>
      </c>
      <c r="B10" s="4" t="s">
        <v>34</v>
      </c>
      <c r="C10" s="4" t="s">
        <v>12</v>
      </c>
      <c r="D10" s="4"/>
      <c r="E10" s="4" t="s">
        <v>35</v>
      </c>
      <c r="F10" s="9" t="s">
        <v>36</v>
      </c>
    </row>
    <row r="11" spans="1:6" x14ac:dyDescent="0.2">
      <c r="A11">
        <v>49053.45895</v>
      </c>
      <c r="B11">
        <v>10.071999999999999</v>
      </c>
      <c r="C11">
        <v>4.2000000000000003E-2</v>
      </c>
      <c r="D11">
        <v>66</v>
      </c>
      <c r="E11">
        <f>+(A11-B$6)/B$7-INT((A11-B$6)/B$7)</f>
        <v>0.40917291343112083</v>
      </c>
      <c r="F11">
        <f t="shared" ref="F11:F75" si="0">-B11</f>
        <v>-10.071999999999999</v>
      </c>
    </row>
    <row r="12" spans="1:6" x14ac:dyDescent="0.2">
      <c r="A12">
        <v>49053.194920000002</v>
      </c>
      <c r="B12">
        <v>10.073499999999999</v>
      </c>
      <c r="C12">
        <v>6.2E-2</v>
      </c>
      <c r="D12">
        <v>34</v>
      </c>
      <c r="E12">
        <f t="shared" ref="E12:E75" si="1">+(A12-B$6)/B$7-INT((A12-B$6)/B$7)</f>
        <v>0.8739646721637655</v>
      </c>
      <c r="F12">
        <f t="shared" si="0"/>
        <v>-10.073499999999999</v>
      </c>
    </row>
    <row r="13" spans="1:6" x14ac:dyDescent="0.2">
      <c r="A13">
        <v>48171.138659999997</v>
      </c>
      <c r="B13">
        <v>10.035</v>
      </c>
      <c r="C13">
        <v>4.4999999999999998E-2</v>
      </c>
      <c r="D13">
        <v>0</v>
      </c>
      <c r="E13">
        <f t="shared" si="1"/>
        <v>0.88101077996992672</v>
      </c>
      <c r="F13">
        <f t="shared" si="0"/>
        <v>-10.035</v>
      </c>
    </row>
    <row r="14" spans="1:6" x14ac:dyDescent="0.2">
      <c r="A14">
        <v>48511.07041</v>
      </c>
      <c r="B14">
        <v>9.9812999999999992</v>
      </c>
      <c r="C14">
        <v>4.7E-2</v>
      </c>
      <c r="E14">
        <f t="shared" si="1"/>
        <v>0.94768528466124735</v>
      </c>
      <c r="F14">
        <f t="shared" si="0"/>
        <v>-9.9812999999999992</v>
      </c>
    </row>
    <row r="15" spans="1:6" x14ac:dyDescent="0.2">
      <c r="A15">
        <v>48148.999450000003</v>
      </c>
      <c r="B15">
        <v>9.9743999999999993</v>
      </c>
      <c r="C15">
        <v>3.5999999999999997E-2</v>
      </c>
      <c r="D15">
        <v>0</v>
      </c>
      <c r="E15">
        <f t="shared" si="1"/>
        <v>3.2027762848656494E-3</v>
      </c>
      <c r="F15">
        <f t="shared" si="0"/>
        <v>-9.9743999999999993</v>
      </c>
    </row>
    <row r="16" spans="1:6" x14ac:dyDescent="0.2">
      <c r="A16">
        <v>48244.693350000001</v>
      </c>
      <c r="B16">
        <v>9.9655000000000005</v>
      </c>
      <c r="C16">
        <v>4.2999999999999997E-2</v>
      </c>
      <c r="E16">
        <f t="shared" si="1"/>
        <v>0.98178066253035468</v>
      </c>
      <c r="F16">
        <f t="shared" si="0"/>
        <v>-9.9655000000000005</v>
      </c>
    </row>
    <row r="17" spans="1:6" x14ac:dyDescent="0.2">
      <c r="A17">
        <v>48242.648970000002</v>
      </c>
      <c r="B17">
        <v>9.9623000000000008</v>
      </c>
      <c r="C17">
        <v>3.4000000000000002E-2</v>
      </c>
      <c r="E17">
        <f t="shared" si="1"/>
        <v>0.83767194652057242</v>
      </c>
      <c r="F17">
        <f t="shared" si="0"/>
        <v>-9.9623000000000008</v>
      </c>
    </row>
    <row r="18" spans="1:6" x14ac:dyDescent="0.2">
      <c r="A18">
        <v>48107.530339999998</v>
      </c>
      <c r="B18">
        <v>9.9548000000000005</v>
      </c>
      <c r="C18">
        <v>1.7999999999999999E-2</v>
      </c>
      <c r="D18">
        <v>0</v>
      </c>
      <c r="E18">
        <f t="shared" si="1"/>
        <v>0.94226488986291201</v>
      </c>
      <c r="F18">
        <f t="shared" si="0"/>
        <v>-9.9548000000000005</v>
      </c>
    </row>
    <row r="19" spans="1:6" x14ac:dyDescent="0.2">
      <c r="A19">
        <v>48698.604639999998</v>
      </c>
      <c r="B19">
        <v>9.9512</v>
      </c>
      <c r="C19">
        <v>4.3999999999999997E-2</v>
      </c>
      <c r="E19">
        <f t="shared" si="1"/>
        <v>9.3371063924223563E-2</v>
      </c>
      <c r="F19">
        <f t="shared" si="0"/>
        <v>-9.9512</v>
      </c>
    </row>
    <row r="20" spans="1:6" x14ac:dyDescent="0.2">
      <c r="A20">
        <v>48657.551220000001</v>
      </c>
      <c r="B20">
        <v>9.9472000000000005</v>
      </c>
      <c r="C20">
        <v>2.9000000000000001E-2</v>
      </c>
      <c r="E20">
        <f t="shared" si="1"/>
        <v>0.87506740019830431</v>
      </c>
      <c r="F20">
        <f t="shared" si="0"/>
        <v>-9.9472000000000005</v>
      </c>
    </row>
    <row r="21" spans="1:6" x14ac:dyDescent="0.2">
      <c r="A21">
        <v>48792.253169999996</v>
      </c>
      <c r="B21">
        <v>9.9452999999999996</v>
      </c>
      <c r="C21">
        <v>2.4E-2</v>
      </c>
      <c r="E21">
        <f t="shared" si="1"/>
        <v>0.92583343129990681</v>
      </c>
      <c r="F21">
        <f t="shared" si="0"/>
        <v>-9.9452999999999996</v>
      </c>
    </row>
    <row r="22" spans="1:6" x14ac:dyDescent="0.2">
      <c r="A22">
        <v>48649.195619999999</v>
      </c>
      <c r="B22">
        <v>9.9438999999999993</v>
      </c>
      <c r="C22">
        <v>4.4999999999999998E-2</v>
      </c>
      <c r="E22">
        <f t="shared" si="1"/>
        <v>0.93765127036294871</v>
      </c>
      <c r="F22">
        <f t="shared" si="0"/>
        <v>-9.9438999999999993</v>
      </c>
    </row>
    <row r="23" spans="1:6" x14ac:dyDescent="0.2">
      <c r="A23">
        <v>48246.663200000003</v>
      </c>
      <c r="B23">
        <v>9.9430999999999994</v>
      </c>
      <c r="C23">
        <v>2.1999999999999999E-2</v>
      </c>
      <c r="E23">
        <f t="shared" si="1"/>
        <v>0.97481158351365593</v>
      </c>
      <c r="F23">
        <f t="shared" si="0"/>
        <v>-9.9430999999999994</v>
      </c>
    </row>
    <row r="24" spans="1:6" x14ac:dyDescent="0.2">
      <c r="A24">
        <v>48793.216670000002</v>
      </c>
      <c r="B24">
        <v>9.9425000000000008</v>
      </c>
      <c r="C24">
        <v>2.3E-2</v>
      </c>
      <c r="E24">
        <f t="shared" si="1"/>
        <v>0.87891884002965526</v>
      </c>
      <c r="F24">
        <f t="shared" si="0"/>
        <v>-9.9425000000000008</v>
      </c>
    </row>
    <row r="25" spans="1:6" x14ac:dyDescent="0.2">
      <c r="A25">
        <v>48008.395830000001</v>
      </c>
      <c r="B25">
        <v>9.9379000000000008</v>
      </c>
      <c r="C25">
        <v>2.1999999999999999E-2</v>
      </c>
      <c r="D25">
        <v>1</v>
      </c>
      <c r="E25">
        <f t="shared" si="1"/>
        <v>0.98931732215614687</v>
      </c>
      <c r="F25">
        <f t="shared" si="0"/>
        <v>-9.9379000000000008</v>
      </c>
    </row>
    <row r="26" spans="1:6" x14ac:dyDescent="0.2">
      <c r="A26">
        <v>48243.893389999997</v>
      </c>
      <c r="B26">
        <v>9.9379000000000008</v>
      </c>
      <c r="C26">
        <v>4.1000000000000002E-2</v>
      </c>
      <c r="E26">
        <f t="shared" si="1"/>
        <v>0.3602028695190711</v>
      </c>
      <c r="F26">
        <f t="shared" si="0"/>
        <v>-9.9379000000000008</v>
      </c>
    </row>
    <row r="27" spans="1:6" x14ac:dyDescent="0.2">
      <c r="A27">
        <v>48103.605069999998</v>
      </c>
      <c r="B27">
        <v>9.9353999999999996</v>
      </c>
      <c r="C27">
        <v>3.4000000000000002E-2</v>
      </c>
      <c r="D27">
        <v>0</v>
      </c>
      <c r="E27">
        <f t="shared" si="1"/>
        <v>0.98545371987711405</v>
      </c>
      <c r="F27">
        <f t="shared" si="0"/>
        <v>-9.9353999999999996</v>
      </c>
    </row>
    <row r="28" spans="1:6" x14ac:dyDescent="0.2">
      <c r="A28">
        <v>48793.75</v>
      </c>
      <c r="B28">
        <v>9.9344000000000001</v>
      </c>
      <c r="C28">
        <v>2.1000000000000001E-2</v>
      </c>
      <c r="E28">
        <f t="shared" si="1"/>
        <v>0.96001800041244678</v>
      </c>
      <c r="F28">
        <f t="shared" si="0"/>
        <v>-9.9344000000000001</v>
      </c>
    </row>
    <row r="29" spans="1:6" x14ac:dyDescent="0.2">
      <c r="A29">
        <v>48246.648870000005</v>
      </c>
      <c r="B29">
        <v>9.9314999999999998</v>
      </c>
      <c r="C29">
        <v>1.7999999999999999E-2</v>
      </c>
      <c r="E29">
        <f t="shared" si="1"/>
        <v>0.94576361890199223</v>
      </c>
      <c r="F29">
        <f t="shared" si="0"/>
        <v>-9.9314999999999998</v>
      </c>
    </row>
    <row r="30" spans="1:6" x14ac:dyDescent="0.2">
      <c r="A30">
        <v>48242.737849999998</v>
      </c>
      <c r="B30">
        <v>9.9304000000000006</v>
      </c>
      <c r="C30">
        <v>0.03</v>
      </c>
      <c r="E30">
        <f t="shared" si="1"/>
        <v>1.7838247629583748E-2</v>
      </c>
      <c r="F30">
        <f t="shared" si="0"/>
        <v>-9.9304000000000006</v>
      </c>
    </row>
    <row r="31" spans="1:6" x14ac:dyDescent="0.2">
      <c r="A31">
        <v>48055.203509999999</v>
      </c>
      <c r="B31">
        <v>9.9292999999999996</v>
      </c>
      <c r="C31">
        <v>2.1000000000000001E-2</v>
      </c>
      <c r="D31">
        <v>0</v>
      </c>
      <c r="E31">
        <f t="shared" si="1"/>
        <v>0.87192949026962197</v>
      </c>
      <c r="F31">
        <f t="shared" si="0"/>
        <v>-9.9292999999999996</v>
      </c>
    </row>
    <row r="32" spans="1:6" x14ac:dyDescent="0.2">
      <c r="A32">
        <v>48793.764349999998</v>
      </c>
      <c r="B32">
        <v>9.9283000000000001</v>
      </c>
      <c r="C32">
        <v>1.9E-2</v>
      </c>
      <c r="E32">
        <f t="shared" si="1"/>
        <v>0.98910650649486342</v>
      </c>
      <c r="F32">
        <f t="shared" si="0"/>
        <v>-9.9283000000000001</v>
      </c>
    </row>
    <row r="33" spans="1:6" x14ac:dyDescent="0.2">
      <c r="A33">
        <v>48792.697630000002</v>
      </c>
      <c r="B33">
        <v>9.9269999999999996</v>
      </c>
      <c r="C33">
        <v>2.3E-2</v>
      </c>
      <c r="E33">
        <f t="shared" si="1"/>
        <v>0.8267865613165668</v>
      </c>
      <c r="F33">
        <f t="shared" si="0"/>
        <v>-9.9269999999999996</v>
      </c>
    </row>
    <row r="34" spans="1:6" x14ac:dyDescent="0.2">
      <c r="A34">
        <v>48402.514719999999</v>
      </c>
      <c r="B34">
        <v>9.9247999999999994</v>
      </c>
      <c r="C34">
        <v>2.7E-2</v>
      </c>
      <c r="E34">
        <f t="shared" si="1"/>
        <v>0.89731250582508437</v>
      </c>
      <c r="F34">
        <f t="shared" si="0"/>
        <v>-9.9247999999999994</v>
      </c>
    </row>
    <row r="35" spans="1:6" x14ac:dyDescent="0.2">
      <c r="A35">
        <v>48103.61937</v>
      </c>
      <c r="B35">
        <v>9.9244000000000003</v>
      </c>
      <c r="C35">
        <v>3.4000000000000002E-2</v>
      </c>
      <c r="D35">
        <v>0</v>
      </c>
      <c r="E35">
        <f t="shared" si="1"/>
        <v>1.4440872289839035E-2</v>
      </c>
      <c r="F35">
        <f t="shared" si="0"/>
        <v>-9.9244000000000003</v>
      </c>
    </row>
    <row r="36" spans="1:6" x14ac:dyDescent="0.2">
      <c r="A36">
        <v>48657.640140000003</v>
      </c>
      <c r="B36">
        <v>9.9243000000000006</v>
      </c>
      <c r="C36">
        <v>2.3E-2</v>
      </c>
      <c r="E36">
        <f t="shared" si="1"/>
        <v>5.5314784263828187E-2</v>
      </c>
      <c r="F36">
        <f t="shared" si="0"/>
        <v>-9.9243000000000006</v>
      </c>
    </row>
    <row r="37" spans="1:6" x14ac:dyDescent="0.2">
      <c r="A37">
        <v>48055.292430000001</v>
      </c>
      <c r="B37">
        <v>9.9221000000000004</v>
      </c>
      <c r="C37">
        <v>3.5000000000000003E-2</v>
      </c>
      <c r="D37">
        <v>0</v>
      </c>
      <c r="E37">
        <f t="shared" si="1"/>
        <v>5.2176874335117418E-2</v>
      </c>
      <c r="F37">
        <f t="shared" si="0"/>
        <v>-9.9221000000000004</v>
      </c>
    </row>
    <row r="38" spans="1:6" x14ac:dyDescent="0.2">
      <c r="A38">
        <v>48657.09246</v>
      </c>
      <c r="B38">
        <v>9.9212000000000007</v>
      </c>
      <c r="C38">
        <v>6.5000000000000002E-2</v>
      </c>
      <c r="E38">
        <f t="shared" si="1"/>
        <v>0.94512711778361336</v>
      </c>
      <c r="F38">
        <f t="shared" si="0"/>
        <v>-9.9212000000000007</v>
      </c>
    </row>
    <row r="39" spans="1:6" x14ac:dyDescent="0.2">
      <c r="A39">
        <v>48594.455369999996</v>
      </c>
      <c r="B39">
        <v>9.9210999999999991</v>
      </c>
      <c r="C39">
        <v>2.4E-2</v>
      </c>
      <c r="E39">
        <f t="shared" si="1"/>
        <v>0.97513591527535937</v>
      </c>
      <c r="F39">
        <f t="shared" si="0"/>
        <v>-9.9210999999999991</v>
      </c>
    </row>
    <row r="40" spans="1:6" x14ac:dyDescent="0.2">
      <c r="A40">
        <v>48649.892399999997</v>
      </c>
      <c r="B40">
        <v>9.9187999999999992</v>
      </c>
      <c r="C40">
        <v>4.2000000000000003E-2</v>
      </c>
      <c r="E40">
        <f t="shared" si="1"/>
        <v>0.35007560983785879</v>
      </c>
      <c r="F40">
        <f t="shared" si="0"/>
        <v>-9.9187999999999992</v>
      </c>
    </row>
    <row r="41" spans="1:6" x14ac:dyDescent="0.2">
      <c r="A41">
        <v>48243.196609999999</v>
      </c>
      <c r="B41">
        <v>9.9184999999999999</v>
      </c>
      <c r="C41">
        <v>1.9E-2</v>
      </c>
      <c r="E41">
        <f t="shared" si="1"/>
        <v>0.9477785300442747</v>
      </c>
      <c r="F41">
        <f t="shared" si="0"/>
        <v>-9.9184999999999999</v>
      </c>
    </row>
    <row r="42" spans="1:6" x14ac:dyDescent="0.2">
      <c r="A42">
        <v>48242.218860000001</v>
      </c>
      <c r="B42">
        <v>9.9155999999999995</v>
      </c>
      <c r="C42">
        <v>1.7999999999999999E-2</v>
      </c>
      <c r="E42">
        <f t="shared" si="1"/>
        <v>0.96580732260122204</v>
      </c>
      <c r="F42">
        <f t="shared" si="0"/>
        <v>-9.9155999999999995</v>
      </c>
    </row>
    <row r="43" spans="1:6" x14ac:dyDescent="0.2">
      <c r="A43">
        <v>48103.338380000001</v>
      </c>
      <c r="B43">
        <v>9.9132999999999996</v>
      </c>
      <c r="C43">
        <v>0.03</v>
      </c>
      <c r="D43">
        <v>1</v>
      </c>
      <c r="E43">
        <f t="shared" si="1"/>
        <v>0.44485346285077298</v>
      </c>
      <c r="F43">
        <f t="shared" si="0"/>
        <v>-9.9132999999999996</v>
      </c>
    </row>
    <row r="44" spans="1:6" x14ac:dyDescent="0.2">
      <c r="A44">
        <v>48658.084589999999</v>
      </c>
      <c r="B44">
        <v>9.9131</v>
      </c>
      <c r="C44">
        <v>4.4999999999999998E-2</v>
      </c>
      <c r="E44">
        <f t="shared" si="1"/>
        <v>0.95624764352282909</v>
      </c>
      <c r="F44">
        <f t="shared" si="0"/>
        <v>-9.9131</v>
      </c>
    </row>
    <row r="45" spans="1:6" x14ac:dyDescent="0.2">
      <c r="A45">
        <v>48245.58221</v>
      </c>
      <c r="B45">
        <v>9.9128000000000007</v>
      </c>
      <c r="C45">
        <v>4.8000000000000001E-2</v>
      </c>
      <c r="E45">
        <f t="shared" si="1"/>
        <v>0.78356529812151621</v>
      </c>
      <c r="F45">
        <f t="shared" si="0"/>
        <v>-9.9128000000000007</v>
      </c>
    </row>
    <row r="46" spans="1:6" x14ac:dyDescent="0.2">
      <c r="A46">
        <v>48047.840150000004</v>
      </c>
      <c r="B46">
        <v>9.9121000000000006</v>
      </c>
      <c r="C46">
        <v>2.4E-2</v>
      </c>
      <c r="D46">
        <v>0</v>
      </c>
      <c r="E46">
        <f t="shared" si="1"/>
        <v>0.94585686428550275</v>
      </c>
      <c r="F46">
        <f t="shared" si="0"/>
        <v>-9.9121000000000006</v>
      </c>
    </row>
    <row r="47" spans="1:6" x14ac:dyDescent="0.2">
      <c r="A47">
        <v>48047.825830000002</v>
      </c>
      <c r="B47">
        <v>9.9110999999999994</v>
      </c>
      <c r="C47">
        <v>1.9E-2</v>
      </c>
      <c r="D47">
        <v>0</v>
      </c>
      <c r="E47">
        <f t="shared" si="1"/>
        <v>0.91682917040191114</v>
      </c>
      <c r="F47">
        <f t="shared" si="0"/>
        <v>-9.9110999999999994</v>
      </c>
    </row>
    <row r="48" spans="1:6" x14ac:dyDescent="0.2">
      <c r="A48">
        <v>48657.625800000002</v>
      </c>
      <c r="B48">
        <v>9.9102999999999994</v>
      </c>
      <c r="C48">
        <v>2.1999999999999999E-2</v>
      </c>
      <c r="E48">
        <f t="shared" si="1"/>
        <v>2.6246548909284684E-2</v>
      </c>
      <c r="F48">
        <f t="shared" si="0"/>
        <v>-9.9102999999999994</v>
      </c>
    </row>
    <row r="49" spans="1:6" x14ac:dyDescent="0.2">
      <c r="A49">
        <v>48171.124340000002</v>
      </c>
      <c r="B49">
        <v>9.9099000000000004</v>
      </c>
      <c r="C49">
        <v>4.4999999999999998E-2</v>
      </c>
      <c r="D49">
        <v>0</v>
      </c>
      <c r="E49">
        <f t="shared" si="1"/>
        <v>0.85198308610102913</v>
      </c>
      <c r="F49">
        <f t="shared" si="0"/>
        <v>-9.9099000000000004</v>
      </c>
    </row>
    <row r="50" spans="1:6" x14ac:dyDescent="0.2">
      <c r="A50">
        <v>49053.180609999996</v>
      </c>
      <c r="B50">
        <v>9.9098000000000006</v>
      </c>
      <c r="C50">
        <v>2.9000000000000001E-2</v>
      </c>
      <c r="E50">
        <f t="shared" si="1"/>
        <v>0.84495724900807545</v>
      </c>
      <c r="F50">
        <f t="shared" si="0"/>
        <v>-9.9098000000000006</v>
      </c>
    </row>
    <row r="51" spans="1:6" x14ac:dyDescent="0.2">
      <c r="A51">
        <v>48242.752179999996</v>
      </c>
      <c r="B51">
        <v>9.9095999999999993</v>
      </c>
      <c r="C51">
        <v>0.02</v>
      </c>
      <c r="E51">
        <f t="shared" si="1"/>
        <v>4.6886212241247449E-2</v>
      </c>
      <c r="F51">
        <f t="shared" si="0"/>
        <v>-9.9095999999999993</v>
      </c>
    </row>
    <row r="52" spans="1:6" x14ac:dyDescent="0.2">
      <c r="A52">
        <v>48649.447930000002</v>
      </c>
      <c r="B52">
        <v>9.9077999999999999</v>
      </c>
      <c r="C52">
        <v>2.1999999999999999E-2</v>
      </c>
      <c r="E52">
        <f t="shared" si="1"/>
        <v>0.44910220910787757</v>
      </c>
      <c r="F52">
        <f t="shared" si="0"/>
        <v>-9.9077999999999999</v>
      </c>
    </row>
    <row r="53" spans="1:6" x14ac:dyDescent="0.2">
      <c r="A53">
        <v>48244.70768</v>
      </c>
      <c r="B53">
        <v>9.907</v>
      </c>
      <c r="C53">
        <v>2.1999999999999999E-2</v>
      </c>
      <c r="E53">
        <f t="shared" si="1"/>
        <v>1.0828627142018377E-2</v>
      </c>
      <c r="F53">
        <f t="shared" si="0"/>
        <v>-9.907</v>
      </c>
    </row>
    <row r="54" spans="1:6" x14ac:dyDescent="0.2">
      <c r="A54">
        <v>48657.373469999999</v>
      </c>
      <c r="B54">
        <v>9.9069000000000003</v>
      </c>
      <c r="C54">
        <v>4.1000000000000002E-2</v>
      </c>
      <c r="E54">
        <f t="shared" si="1"/>
        <v>0.51475506869360288</v>
      </c>
      <c r="F54">
        <f t="shared" si="0"/>
        <v>-9.9069000000000003</v>
      </c>
    </row>
    <row r="55" spans="1:6" x14ac:dyDescent="0.2">
      <c r="A55">
        <v>48245.152110000003</v>
      </c>
      <c r="B55">
        <v>9.9068000000000005</v>
      </c>
      <c r="C55">
        <v>2.1999999999999999E-2</v>
      </c>
      <c r="E55">
        <f t="shared" si="1"/>
        <v>0.91172094494493194</v>
      </c>
      <c r="F55">
        <f t="shared" si="0"/>
        <v>-9.9068000000000005</v>
      </c>
    </row>
    <row r="56" spans="1:6" x14ac:dyDescent="0.2">
      <c r="A56">
        <v>48657.35916</v>
      </c>
      <c r="B56">
        <v>9.9067000000000007</v>
      </c>
      <c r="C56">
        <v>4.3999999999999997E-2</v>
      </c>
      <c r="E56">
        <f t="shared" si="1"/>
        <v>0.48574764555291949</v>
      </c>
      <c r="F56">
        <f t="shared" si="0"/>
        <v>-9.9067000000000007</v>
      </c>
    </row>
    <row r="57" spans="1:6" x14ac:dyDescent="0.2">
      <c r="A57">
        <v>48245.685429999998</v>
      </c>
      <c r="B57">
        <v>9.9063999999999997</v>
      </c>
      <c r="C57">
        <v>2.1999999999999999E-2</v>
      </c>
      <c r="E57">
        <f t="shared" si="1"/>
        <v>0.99279983458507104</v>
      </c>
      <c r="F57">
        <f t="shared" si="0"/>
        <v>-9.9063999999999997</v>
      </c>
    </row>
    <row r="58" spans="1:6" x14ac:dyDescent="0.2">
      <c r="A58">
        <v>48103.352700000003</v>
      </c>
      <c r="B58">
        <v>9.9055999999999997</v>
      </c>
      <c r="C58">
        <v>1.7999999999999999E-2</v>
      </c>
      <c r="D58">
        <v>1</v>
      </c>
      <c r="E58">
        <f t="shared" si="1"/>
        <v>0.47388115673439302</v>
      </c>
      <c r="F58">
        <f t="shared" si="0"/>
        <v>-9.9055999999999997</v>
      </c>
    </row>
    <row r="59" spans="1:6" x14ac:dyDescent="0.2">
      <c r="A59">
        <v>48246.915500000003</v>
      </c>
      <c r="B59">
        <v>9.9054000000000002</v>
      </c>
      <c r="C59">
        <v>1.9E-2</v>
      </c>
      <c r="E59">
        <f t="shared" si="1"/>
        <v>0.48624225151570499</v>
      </c>
      <c r="F59">
        <f t="shared" si="0"/>
        <v>-9.9054000000000002</v>
      </c>
    </row>
    <row r="60" spans="1:6" x14ac:dyDescent="0.2">
      <c r="A60">
        <v>48657.536910000003</v>
      </c>
      <c r="B60">
        <v>9.9044000000000008</v>
      </c>
      <c r="C60">
        <v>1.9E-2</v>
      </c>
      <c r="E60">
        <f t="shared" si="1"/>
        <v>0.84605997705762093</v>
      </c>
      <c r="F60">
        <f t="shared" si="0"/>
        <v>-9.9044000000000008</v>
      </c>
    </row>
    <row r="61" spans="1:6" x14ac:dyDescent="0.2">
      <c r="A61">
        <v>48243.182260000001</v>
      </c>
      <c r="B61">
        <v>9.9033999999999995</v>
      </c>
      <c r="C61">
        <v>4.4999999999999998E-2</v>
      </c>
      <c r="E61">
        <f t="shared" si="1"/>
        <v>0.91869002396174437</v>
      </c>
      <c r="F61">
        <f t="shared" si="0"/>
        <v>-9.9033999999999995</v>
      </c>
    </row>
    <row r="62" spans="1:6" x14ac:dyDescent="0.2">
      <c r="A62">
        <v>48575.778229999996</v>
      </c>
      <c r="B62">
        <v>9.9031000000000002</v>
      </c>
      <c r="C62">
        <v>3.4000000000000002E-2</v>
      </c>
      <c r="E62">
        <f t="shared" si="1"/>
        <v>0.11519859239137986</v>
      </c>
      <c r="F62">
        <f t="shared" si="0"/>
        <v>-9.9031000000000002</v>
      </c>
    </row>
    <row r="63" spans="1:6" x14ac:dyDescent="0.2">
      <c r="A63">
        <v>48649.46226</v>
      </c>
      <c r="B63">
        <v>9.9029000000000007</v>
      </c>
      <c r="C63">
        <v>5.0999999999999997E-2</v>
      </c>
      <c r="E63">
        <f t="shared" si="1"/>
        <v>0.47815017371954127</v>
      </c>
      <c r="F63">
        <f t="shared" si="0"/>
        <v>-9.9029000000000007</v>
      </c>
    </row>
    <row r="64" spans="1:6" x14ac:dyDescent="0.2">
      <c r="A64">
        <v>48244.248919999998</v>
      </c>
      <c r="B64">
        <v>9.9019999999999992</v>
      </c>
      <c r="C64">
        <v>4.4999999999999998E-2</v>
      </c>
      <c r="E64">
        <f t="shared" si="1"/>
        <v>8.0888344727441108E-2</v>
      </c>
      <c r="F64">
        <f t="shared" si="0"/>
        <v>-9.9019999999999992</v>
      </c>
    </row>
    <row r="65" spans="1:6" x14ac:dyDescent="0.2">
      <c r="A65">
        <v>48171.22754</v>
      </c>
      <c r="B65">
        <v>9.9011999999999993</v>
      </c>
      <c r="C65">
        <v>4.5999999999999999E-2</v>
      </c>
      <c r="E65">
        <f t="shared" si="1"/>
        <v>6.117708109366049E-2</v>
      </c>
      <c r="F65">
        <f t="shared" si="0"/>
        <v>-9.9011999999999993</v>
      </c>
    </row>
    <row r="66" spans="1:6" x14ac:dyDescent="0.2">
      <c r="A66">
        <v>48106.804920000002</v>
      </c>
      <c r="B66">
        <v>9.8995999999999995</v>
      </c>
      <c r="C66">
        <v>1.7999999999999999E-2</v>
      </c>
      <c r="D66">
        <v>0</v>
      </c>
      <c r="E66">
        <f t="shared" si="1"/>
        <v>0.47178516263562642</v>
      </c>
      <c r="F66">
        <f t="shared" si="0"/>
        <v>-9.8995999999999995</v>
      </c>
    </row>
    <row r="67" spans="1:6" x14ac:dyDescent="0.2">
      <c r="A67">
        <v>48106.819230000001</v>
      </c>
      <c r="B67">
        <v>9.8995999999999995</v>
      </c>
      <c r="C67">
        <v>0.02</v>
      </c>
      <c r="D67">
        <v>0</v>
      </c>
      <c r="E67">
        <f t="shared" si="1"/>
        <v>0.50079258577642349</v>
      </c>
      <c r="F67">
        <f t="shared" si="0"/>
        <v>-9.8995999999999995</v>
      </c>
    </row>
    <row r="68" spans="1:6" x14ac:dyDescent="0.2">
      <c r="A68">
        <v>48402.529049999997</v>
      </c>
      <c r="B68">
        <v>9.8994</v>
      </c>
      <c r="C68">
        <v>3.1E-2</v>
      </c>
      <c r="E68">
        <f t="shared" si="1"/>
        <v>0.92636047043674807</v>
      </c>
      <c r="F68">
        <f t="shared" si="0"/>
        <v>-9.8994</v>
      </c>
    </row>
    <row r="69" spans="1:6" x14ac:dyDescent="0.2">
      <c r="A69">
        <v>48793.30558</v>
      </c>
      <c r="B69">
        <v>9.8989999999999991</v>
      </c>
      <c r="C69">
        <v>1.7999999999999999E-2</v>
      </c>
      <c r="E69">
        <f t="shared" si="1"/>
        <v>5.914595335229933E-2</v>
      </c>
      <c r="F69">
        <f t="shared" si="0"/>
        <v>-9.8989999999999991</v>
      </c>
    </row>
    <row r="70" spans="1:6" x14ac:dyDescent="0.2">
      <c r="A70">
        <v>48243.98227</v>
      </c>
      <c r="B70">
        <v>9.8986000000000001</v>
      </c>
      <c r="C70">
        <v>2.5000000000000001E-2</v>
      </c>
      <c r="E70">
        <f t="shared" si="1"/>
        <v>0.54036917064286172</v>
      </c>
      <c r="F70">
        <f t="shared" si="0"/>
        <v>-9.8986000000000001</v>
      </c>
    </row>
    <row r="71" spans="1:6" x14ac:dyDescent="0.2">
      <c r="A71">
        <v>48650.247969999997</v>
      </c>
      <c r="B71">
        <v>9.8984000000000005</v>
      </c>
      <c r="C71">
        <v>2.3E-2</v>
      </c>
      <c r="E71">
        <f t="shared" si="1"/>
        <v>7.084216798784837E-2</v>
      </c>
      <c r="F71">
        <f t="shared" si="0"/>
        <v>-9.8984000000000005</v>
      </c>
    </row>
    <row r="72" spans="1:6" x14ac:dyDescent="0.2">
      <c r="A72">
        <v>48242.915630000003</v>
      </c>
      <c r="B72">
        <v>9.8976000000000006</v>
      </c>
      <c r="C72">
        <v>4.3999999999999997E-2</v>
      </c>
      <c r="E72">
        <f t="shared" si="1"/>
        <v>0.37821139134803161</v>
      </c>
      <c r="F72">
        <f t="shared" si="0"/>
        <v>-9.8976000000000006</v>
      </c>
    </row>
    <row r="73" spans="1:6" x14ac:dyDescent="0.2">
      <c r="A73">
        <v>48792.061130000002</v>
      </c>
      <c r="B73">
        <v>9.8970000000000002</v>
      </c>
      <c r="C73">
        <v>2.3E-2</v>
      </c>
      <c r="E73">
        <f t="shared" si="1"/>
        <v>0.53655421814005422</v>
      </c>
      <c r="F73">
        <f t="shared" si="0"/>
        <v>-9.8970000000000002</v>
      </c>
    </row>
    <row r="74" spans="1:6" x14ac:dyDescent="0.2">
      <c r="A74">
        <v>48792.32776</v>
      </c>
      <c r="B74">
        <v>9.8962000000000003</v>
      </c>
      <c r="C74">
        <v>1.7999999999999999E-2</v>
      </c>
      <c r="E74">
        <f t="shared" si="1"/>
        <v>7.7032850753766979E-2</v>
      </c>
      <c r="F74">
        <f t="shared" si="0"/>
        <v>-9.8962000000000003</v>
      </c>
    </row>
    <row r="75" spans="1:6" x14ac:dyDescent="0.2">
      <c r="A75">
        <v>48303.093500000003</v>
      </c>
      <c r="B75">
        <v>9.8947000000000003</v>
      </c>
      <c r="C75">
        <v>2.5000000000000001E-2</v>
      </c>
      <c r="E75">
        <f t="shared" si="1"/>
        <v>0.36318266771422714</v>
      </c>
      <c r="F75">
        <f t="shared" si="0"/>
        <v>-9.8947000000000003</v>
      </c>
    </row>
    <row r="76" spans="1:6" x14ac:dyDescent="0.2">
      <c r="A76">
        <v>48649.551180000002</v>
      </c>
      <c r="B76">
        <v>9.8938000000000006</v>
      </c>
      <c r="C76">
        <v>3.3000000000000002E-2</v>
      </c>
      <c r="E76">
        <f t="shared" ref="E76:E139" si="2">+(A76-B$6)/B$7-INT((A76-B$6)/B$7)</f>
        <v>0.65839755778506515</v>
      </c>
      <c r="F76">
        <f t="shared" ref="F76:F139" si="3">-B76</f>
        <v>-9.8938000000000006</v>
      </c>
    </row>
    <row r="77" spans="1:6" x14ac:dyDescent="0.2">
      <c r="A77">
        <v>48246.129870000004</v>
      </c>
      <c r="B77">
        <v>9.8930000000000007</v>
      </c>
      <c r="C77">
        <v>1.9E-2</v>
      </c>
      <c r="E77">
        <f t="shared" si="2"/>
        <v>0.89371242313075072</v>
      </c>
      <c r="F77">
        <f t="shared" si="3"/>
        <v>-9.8930000000000007</v>
      </c>
    </row>
    <row r="78" spans="1:6" x14ac:dyDescent="0.2">
      <c r="A78">
        <v>48107.338230000001</v>
      </c>
      <c r="B78">
        <v>9.8924000000000003</v>
      </c>
      <c r="C78">
        <v>3.6999999999999998E-2</v>
      </c>
      <c r="D78">
        <v>0</v>
      </c>
      <c r="E78">
        <f t="shared" si="2"/>
        <v>0.55284378154760816</v>
      </c>
      <c r="F78">
        <f t="shared" si="3"/>
        <v>-9.8924000000000003</v>
      </c>
    </row>
    <row r="79" spans="1:6" x14ac:dyDescent="0.2">
      <c r="A79">
        <v>48495.074350000003</v>
      </c>
      <c r="B79">
        <v>9.8905999999999992</v>
      </c>
      <c r="C79">
        <v>2.5000000000000001E-2</v>
      </c>
      <c r="E79">
        <f t="shared" si="2"/>
        <v>0.52249443568712195</v>
      </c>
      <c r="F79">
        <f t="shared" si="3"/>
        <v>-9.8905999999999992</v>
      </c>
    </row>
    <row r="80" spans="1:6" x14ac:dyDescent="0.2">
      <c r="A80">
        <v>48649.981310000003</v>
      </c>
      <c r="B80">
        <v>9.8903999999999996</v>
      </c>
      <c r="C80">
        <v>2.1999999999999999E-2</v>
      </c>
      <c r="E80">
        <f t="shared" si="2"/>
        <v>0.53030272317528215</v>
      </c>
      <c r="F80">
        <f t="shared" si="3"/>
        <v>-9.8903999999999996</v>
      </c>
    </row>
    <row r="81" spans="1:6" x14ac:dyDescent="0.2">
      <c r="A81">
        <v>48792.238890000001</v>
      </c>
      <c r="B81">
        <v>9.8903999999999996</v>
      </c>
      <c r="C81">
        <v>1.7999999999999999E-2</v>
      </c>
      <c r="E81">
        <f t="shared" si="2"/>
        <v>0.89688682037285616</v>
      </c>
      <c r="F81">
        <f t="shared" si="3"/>
        <v>-9.8903999999999996</v>
      </c>
    </row>
    <row r="82" spans="1:6" x14ac:dyDescent="0.2">
      <c r="A82">
        <v>48594.188730000002</v>
      </c>
      <c r="B82">
        <v>9.8895</v>
      </c>
      <c r="C82">
        <v>2.1999999999999999E-2</v>
      </c>
      <c r="E82">
        <f t="shared" si="2"/>
        <v>0.43463701193354609</v>
      </c>
      <c r="F82">
        <f t="shared" si="3"/>
        <v>-9.8895</v>
      </c>
    </row>
    <row r="83" spans="1:6" x14ac:dyDescent="0.2">
      <c r="A83">
        <v>48246.115519999999</v>
      </c>
      <c r="B83">
        <v>9.8892000000000007</v>
      </c>
      <c r="C83">
        <v>1.7000000000000001E-2</v>
      </c>
      <c r="E83">
        <f t="shared" si="2"/>
        <v>0.86462391703355479</v>
      </c>
      <c r="F83">
        <f t="shared" si="3"/>
        <v>-9.8892000000000007</v>
      </c>
    </row>
    <row r="84" spans="1:6" x14ac:dyDescent="0.2">
      <c r="A84">
        <v>48245.137799999997</v>
      </c>
      <c r="B84">
        <v>9.8888999999999996</v>
      </c>
      <c r="C84">
        <v>4.2000000000000003E-2</v>
      </c>
      <c r="E84">
        <f t="shared" si="2"/>
        <v>0.88271352178946927</v>
      </c>
      <c r="F84">
        <f t="shared" si="3"/>
        <v>-9.8888999999999996</v>
      </c>
    </row>
    <row r="85" spans="1:6" x14ac:dyDescent="0.2">
      <c r="A85">
        <v>48727.305540000001</v>
      </c>
      <c r="B85">
        <v>9.8886000000000003</v>
      </c>
      <c r="C85">
        <v>0.03</v>
      </c>
      <c r="E85">
        <f t="shared" si="2"/>
        <v>0.27220760477052863</v>
      </c>
      <c r="F85">
        <f t="shared" si="3"/>
        <v>-9.8886000000000003</v>
      </c>
    </row>
    <row r="86" spans="1:6" x14ac:dyDescent="0.2">
      <c r="A86">
        <v>48199.022239999998</v>
      </c>
      <c r="B86">
        <v>9.8882999999999992</v>
      </c>
      <c r="C86">
        <v>2.4E-2</v>
      </c>
      <c r="E86">
        <f t="shared" si="2"/>
        <v>0.40307953020106879</v>
      </c>
      <c r="F86">
        <f t="shared" si="3"/>
        <v>-9.8882999999999992</v>
      </c>
    </row>
    <row r="87" spans="1:6" x14ac:dyDescent="0.2">
      <c r="A87">
        <v>48244.960019999999</v>
      </c>
      <c r="B87">
        <v>9.8881999999999994</v>
      </c>
      <c r="C87">
        <v>0.03</v>
      </c>
      <c r="E87">
        <f t="shared" si="2"/>
        <v>0.52234037808580069</v>
      </c>
      <c r="F87">
        <f t="shared" si="3"/>
        <v>-9.8881999999999994</v>
      </c>
    </row>
    <row r="88" spans="1:6" x14ac:dyDescent="0.2">
      <c r="A88">
        <v>48511.084730000002</v>
      </c>
      <c r="B88">
        <v>9.8873999999999995</v>
      </c>
      <c r="C88">
        <v>2.5999999999999999E-2</v>
      </c>
      <c r="E88">
        <f t="shared" si="2"/>
        <v>0.97671297854503791</v>
      </c>
      <c r="F88">
        <f t="shared" si="3"/>
        <v>-9.8873999999999995</v>
      </c>
    </row>
    <row r="89" spans="1:6" x14ac:dyDescent="0.2">
      <c r="A89">
        <v>48792.68333</v>
      </c>
      <c r="B89">
        <v>9.8870000000000005</v>
      </c>
      <c r="C89">
        <v>2.3E-2</v>
      </c>
      <c r="E89">
        <f t="shared" si="2"/>
        <v>0.79779940890398393</v>
      </c>
      <c r="F89">
        <f t="shared" si="3"/>
        <v>-9.8870000000000005</v>
      </c>
    </row>
    <row r="90" spans="1:6" x14ac:dyDescent="0.2">
      <c r="A90">
        <v>48199.03656</v>
      </c>
      <c r="B90">
        <v>9.8869000000000007</v>
      </c>
      <c r="C90">
        <v>1.7999999999999999E-2</v>
      </c>
      <c r="E90">
        <f t="shared" si="2"/>
        <v>0.43210722408463198</v>
      </c>
      <c r="F90">
        <f t="shared" si="3"/>
        <v>-9.8869000000000007</v>
      </c>
    </row>
    <row r="91" spans="1:6" x14ac:dyDescent="0.2">
      <c r="A91">
        <v>48353.466039999999</v>
      </c>
      <c r="B91">
        <v>9.8865999999999996</v>
      </c>
      <c r="C91">
        <v>1.7999999999999999E-2</v>
      </c>
      <c r="E91">
        <f t="shared" si="2"/>
        <v>0.47202841146099672</v>
      </c>
      <c r="F91">
        <f t="shared" si="3"/>
        <v>-9.8865999999999996</v>
      </c>
    </row>
    <row r="92" spans="1:6" x14ac:dyDescent="0.2">
      <c r="A92">
        <v>48353.643830000001</v>
      </c>
      <c r="B92">
        <v>9.8856999999999999</v>
      </c>
      <c r="C92">
        <v>0.02</v>
      </c>
      <c r="E92">
        <f t="shared" si="2"/>
        <v>0.83242182590743141</v>
      </c>
      <c r="F92">
        <f t="shared" si="3"/>
        <v>-9.8856999999999999</v>
      </c>
    </row>
    <row r="93" spans="1:6" x14ac:dyDescent="0.2">
      <c r="A93">
        <v>48246.218779999996</v>
      </c>
      <c r="B93">
        <v>9.8855000000000004</v>
      </c>
      <c r="C93">
        <v>0.04</v>
      </c>
      <c r="E93">
        <f t="shared" si="2"/>
        <v>7.3939536438729192E-2</v>
      </c>
      <c r="F93">
        <f t="shared" si="3"/>
        <v>-9.8855000000000004</v>
      </c>
    </row>
    <row r="94" spans="1:6" x14ac:dyDescent="0.2">
      <c r="A94">
        <v>48793.319879999995</v>
      </c>
      <c r="B94">
        <v>9.8853000000000009</v>
      </c>
      <c r="C94">
        <v>1.9E-2</v>
      </c>
      <c r="E94">
        <f t="shared" si="2"/>
        <v>8.8133105750330287E-2</v>
      </c>
      <c r="F94">
        <f t="shared" si="3"/>
        <v>-9.8853000000000009</v>
      </c>
    </row>
    <row r="95" spans="1:6" x14ac:dyDescent="0.2">
      <c r="A95">
        <v>48657.99568</v>
      </c>
      <c r="B95">
        <v>9.8847000000000005</v>
      </c>
      <c r="C95">
        <v>0.03</v>
      </c>
      <c r="E95">
        <f t="shared" si="2"/>
        <v>0.77602053020018502</v>
      </c>
      <c r="F95">
        <f t="shared" si="3"/>
        <v>-9.8847000000000005</v>
      </c>
    </row>
    <row r="96" spans="1:6" x14ac:dyDescent="0.2">
      <c r="A96">
        <v>48245.596550000002</v>
      </c>
      <c r="B96">
        <v>9.8810000000000002</v>
      </c>
      <c r="C96">
        <v>2.4E-2</v>
      </c>
      <c r="E96">
        <f t="shared" si="2"/>
        <v>0.81263353347605971</v>
      </c>
      <c r="F96">
        <f t="shared" si="3"/>
        <v>-9.8810000000000002</v>
      </c>
    </row>
    <row r="97" spans="1:6" x14ac:dyDescent="0.2">
      <c r="A97">
        <v>48008.381509999999</v>
      </c>
      <c r="B97">
        <v>9.8803000000000001</v>
      </c>
      <c r="C97">
        <v>1.7999999999999999E-2</v>
      </c>
      <c r="D97">
        <v>8</v>
      </c>
      <c r="E97">
        <f t="shared" si="2"/>
        <v>0.96028962827254816</v>
      </c>
      <c r="F97">
        <f t="shared" si="3"/>
        <v>-9.8803000000000001</v>
      </c>
    </row>
    <row r="98" spans="1:6" x14ac:dyDescent="0.2">
      <c r="A98">
        <v>48149.013789999997</v>
      </c>
      <c r="B98">
        <v>9.8795999999999999</v>
      </c>
      <c r="C98">
        <v>1.9E-2</v>
      </c>
      <c r="D98">
        <v>0</v>
      </c>
      <c r="E98">
        <f t="shared" si="2"/>
        <v>3.2271011624573021E-2</v>
      </c>
      <c r="F98">
        <f t="shared" si="3"/>
        <v>-9.8795999999999999</v>
      </c>
    </row>
    <row r="99" spans="1:6" x14ac:dyDescent="0.2">
      <c r="A99">
        <v>48171.213210000002</v>
      </c>
      <c r="B99">
        <v>9.8795000000000002</v>
      </c>
      <c r="C99">
        <v>2.5000000000000001E-2</v>
      </c>
      <c r="E99">
        <f t="shared" si="2"/>
        <v>3.2129116481996789E-2</v>
      </c>
      <c r="F99">
        <f t="shared" si="3"/>
        <v>-9.8795000000000002</v>
      </c>
    </row>
    <row r="100" spans="1:6" x14ac:dyDescent="0.2">
      <c r="A100">
        <v>48353.480349999998</v>
      </c>
      <c r="B100">
        <v>9.8795000000000002</v>
      </c>
      <c r="C100">
        <v>0.02</v>
      </c>
      <c r="E100">
        <f t="shared" si="2"/>
        <v>0.50103583460179379</v>
      </c>
      <c r="F100">
        <f t="shared" si="3"/>
        <v>-9.8795000000000002</v>
      </c>
    </row>
    <row r="101" spans="1:6" x14ac:dyDescent="0.2">
      <c r="A101">
        <v>48047.662380000002</v>
      </c>
      <c r="B101">
        <v>9.8788999999999998</v>
      </c>
      <c r="C101">
        <v>2.5999999999999999E-2</v>
      </c>
      <c r="D101">
        <v>0</v>
      </c>
      <c r="E101">
        <f t="shared" si="2"/>
        <v>0.58550399130993469</v>
      </c>
      <c r="F101">
        <f t="shared" si="3"/>
        <v>-9.8788999999999998</v>
      </c>
    </row>
    <row r="102" spans="1:6" x14ac:dyDescent="0.2">
      <c r="A102">
        <v>48246.204420000002</v>
      </c>
      <c r="B102">
        <v>9.8787000000000003</v>
      </c>
      <c r="C102">
        <v>1.9E-2</v>
      </c>
      <c r="E102">
        <f t="shared" si="2"/>
        <v>4.4830759628098349E-2</v>
      </c>
      <c r="F102">
        <f t="shared" si="3"/>
        <v>-9.8787000000000003</v>
      </c>
    </row>
    <row r="103" spans="1:6" x14ac:dyDescent="0.2">
      <c r="A103">
        <v>48243.907709999999</v>
      </c>
      <c r="B103">
        <v>9.8765999999999998</v>
      </c>
      <c r="C103">
        <v>3.5999999999999997E-2</v>
      </c>
      <c r="E103">
        <f t="shared" si="2"/>
        <v>0.38923056340263429</v>
      </c>
      <c r="F103">
        <f t="shared" si="3"/>
        <v>-9.8765999999999998</v>
      </c>
    </row>
    <row r="104" spans="1:6" x14ac:dyDescent="0.2">
      <c r="A104">
        <v>48791.972200000004</v>
      </c>
      <c r="B104">
        <v>9.8739000000000008</v>
      </c>
      <c r="C104">
        <v>1.7000000000000001E-2</v>
      </c>
      <c r="E104">
        <f t="shared" si="2"/>
        <v>0.35628656334642983</v>
      </c>
      <c r="F104">
        <f t="shared" si="3"/>
        <v>-9.8739000000000008</v>
      </c>
    </row>
    <row r="105" spans="1:6" x14ac:dyDescent="0.2">
      <c r="A105">
        <v>48402.425820000004</v>
      </c>
      <c r="B105">
        <v>9.8731000000000009</v>
      </c>
      <c r="C105">
        <v>4.2999999999999997E-2</v>
      </c>
      <c r="E105">
        <f t="shared" si="2"/>
        <v>0.71710566324520642</v>
      </c>
      <c r="F105">
        <f t="shared" si="3"/>
        <v>-9.8731000000000009</v>
      </c>
    </row>
    <row r="106" spans="1:6" x14ac:dyDescent="0.2">
      <c r="A106">
        <v>48698.59031</v>
      </c>
      <c r="B106">
        <v>9.8724000000000007</v>
      </c>
      <c r="C106">
        <v>2.4E-2</v>
      </c>
      <c r="E106">
        <f t="shared" si="2"/>
        <v>6.4323099312559862E-2</v>
      </c>
      <c r="F106">
        <f t="shared" si="3"/>
        <v>-9.8724000000000007</v>
      </c>
    </row>
    <row r="107" spans="1:6" x14ac:dyDescent="0.2">
      <c r="A107">
        <v>48698.693520000001</v>
      </c>
      <c r="B107">
        <v>9.8698999999999995</v>
      </c>
      <c r="C107">
        <v>4.2999999999999997E-2</v>
      </c>
      <c r="E107">
        <f t="shared" si="2"/>
        <v>0.27353736504778681</v>
      </c>
      <c r="F107">
        <f t="shared" si="3"/>
        <v>-9.8698999999999995</v>
      </c>
    </row>
    <row r="108" spans="1:6" x14ac:dyDescent="0.2">
      <c r="A108">
        <v>48791.883309999997</v>
      </c>
      <c r="B108">
        <v>9.8691999999999993</v>
      </c>
      <c r="C108">
        <v>2.5000000000000001E-2</v>
      </c>
      <c r="E108">
        <f t="shared" si="2"/>
        <v>0.17609999147998678</v>
      </c>
      <c r="F108">
        <f t="shared" si="3"/>
        <v>-9.8691999999999993</v>
      </c>
    </row>
    <row r="109" spans="1:6" x14ac:dyDescent="0.2">
      <c r="A109">
        <v>48303.00462</v>
      </c>
      <c r="B109">
        <v>9.8686000000000007</v>
      </c>
      <c r="C109">
        <v>0.04</v>
      </c>
      <c r="E109">
        <f t="shared" si="2"/>
        <v>0.18301636659043652</v>
      </c>
      <c r="F109">
        <f t="shared" si="3"/>
        <v>-9.8686000000000007</v>
      </c>
    </row>
    <row r="110" spans="1:6" x14ac:dyDescent="0.2">
      <c r="A110">
        <v>48242.204519999999</v>
      </c>
      <c r="B110">
        <v>9.8673999999999999</v>
      </c>
      <c r="C110">
        <v>2.8000000000000001E-2</v>
      </c>
      <c r="E110">
        <f t="shared" si="2"/>
        <v>0.93673908724679222</v>
      </c>
      <c r="F110">
        <f t="shared" si="3"/>
        <v>-9.8673999999999999</v>
      </c>
    </row>
    <row r="111" spans="1:6" x14ac:dyDescent="0.2">
      <c r="A111">
        <v>48047.914730000004</v>
      </c>
      <c r="B111">
        <v>9.8672000000000004</v>
      </c>
      <c r="C111">
        <v>2.1999999999999999E-2</v>
      </c>
      <c r="D111">
        <v>1</v>
      </c>
      <c r="E111">
        <f t="shared" si="2"/>
        <v>9.7036012996539966E-2</v>
      </c>
      <c r="F111">
        <f t="shared" si="3"/>
        <v>-9.8672000000000004</v>
      </c>
    </row>
    <row r="112" spans="1:6" x14ac:dyDescent="0.2">
      <c r="A112">
        <v>48575.792540000002</v>
      </c>
      <c r="B112">
        <v>9.8668999999999993</v>
      </c>
      <c r="C112">
        <v>1.7999999999999999E-2</v>
      </c>
      <c r="E112">
        <f t="shared" si="2"/>
        <v>0.14420601554684254</v>
      </c>
      <c r="F112">
        <f t="shared" si="3"/>
        <v>-9.8668999999999993</v>
      </c>
    </row>
    <row r="113" spans="1:6" x14ac:dyDescent="0.2">
      <c r="A113">
        <v>48657.44801</v>
      </c>
      <c r="B113">
        <v>9.8661999999999992</v>
      </c>
      <c r="C113">
        <v>3.2000000000000001E-2</v>
      </c>
      <c r="E113">
        <f t="shared" si="2"/>
        <v>0.66585313446284999</v>
      </c>
      <c r="F113">
        <f t="shared" si="3"/>
        <v>-9.8661999999999992</v>
      </c>
    </row>
    <row r="114" spans="1:6" x14ac:dyDescent="0.2">
      <c r="A114">
        <v>48939.548280000003</v>
      </c>
      <c r="B114">
        <v>9.8661999999999992</v>
      </c>
      <c r="C114">
        <v>1.7999999999999999E-2</v>
      </c>
      <c r="E114">
        <f t="shared" si="2"/>
        <v>0.50386157520279085</v>
      </c>
      <c r="F114">
        <f t="shared" si="3"/>
        <v>-9.8661999999999992</v>
      </c>
    </row>
    <row r="115" spans="1:6" x14ac:dyDescent="0.2">
      <c r="A115">
        <v>48650.070189999999</v>
      </c>
      <c r="B115">
        <v>9.8651</v>
      </c>
      <c r="C115">
        <v>4.3999999999999997E-2</v>
      </c>
      <c r="E115">
        <f t="shared" si="2"/>
        <v>0.71046902428429348</v>
      </c>
      <c r="F115">
        <f t="shared" si="3"/>
        <v>-9.8651</v>
      </c>
    </row>
    <row r="116" spans="1:6" x14ac:dyDescent="0.2">
      <c r="A116">
        <v>48055.470180000004</v>
      </c>
      <c r="B116">
        <v>9.8635000000000002</v>
      </c>
      <c r="C116">
        <v>3.6999999999999998E-2</v>
      </c>
      <c r="D116">
        <v>1</v>
      </c>
      <c r="E116">
        <f t="shared" si="2"/>
        <v>0.41248920583981885</v>
      </c>
      <c r="F116">
        <f t="shared" si="3"/>
        <v>-9.8635000000000002</v>
      </c>
    </row>
    <row r="117" spans="1:6" x14ac:dyDescent="0.2">
      <c r="A117">
        <v>48727.483330000003</v>
      </c>
      <c r="B117">
        <v>9.8635000000000002</v>
      </c>
      <c r="C117">
        <v>2.9000000000000001E-2</v>
      </c>
      <c r="E117">
        <f t="shared" si="2"/>
        <v>0.63260101921696332</v>
      </c>
      <c r="F117">
        <f t="shared" si="3"/>
        <v>-9.8635000000000002</v>
      </c>
    </row>
    <row r="118" spans="1:6" x14ac:dyDescent="0.2">
      <c r="A118">
        <v>48649.995620000002</v>
      </c>
      <c r="B118">
        <v>9.8618000000000006</v>
      </c>
      <c r="C118">
        <v>0.02</v>
      </c>
      <c r="E118">
        <f t="shared" si="2"/>
        <v>0.55931014631619291</v>
      </c>
      <c r="F118">
        <f t="shared" si="3"/>
        <v>-9.8618000000000006</v>
      </c>
    </row>
    <row r="119" spans="1:6" x14ac:dyDescent="0.2">
      <c r="A119">
        <v>48244.782229999997</v>
      </c>
      <c r="B119">
        <v>9.8610000000000007</v>
      </c>
      <c r="C119">
        <v>4.3999999999999997E-2</v>
      </c>
      <c r="E119">
        <f t="shared" si="2"/>
        <v>0.161946963639366</v>
      </c>
      <c r="F119">
        <f t="shared" si="3"/>
        <v>-9.8610000000000007</v>
      </c>
    </row>
    <row r="120" spans="1:6" x14ac:dyDescent="0.2">
      <c r="A120">
        <v>48303.271290000004</v>
      </c>
      <c r="B120">
        <v>9.8607999999999993</v>
      </c>
      <c r="C120">
        <v>2.5000000000000001E-2</v>
      </c>
      <c r="E120">
        <f t="shared" si="2"/>
        <v>0.72357608216066183</v>
      </c>
      <c r="F120">
        <f t="shared" si="3"/>
        <v>-9.8607999999999993</v>
      </c>
    </row>
    <row r="121" spans="1:6" x14ac:dyDescent="0.2">
      <c r="A121">
        <v>48939.473700000002</v>
      </c>
      <c r="B121">
        <v>9.8600999999999992</v>
      </c>
      <c r="C121">
        <v>2.7E-2</v>
      </c>
      <c r="E121">
        <f t="shared" si="2"/>
        <v>0.3526824264915831</v>
      </c>
      <c r="F121">
        <f t="shared" si="3"/>
        <v>-9.8600999999999992</v>
      </c>
    </row>
    <row r="122" spans="1:6" x14ac:dyDescent="0.2">
      <c r="A122">
        <v>49053.370049999998</v>
      </c>
      <c r="B122">
        <v>9.8600999999999992</v>
      </c>
      <c r="C122">
        <v>2.4E-2</v>
      </c>
      <c r="E122">
        <f t="shared" si="2"/>
        <v>0.22896607083657727</v>
      </c>
      <c r="F122">
        <f t="shared" si="3"/>
        <v>-9.8600999999999992</v>
      </c>
    </row>
    <row r="123" spans="1:6" x14ac:dyDescent="0.2">
      <c r="A123">
        <v>48245.671090000003</v>
      </c>
      <c r="B123">
        <v>9.86</v>
      </c>
      <c r="C123">
        <v>4.7E-2</v>
      </c>
      <c r="E123">
        <f t="shared" si="2"/>
        <v>0.96373159924530682</v>
      </c>
      <c r="F123">
        <f t="shared" si="3"/>
        <v>-9.86</v>
      </c>
    </row>
    <row r="124" spans="1:6" x14ac:dyDescent="0.2">
      <c r="A124">
        <v>48103.693959999997</v>
      </c>
      <c r="B124">
        <v>9.8591999999999995</v>
      </c>
      <c r="C124">
        <v>2.9000000000000001E-2</v>
      </c>
      <c r="D124">
        <v>0</v>
      </c>
      <c r="E124">
        <f t="shared" si="2"/>
        <v>0.16564029172891992</v>
      </c>
      <c r="F124">
        <f t="shared" si="3"/>
        <v>-9.8591999999999995</v>
      </c>
    </row>
    <row r="125" spans="1:6" x14ac:dyDescent="0.2">
      <c r="A125">
        <v>48244.871119999996</v>
      </c>
      <c r="B125">
        <v>9.8575999999999997</v>
      </c>
      <c r="C125">
        <v>0.04</v>
      </c>
      <c r="E125">
        <f t="shared" si="2"/>
        <v>0.34213353549114345</v>
      </c>
      <c r="F125">
        <f t="shared" si="3"/>
        <v>-9.8575999999999997</v>
      </c>
    </row>
    <row r="126" spans="1:6" x14ac:dyDescent="0.2">
      <c r="A126">
        <v>48242.485520000002</v>
      </c>
      <c r="B126">
        <v>9.8573000000000004</v>
      </c>
      <c r="C126">
        <v>1.7999999999999999E-2</v>
      </c>
      <c r="E126">
        <f t="shared" si="2"/>
        <v>0.50634676742868123</v>
      </c>
      <c r="F126">
        <f t="shared" si="3"/>
        <v>-9.8573000000000004</v>
      </c>
    </row>
    <row r="127" spans="1:6" x14ac:dyDescent="0.2">
      <c r="A127">
        <v>48243.996599999999</v>
      </c>
      <c r="B127">
        <v>9.8573000000000004</v>
      </c>
      <c r="C127">
        <v>2.3E-2</v>
      </c>
      <c r="E127">
        <f t="shared" si="2"/>
        <v>0.56941713525452542</v>
      </c>
      <c r="F127">
        <f t="shared" si="3"/>
        <v>-9.8573000000000004</v>
      </c>
    </row>
    <row r="128" spans="1:6" x14ac:dyDescent="0.2">
      <c r="A128">
        <v>48245.241000000002</v>
      </c>
      <c r="B128">
        <v>9.8571000000000009</v>
      </c>
      <c r="C128">
        <v>1.9E-2</v>
      </c>
      <c r="E128">
        <f t="shared" si="2"/>
        <v>9.1907516796823074E-2</v>
      </c>
      <c r="F128">
        <f t="shared" si="3"/>
        <v>-9.8571000000000009</v>
      </c>
    </row>
    <row r="129" spans="1:6" x14ac:dyDescent="0.2">
      <c r="A129">
        <v>48322.913189999999</v>
      </c>
      <c r="B129">
        <v>9.8566000000000003</v>
      </c>
      <c r="C129">
        <v>0.02</v>
      </c>
      <c r="E129">
        <f t="shared" si="2"/>
        <v>0.53915292648355262</v>
      </c>
      <c r="F129">
        <f t="shared" si="3"/>
        <v>-9.8566000000000003</v>
      </c>
    </row>
    <row r="130" spans="1:6" x14ac:dyDescent="0.2">
      <c r="A130">
        <v>48242.663289999997</v>
      </c>
      <c r="B130">
        <v>9.8561999999999994</v>
      </c>
      <c r="C130">
        <v>1.7999999999999999E-2</v>
      </c>
      <c r="E130">
        <f t="shared" si="2"/>
        <v>0.86669964038947001</v>
      </c>
      <c r="F130">
        <f t="shared" si="3"/>
        <v>-9.8561999999999994</v>
      </c>
    </row>
    <row r="131" spans="1:6" x14ac:dyDescent="0.2">
      <c r="A131">
        <v>48242.929980000001</v>
      </c>
      <c r="B131">
        <v>9.8559999999999999</v>
      </c>
      <c r="C131">
        <v>0.02</v>
      </c>
      <c r="E131">
        <f t="shared" si="2"/>
        <v>0.40729989743056194</v>
      </c>
      <c r="F131">
        <f t="shared" si="3"/>
        <v>-9.8559999999999999</v>
      </c>
    </row>
    <row r="132" spans="1:6" x14ac:dyDescent="0.2">
      <c r="A132">
        <v>48242.560060000003</v>
      </c>
      <c r="B132">
        <v>9.8552999999999997</v>
      </c>
      <c r="C132">
        <v>4.7E-2</v>
      </c>
      <c r="E132">
        <f t="shared" si="2"/>
        <v>0.65744483319792835</v>
      </c>
      <c r="F132">
        <f t="shared" si="3"/>
        <v>-9.8552999999999997</v>
      </c>
    </row>
    <row r="133" spans="1:6" x14ac:dyDescent="0.2">
      <c r="A133">
        <v>48511.173609999998</v>
      </c>
      <c r="B133">
        <v>9.8552999999999997</v>
      </c>
      <c r="C133">
        <v>0.04</v>
      </c>
      <c r="E133">
        <f t="shared" si="2"/>
        <v>0.15687927965404924</v>
      </c>
      <c r="F133">
        <f t="shared" si="3"/>
        <v>-9.8552999999999997</v>
      </c>
    </row>
    <row r="134" spans="1:6" x14ac:dyDescent="0.2">
      <c r="A134">
        <v>48939.562579999998</v>
      </c>
      <c r="B134">
        <v>9.8544999999999998</v>
      </c>
      <c r="C134">
        <v>2.1000000000000001E-2</v>
      </c>
      <c r="E134">
        <f t="shared" si="2"/>
        <v>0.53284872760059443</v>
      </c>
      <c r="F134">
        <f t="shared" si="3"/>
        <v>-9.8544999999999998</v>
      </c>
    </row>
    <row r="135" spans="1:6" x14ac:dyDescent="0.2">
      <c r="A135">
        <v>48495.088680000001</v>
      </c>
      <c r="B135">
        <v>9.8543000000000003</v>
      </c>
      <c r="C135">
        <v>2.3E-2</v>
      </c>
      <c r="E135">
        <f t="shared" si="2"/>
        <v>0.55154240029878565</v>
      </c>
      <c r="F135">
        <f t="shared" si="3"/>
        <v>-9.8543000000000003</v>
      </c>
    </row>
    <row r="136" spans="1:6" x14ac:dyDescent="0.2">
      <c r="A136">
        <v>48727.291219999999</v>
      </c>
      <c r="B136">
        <v>9.8541000000000007</v>
      </c>
      <c r="C136">
        <v>2.3E-2</v>
      </c>
      <c r="E136">
        <f t="shared" si="2"/>
        <v>0.24317991088696544</v>
      </c>
      <c r="F136">
        <f t="shared" si="3"/>
        <v>-9.8541000000000007</v>
      </c>
    </row>
    <row r="137" spans="1:6" x14ac:dyDescent="0.2">
      <c r="A137">
        <v>48243.004509999999</v>
      </c>
      <c r="B137">
        <v>9.8534000000000006</v>
      </c>
      <c r="C137">
        <v>4.2999999999999997E-2</v>
      </c>
      <c r="E137">
        <f t="shared" si="2"/>
        <v>0.55837769245704294</v>
      </c>
      <c r="F137">
        <f t="shared" si="3"/>
        <v>-9.8534000000000006</v>
      </c>
    </row>
    <row r="138" spans="1:6" x14ac:dyDescent="0.2">
      <c r="A138">
        <v>48047.648050000003</v>
      </c>
      <c r="B138">
        <v>9.8503000000000007</v>
      </c>
      <c r="C138">
        <v>2.1999999999999999E-2</v>
      </c>
      <c r="D138">
        <v>0</v>
      </c>
      <c r="E138">
        <f t="shared" si="2"/>
        <v>0.55645602669827099</v>
      </c>
      <c r="F138">
        <f t="shared" si="3"/>
        <v>-9.8503000000000007</v>
      </c>
    </row>
    <row r="139" spans="1:6" x14ac:dyDescent="0.2">
      <c r="A139">
        <v>48793.127780000003</v>
      </c>
      <c r="B139">
        <v>9.8498000000000001</v>
      </c>
      <c r="C139">
        <v>3.3000000000000002E-2</v>
      </c>
      <c r="E139">
        <f t="shared" si="2"/>
        <v>0.69873226817776413</v>
      </c>
      <c r="F139">
        <f t="shared" si="3"/>
        <v>-9.8498000000000001</v>
      </c>
    </row>
    <row r="140" spans="1:6" x14ac:dyDescent="0.2">
      <c r="A140">
        <v>48322.824269999997</v>
      </c>
      <c r="B140">
        <v>9.8489000000000004</v>
      </c>
      <c r="C140">
        <v>1.9E-2</v>
      </c>
      <c r="E140">
        <f t="shared" ref="E140:E203" si="4">+(A140-B$6)/B$7-INT((A140-B$6)/B$7)</f>
        <v>0.35890554241802874</v>
      </c>
      <c r="F140">
        <f t="shared" ref="F140:F203" si="5">-B140</f>
        <v>-9.8489000000000004</v>
      </c>
    </row>
    <row r="141" spans="1:6" x14ac:dyDescent="0.2">
      <c r="A141">
        <v>48650.084539999996</v>
      </c>
      <c r="B141">
        <v>9.8486999999999991</v>
      </c>
      <c r="C141">
        <v>4.1000000000000002E-2</v>
      </c>
      <c r="E141">
        <f t="shared" si="4"/>
        <v>0.7395575303669375</v>
      </c>
      <c r="F141">
        <f t="shared" si="5"/>
        <v>-9.8486999999999991</v>
      </c>
    </row>
    <row r="142" spans="1:6" x14ac:dyDescent="0.2">
      <c r="A142">
        <v>48657.181339999996</v>
      </c>
      <c r="B142">
        <v>9.8483000000000001</v>
      </c>
      <c r="C142">
        <v>4.1000000000000002E-2</v>
      </c>
      <c r="E142">
        <f t="shared" si="4"/>
        <v>0.12529341889262469</v>
      </c>
      <c r="F142">
        <f t="shared" si="5"/>
        <v>-9.8483000000000001</v>
      </c>
    </row>
    <row r="143" spans="1:6" x14ac:dyDescent="0.2">
      <c r="A143">
        <v>48244.263250000004</v>
      </c>
      <c r="B143">
        <v>9.8480000000000008</v>
      </c>
      <c r="C143">
        <v>2.1000000000000001E-2</v>
      </c>
      <c r="E143">
        <f t="shared" si="4"/>
        <v>0.10993630935377041</v>
      </c>
      <c r="F143">
        <f t="shared" si="5"/>
        <v>-9.8480000000000008</v>
      </c>
    </row>
    <row r="144" spans="1:6" x14ac:dyDescent="0.2">
      <c r="A144">
        <v>48107.263650000001</v>
      </c>
      <c r="B144">
        <v>9.8470999999999993</v>
      </c>
      <c r="C144">
        <v>2.3E-2</v>
      </c>
      <c r="D144">
        <v>1</v>
      </c>
      <c r="E144">
        <f t="shared" si="4"/>
        <v>0.40166463283657095</v>
      </c>
      <c r="F144">
        <f t="shared" si="5"/>
        <v>-9.8470999999999993</v>
      </c>
    </row>
    <row r="145" spans="1:6" x14ac:dyDescent="0.2">
      <c r="A145">
        <v>48107.352570000003</v>
      </c>
      <c r="B145">
        <v>9.8468999999999998</v>
      </c>
      <c r="C145">
        <v>1.7999999999999999E-2</v>
      </c>
      <c r="D145">
        <v>0</v>
      </c>
      <c r="E145">
        <f t="shared" si="4"/>
        <v>0.5819120169020664</v>
      </c>
      <c r="F145">
        <f t="shared" si="5"/>
        <v>-9.8468999999999998</v>
      </c>
    </row>
    <row r="146" spans="1:6" x14ac:dyDescent="0.2">
      <c r="A146">
        <v>48353.65812</v>
      </c>
      <c r="B146">
        <v>9.8452000000000002</v>
      </c>
      <c r="C146">
        <v>3.1E-2</v>
      </c>
      <c r="E146">
        <f t="shared" si="4"/>
        <v>0.86138870757736186</v>
      </c>
      <c r="F146">
        <f t="shared" si="5"/>
        <v>-9.8452000000000002</v>
      </c>
    </row>
    <row r="147" spans="1:6" x14ac:dyDescent="0.2">
      <c r="A147">
        <v>48103.174930000001</v>
      </c>
      <c r="B147">
        <v>9.8445</v>
      </c>
      <c r="C147">
        <v>2.1999999999999999E-2</v>
      </c>
      <c r="D147">
        <v>1</v>
      </c>
      <c r="E147">
        <f t="shared" si="4"/>
        <v>0.11352828375879653</v>
      </c>
      <c r="F147">
        <f t="shared" si="5"/>
        <v>-9.8445</v>
      </c>
    </row>
    <row r="148" spans="1:6" x14ac:dyDescent="0.2">
      <c r="A148">
        <v>48245.329890000001</v>
      </c>
      <c r="B148">
        <v>9.8445</v>
      </c>
      <c r="C148">
        <v>2.9000000000000001E-2</v>
      </c>
      <c r="E148">
        <f t="shared" si="4"/>
        <v>0.27209408864860052</v>
      </c>
      <c r="F148">
        <f t="shared" si="5"/>
        <v>-9.8445</v>
      </c>
    </row>
    <row r="149" spans="1:6" x14ac:dyDescent="0.2">
      <c r="A149">
        <v>48103.78284</v>
      </c>
      <c r="B149">
        <v>9.8437000000000001</v>
      </c>
      <c r="C149">
        <v>2.1000000000000001E-2</v>
      </c>
      <c r="D149">
        <v>0</v>
      </c>
      <c r="E149">
        <f t="shared" si="4"/>
        <v>0.34580659285268212</v>
      </c>
      <c r="F149">
        <f t="shared" si="5"/>
        <v>-9.8437000000000001</v>
      </c>
    </row>
    <row r="150" spans="1:6" x14ac:dyDescent="0.2">
      <c r="A150">
        <v>48792.164319999996</v>
      </c>
      <c r="B150">
        <v>9.843</v>
      </c>
      <c r="C150">
        <v>1.9E-2</v>
      </c>
      <c r="E150">
        <f t="shared" si="4"/>
        <v>0.74572794238997631</v>
      </c>
      <c r="F150">
        <f t="shared" si="5"/>
        <v>-9.843</v>
      </c>
    </row>
    <row r="151" spans="1:6" x14ac:dyDescent="0.2">
      <c r="A151">
        <v>48303.079190000004</v>
      </c>
      <c r="B151">
        <v>9.8428000000000004</v>
      </c>
      <c r="C151">
        <v>3.3000000000000002E-2</v>
      </c>
      <c r="E151">
        <f t="shared" si="4"/>
        <v>0.33417524457343006</v>
      </c>
      <c r="F151">
        <f t="shared" si="5"/>
        <v>-9.8428000000000004</v>
      </c>
    </row>
    <row r="152" spans="1:6" x14ac:dyDescent="0.2">
      <c r="A152">
        <v>48008.306960000002</v>
      </c>
      <c r="B152">
        <v>9.8401999999999994</v>
      </c>
      <c r="C152">
        <v>2.7E-2</v>
      </c>
      <c r="D152">
        <v>0</v>
      </c>
      <c r="E152">
        <f t="shared" si="4"/>
        <v>0.80917129177520764</v>
      </c>
      <c r="F152">
        <f t="shared" si="5"/>
        <v>-9.8401999999999994</v>
      </c>
    </row>
    <row r="153" spans="1:6" x14ac:dyDescent="0.2">
      <c r="A153">
        <v>48048.003640000003</v>
      </c>
      <c r="B153">
        <v>9.8401999999999994</v>
      </c>
      <c r="C153">
        <v>1.9E-2</v>
      </c>
      <c r="D153">
        <v>0</v>
      </c>
      <c r="E153">
        <f t="shared" si="4"/>
        <v>0.27726312631921246</v>
      </c>
      <c r="F153">
        <f t="shared" si="5"/>
        <v>-9.8401999999999994</v>
      </c>
    </row>
    <row r="154" spans="1:6" x14ac:dyDescent="0.2">
      <c r="A154">
        <v>48245.848870000002</v>
      </c>
      <c r="B154">
        <v>9.8398000000000003</v>
      </c>
      <c r="C154">
        <v>3.9E-2</v>
      </c>
      <c r="E154">
        <f t="shared" si="4"/>
        <v>0.3241047429489754</v>
      </c>
      <c r="F154">
        <f t="shared" si="5"/>
        <v>-9.8398000000000003</v>
      </c>
    </row>
    <row r="155" spans="1:6" x14ac:dyDescent="0.2">
      <c r="A155">
        <v>48244.426699999996</v>
      </c>
      <c r="B155">
        <v>9.8378999999999994</v>
      </c>
      <c r="C155">
        <v>0.03</v>
      </c>
      <c r="E155">
        <f t="shared" si="4"/>
        <v>0.441261488430996</v>
      </c>
      <c r="F155">
        <f t="shared" si="5"/>
        <v>-9.8378999999999994</v>
      </c>
    </row>
    <row r="156" spans="1:6" x14ac:dyDescent="0.2">
      <c r="A156">
        <v>47984.135909999997</v>
      </c>
      <c r="B156">
        <v>9.8377999999999997</v>
      </c>
      <c r="C156">
        <v>1.6E-2</v>
      </c>
      <c r="D156">
        <v>1</v>
      </c>
      <c r="E156">
        <f t="shared" si="4"/>
        <v>0.81267407493818755</v>
      </c>
      <c r="F156">
        <f t="shared" si="5"/>
        <v>-9.8377999999999997</v>
      </c>
    </row>
    <row r="157" spans="1:6" x14ac:dyDescent="0.2">
      <c r="A157">
        <v>48244.515579999999</v>
      </c>
      <c r="B157">
        <v>9.8376999999999999</v>
      </c>
      <c r="C157">
        <v>2.3E-2</v>
      </c>
      <c r="E157">
        <f t="shared" si="4"/>
        <v>0.62142778955478661</v>
      </c>
      <c r="F157">
        <f t="shared" si="5"/>
        <v>-9.8376999999999999</v>
      </c>
    </row>
    <row r="158" spans="1:6" x14ac:dyDescent="0.2">
      <c r="A158">
        <v>48649.536840000001</v>
      </c>
      <c r="B158">
        <v>9.8374000000000006</v>
      </c>
      <c r="C158">
        <v>1.7999999999999999E-2</v>
      </c>
      <c r="E158">
        <f t="shared" si="4"/>
        <v>0.62932932243052164</v>
      </c>
      <c r="F158">
        <f t="shared" si="5"/>
        <v>-9.8374000000000006</v>
      </c>
    </row>
    <row r="159" spans="1:6" x14ac:dyDescent="0.2">
      <c r="A159">
        <v>48245.760000000002</v>
      </c>
      <c r="B159">
        <v>9.8369999999999997</v>
      </c>
      <c r="C159">
        <v>3.3000000000000002E-2</v>
      </c>
      <c r="E159">
        <f t="shared" si="4"/>
        <v>0.1439587125679509</v>
      </c>
      <c r="F159">
        <f t="shared" si="5"/>
        <v>-9.8369999999999997</v>
      </c>
    </row>
    <row r="160" spans="1:6" x14ac:dyDescent="0.2">
      <c r="A160">
        <v>48793.394469999999</v>
      </c>
      <c r="B160">
        <v>9.8359000000000005</v>
      </c>
      <c r="C160">
        <v>2.1000000000000001E-2</v>
      </c>
      <c r="E160">
        <f t="shared" si="4"/>
        <v>0.23933252520396309</v>
      </c>
      <c r="F160">
        <f t="shared" si="5"/>
        <v>-9.8359000000000005</v>
      </c>
    </row>
    <row r="161" spans="1:6" x14ac:dyDescent="0.2">
      <c r="A161">
        <v>48244.441019999998</v>
      </c>
      <c r="B161">
        <v>9.8350000000000009</v>
      </c>
      <c r="C161">
        <v>3.5000000000000003E-2</v>
      </c>
      <c r="E161">
        <f t="shared" si="4"/>
        <v>0.47028918231467287</v>
      </c>
      <c r="F161">
        <f t="shared" si="5"/>
        <v>-9.8350000000000009</v>
      </c>
    </row>
    <row r="162" spans="1:6" x14ac:dyDescent="0.2">
      <c r="A162">
        <v>48244.352129999999</v>
      </c>
      <c r="B162">
        <v>9.8348999999999993</v>
      </c>
      <c r="C162">
        <v>2.1999999999999999E-2</v>
      </c>
      <c r="E162">
        <f t="shared" si="4"/>
        <v>0.29010261046278174</v>
      </c>
      <c r="F162">
        <f t="shared" si="5"/>
        <v>-9.8348999999999993</v>
      </c>
    </row>
    <row r="163" spans="1:6" x14ac:dyDescent="0.2">
      <c r="A163">
        <v>48543.985719999997</v>
      </c>
      <c r="B163">
        <v>9.8347999999999995</v>
      </c>
      <c r="C163">
        <v>2.1999999999999999E-2</v>
      </c>
      <c r="E163">
        <f t="shared" si="4"/>
        <v>0.66944105471952753</v>
      </c>
      <c r="F163">
        <f t="shared" si="5"/>
        <v>-9.8347999999999995</v>
      </c>
    </row>
    <row r="164" spans="1:6" x14ac:dyDescent="0.2">
      <c r="A164">
        <v>48103.797149999999</v>
      </c>
      <c r="B164">
        <v>9.8331999999999997</v>
      </c>
      <c r="C164">
        <v>2.5999999999999999E-2</v>
      </c>
      <c r="D164">
        <v>0</v>
      </c>
      <c r="E164">
        <f t="shared" si="4"/>
        <v>0.37481401599347919</v>
      </c>
      <c r="F164">
        <f t="shared" si="5"/>
        <v>-9.8331999999999997</v>
      </c>
    </row>
    <row r="165" spans="1:6" x14ac:dyDescent="0.2">
      <c r="A165">
        <v>48657.195659999998</v>
      </c>
      <c r="B165">
        <v>9.8323999999999998</v>
      </c>
      <c r="C165">
        <v>2.8000000000000001E-2</v>
      </c>
      <c r="E165">
        <f t="shared" si="4"/>
        <v>0.15432111277618787</v>
      </c>
      <c r="F165">
        <f t="shared" si="5"/>
        <v>-9.8323999999999998</v>
      </c>
    </row>
    <row r="166" spans="1:6" x14ac:dyDescent="0.2">
      <c r="A166">
        <v>48245.22666</v>
      </c>
      <c r="B166">
        <v>9.8320000000000007</v>
      </c>
      <c r="C166">
        <v>4.4999999999999998E-2</v>
      </c>
      <c r="E166">
        <f t="shared" si="4"/>
        <v>6.2839281442279571E-2</v>
      </c>
      <c r="F166">
        <f t="shared" si="5"/>
        <v>-9.8320000000000007</v>
      </c>
    </row>
    <row r="167" spans="1:6" x14ac:dyDescent="0.2">
      <c r="A167">
        <v>48594.099849999999</v>
      </c>
      <c r="B167">
        <v>9.8320000000000007</v>
      </c>
      <c r="C167">
        <v>3.5000000000000003E-2</v>
      </c>
      <c r="E167">
        <f t="shared" si="4"/>
        <v>0.25447071080975547</v>
      </c>
      <c r="F167">
        <f t="shared" si="5"/>
        <v>-9.8320000000000007</v>
      </c>
    </row>
    <row r="168" spans="1:6" x14ac:dyDescent="0.2">
      <c r="A168">
        <v>48246.485419999997</v>
      </c>
      <c r="B168">
        <v>9.8292999999999999</v>
      </c>
      <c r="C168">
        <v>1.7000000000000001E-2</v>
      </c>
      <c r="E168">
        <f t="shared" si="4"/>
        <v>0.61443843979520807</v>
      </c>
      <c r="F168">
        <f t="shared" si="5"/>
        <v>-9.8292999999999999</v>
      </c>
    </row>
    <row r="169" spans="1:6" x14ac:dyDescent="0.2">
      <c r="A169">
        <v>48939.651460000001</v>
      </c>
      <c r="B169">
        <v>9.8283000000000005</v>
      </c>
      <c r="C169">
        <v>1.7999999999999999E-2</v>
      </c>
      <c r="E169">
        <f t="shared" si="4"/>
        <v>0.71301502872438505</v>
      </c>
      <c r="F169">
        <f t="shared" si="5"/>
        <v>-9.8283000000000005</v>
      </c>
    </row>
    <row r="170" spans="1:6" x14ac:dyDescent="0.2">
      <c r="A170">
        <v>48171.035430000004</v>
      </c>
      <c r="B170">
        <v>9.8275000000000006</v>
      </c>
      <c r="C170">
        <v>4.4999999999999998E-2</v>
      </c>
      <c r="D170">
        <v>0</v>
      </c>
      <c r="E170">
        <f t="shared" si="4"/>
        <v>0.67175597277838506</v>
      </c>
      <c r="F170">
        <f t="shared" si="5"/>
        <v>-9.8275000000000006</v>
      </c>
    </row>
    <row r="171" spans="1:6" x14ac:dyDescent="0.2">
      <c r="A171">
        <v>48387.41966</v>
      </c>
      <c r="B171">
        <v>9.8274000000000008</v>
      </c>
      <c r="C171">
        <v>4.2000000000000003E-2</v>
      </c>
      <c r="E171">
        <f t="shared" si="4"/>
        <v>0.29851496588230475</v>
      </c>
      <c r="F171">
        <f t="shared" si="5"/>
        <v>-9.8274000000000008</v>
      </c>
    </row>
    <row r="172" spans="1:6" x14ac:dyDescent="0.2">
      <c r="A172">
        <v>48242.47118</v>
      </c>
      <c r="B172">
        <v>9.8269000000000002</v>
      </c>
      <c r="C172">
        <v>0.02</v>
      </c>
      <c r="E172">
        <f t="shared" si="4"/>
        <v>0.47727853207413773</v>
      </c>
      <c r="F172">
        <f t="shared" si="5"/>
        <v>-9.8269000000000002</v>
      </c>
    </row>
    <row r="173" spans="1:6" x14ac:dyDescent="0.2">
      <c r="A173">
        <v>48244.796569999999</v>
      </c>
      <c r="B173">
        <v>9.8269000000000002</v>
      </c>
      <c r="C173">
        <v>1.9E-2</v>
      </c>
      <c r="E173">
        <f t="shared" si="4"/>
        <v>0.19101519899379582</v>
      </c>
      <c r="F173">
        <f t="shared" si="5"/>
        <v>-9.8269000000000002</v>
      </c>
    </row>
    <row r="174" spans="1:6" x14ac:dyDescent="0.2">
      <c r="A174">
        <v>48544.060270000002</v>
      </c>
      <c r="B174">
        <v>9.8262999999999998</v>
      </c>
      <c r="C174">
        <v>4.2999999999999997E-2</v>
      </c>
      <c r="E174">
        <f t="shared" si="4"/>
        <v>0.82055939123165444</v>
      </c>
      <c r="F174">
        <f t="shared" si="5"/>
        <v>-9.8262999999999998</v>
      </c>
    </row>
    <row r="175" spans="1:6" x14ac:dyDescent="0.2">
      <c r="A175">
        <v>48149.102679999996</v>
      </c>
      <c r="B175">
        <v>9.8261000000000003</v>
      </c>
      <c r="C175">
        <v>2.1999999999999999E-2</v>
      </c>
      <c r="D175">
        <v>0</v>
      </c>
      <c r="E175">
        <f t="shared" si="4"/>
        <v>0.21245758347640731</v>
      </c>
      <c r="F175">
        <f t="shared" si="5"/>
        <v>-9.8261000000000003</v>
      </c>
    </row>
    <row r="176" spans="1:6" x14ac:dyDescent="0.2">
      <c r="A176">
        <v>48594.441099999996</v>
      </c>
      <c r="B176">
        <v>9.8256999999999994</v>
      </c>
      <c r="C176">
        <v>3.5999999999999997E-2</v>
      </c>
      <c r="E176">
        <f t="shared" si="4"/>
        <v>0.94620957507640924</v>
      </c>
      <c r="F176">
        <f t="shared" si="5"/>
        <v>-9.8256999999999994</v>
      </c>
    </row>
    <row r="177" spans="1:6" x14ac:dyDescent="0.2">
      <c r="A177">
        <v>48698.679190000003</v>
      </c>
      <c r="B177">
        <v>9.8255999999999997</v>
      </c>
      <c r="C177">
        <v>2.1000000000000001E-2</v>
      </c>
      <c r="E177">
        <f t="shared" si="4"/>
        <v>0.24448940043635048</v>
      </c>
      <c r="F177">
        <f t="shared" si="5"/>
        <v>-9.8255999999999997</v>
      </c>
    </row>
    <row r="178" spans="1:6" x14ac:dyDescent="0.2">
      <c r="A178">
        <v>48106.730360000001</v>
      </c>
      <c r="B178">
        <v>9.8251000000000008</v>
      </c>
      <c r="C178">
        <v>2.3E-2</v>
      </c>
      <c r="D178">
        <v>64</v>
      </c>
      <c r="E178">
        <f t="shared" si="4"/>
        <v>0.32064655539548426</v>
      </c>
      <c r="F178">
        <f t="shared" si="5"/>
        <v>-9.8251000000000008</v>
      </c>
    </row>
    <row r="179" spans="1:6" x14ac:dyDescent="0.2">
      <c r="A179">
        <v>48387.405319999998</v>
      </c>
      <c r="B179">
        <v>9.8248999999999995</v>
      </c>
      <c r="C179">
        <v>1.4E-2</v>
      </c>
      <c r="E179">
        <f t="shared" si="4"/>
        <v>0.26944673052787493</v>
      </c>
      <c r="F179">
        <f t="shared" si="5"/>
        <v>-9.8248999999999995</v>
      </c>
    </row>
    <row r="180" spans="1:6" x14ac:dyDescent="0.2">
      <c r="A180">
        <v>48246.5743</v>
      </c>
      <c r="B180">
        <v>9.8245000000000005</v>
      </c>
      <c r="C180">
        <v>2.3E-2</v>
      </c>
      <c r="E180">
        <f t="shared" si="4"/>
        <v>0.79460474091899869</v>
      </c>
      <c r="F180">
        <f t="shared" si="5"/>
        <v>-9.8245000000000005</v>
      </c>
    </row>
    <row r="181" spans="1:6" x14ac:dyDescent="0.2">
      <c r="A181">
        <v>48245.863219999999</v>
      </c>
      <c r="B181">
        <v>9.8242999999999991</v>
      </c>
      <c r="C181">
        <v>4.5999999999999999E-2</v>
      </c>
      <c r="E181">
        <f t="shared" si="4"/>
        <v>0.35319324903150573</v>
      </c>
      <c r="F181">
        <f t="shared" si="5"/>
        <v>-9.8242999999999991</v>
      </c>
    </row>
    <row r="182" spans="1:6" x14ac:dyDescent="0.2">
      <c r="A182">
        <v>48008.29262</v>
      </c>
      <c r="B182">
        <v>9.8239000000000001</v>
      </c>
      <c r="C182">
        <v>2.4E-2</v>
      </c>
      <c r="D182">
        <v>0</v>
      </c>
      <c r="E182">
        <f t="shared" si="4"/>
        <v>0.78010305642073519</v>
      </c>
      <c r="F182">
        <f t="shared" si="5"/>
        <v>-9.8239000000000001</v>
      </c>
    </row>
    <row r="183" spans="1:6" x14ac:dyDescent="0.2">
      <c r="A183">
        <v>48939.637190000001</v>
      </c>
      <c r="B183">
        <v>9.8232999999999997</v>
      </c>
      <c r="C183">
        <v>2.1000000000000001E-2</v>
      </c>
      <c r="E183">
        <f t="shared" si="4"/>
        <v>0.68408868852543492</v>
      </c>
      <c r="F183">
        <f t="shared" si="5"/>
        <v>-9.8232999999999997</v>
      </c>
    </row>
    <row r="184" spans="1:6" x14ac:dyDescent="0.2">
      <c r="A184">
        <v>48242.30775</v>
      </c>
      <c r="B184">
        <v>9.8222000000000005</v>
      </c>
      <c r="C184">
        <v>1.7999999999999999E-2</v>
      </c>
      <c r="E184">
        <f t="shared" si="4"/>
        <v>0.14599389445299948</v>
      </c>
      <c r="F184">
        <f t="shared" si="5"/>
        <v>-9.8222000000000005</v>
      </c>
    </row>
    <row r="185" spans="1:6" x14ac:dyDescent="0.2">
      <c r="A185">
        <v>48246.026639999996</v>
      </c>
      <c r="B185">
        <v>9.8218999999999994</v>
      </c>
      <c r="C185">
        <v>0.02</v>
      </c>
      <c r="E185">
        <f t="shared" si="4"/>
        <v>0.68445761590976417</v>
      </c>
      <c r="F185">
        <f t="shared" si="5"/>
        <v>-9.8218999999999994</v>
      </c>
    </row>
    <row r="186" spans="1:6" x14ac:dyDescent="0.2">
      <c r="A186">
        <v>48727.468979999998</v>
      </c>
      <c r="B186">
        <v>9.8215000000000003</v>
      </c>
      <c r="C186">
        <v>0.02</v>
      </c>
      <c r="E186">
        <f t="shared" si="4"/>
        <v>0.60351251311976739</v>
      </c>
      <c r="F186">
        <f t="shared" si="5"/>
        <v>-9.8215000000000003</v>
      </c>
    </row>
    <row r="187" spans="1:6" x14ac:dyDescent="0.2">
      <c r="A187">
        <v>48243.018840000004</v>
      </c>
      <c r="B187">
        <v>9.8211999999999993</v>
      </c>
      <c r="C187">
        <v>1.9E-2</v>
      </c>
      <c r="E187">
        <f t="shared" si="4"/>
        <v>0.58742565708337224</v>
      </c>
      <c r="F187">
        <f t="shared" si="5"/>
        <v>-9.8211999999999993</v>
      </c>
    </row>
    <row r="188" spans="1:6" x14ac:dyDescent="0.2">
      <c r="A188">
        <v>48107.160470000003</v>
      </c>
      <c r="B188">
        <v>9.8210999999999995</v>
      </c>
      <c r="C188">
        <v>1.7000000000000001E-2</v>
      </c>
      <c r="D188">
        <v>0</v>
      </c>
      <c r="E188">
        <f t="shared" si="4"/>
        <v>0.19251117931483464</v>
      </c>
      <c r="F188">
        <f t="shared" si="5"/>
        <v>-9.8210999999999995</v>
      </c>
    </row>
    <row r="189" spans="1:6" x14ac:dyDescent="0.2">
      <c r="A189">
        <v>48322.8989</v>
      </c>
      <c r="B189">
        <v>9.8209999999999997</v>
      </c>
      <c r="C189">
        <v>2.5000000000000001E-2</v>
      </c>
      <c r="E189">
        <f t="shared" si="4"/>
        <v>0.51018604481362217</v>
      </c>
      <c r="F189">
        <f t="shared" si="5"/>
        <v>-9.8209999999999997</v>
      </c>
    </row>
    <row r="190" spans="1:6" x14ac:dyDescent="0.2">
      <c r="A190">
        <v>48244.974340000001</v>
      </c>
      <c r="B190">
        <v>9.8208000000000002</v>
      </c>
      <c r="C190">
        <v>3.5999999999999997E-2</v>
      </c>
      <c r="E190">
        <f t="shared" si="4"/>
        <v>0.55136807196936388</v>
      </c>
      <c r="F190">
        <f t="shared" si="5"/>
        <v>-9.8208000000000002</v>
      </c>
    </row>
    <row r="191" spans="1:6" x14ac:dyDescent="0.2">
      <c r="A191">
        <v>48246.92985</v>
      </c>
      <c r="B191">
        <v>9.8198000000000008</v>
      </c>
      <c r="C191">
        <v>3.2000000000000001E-2</v>
      </c>
      <c r="E191">
        <f t="shared" si="4"/>
        <v>0.51533075759823532</v>
      </c>
      <c r="F191">
        <f t="shared" si="5"/>
        <v>-9.8198000000000008</v>
      </c>
    </row>
    <row r="192" spans="1:6" x14ac:dyDescent="0.2">
      <c r="A192">
        <v>48247.004399999998</v>
      </c>
      <c r="B192">
        <v>9.8195999999999994</v>
      </c>
      <c r="C192">
        <v>2.3E-2</v>
      </c>
      <c r="E192">
        <f t="shared" si="4"/>
        <v>0.66644909409558295</v>
      </c>
      <c r="F192">
        <f t="shared" si="5"/>
        <v>-9.8195999999999994</v>
      </c>
    </row>
    <row r="193" spans="1:6" x14ac:dyDescent="0.2">
      <c r="A193">
        <v>48244.529909999997</v>
      </c>
      <c r="B193">
        <v>9.8192000000000004</v>
      </c>
      <c r="C193">
        <v>3.5000000000000003E-2</v>
      </c>
      <c r="E193">
        <f t="shared" si="4"/>
        <v>0.65047575416645032</v>
      </c>
      <c r="F193">
        <f t="shared" si="5"/>
        <v>-9.8192000000000004</v>
      </c>
    </row>
    <row r="194" spans="1:6" x14ac:dyDescent="0.2">
      <c r="A194">
        <v>48657.981379999997</v>
      </c>
      <c r="B194">
        <v>9.8185000000000002</v>
      </c>
      <c r="C194">
        <v>2.5000000000000001E-2</v>
      </c>
      <c r="E194">
        <f t="shared" si="4"/>
        <v>0.74703337778760215</v>
      </c>
      <c r="F194">
        <f t="shared" si="5"/>
        <v>-9.8185000000000002</v>
      </c>
    </row>
    <row r="195" spans="1:6" x14ac:dyDescent="0.2">
      <c r="A195">
        <v>48246.471080000003</v>
      </c>
      <c r="B195">
        <v>9.8165999999999993</v>
      </c>
      <c r="C195">
        <v>1.7999999999999999E-2</v>
      </c>
      <c r="E195">
        <f t="shared" si="4"/>
        <v>0.58537020445555754</v>
      </c>
      <c r="F195">
        <f t="shared" si="5"/>
        <v>-9.8165999999999993</v>
      </c>
    </row>
    <row r="196" spans="1:6" x14ac:dyDescent="0.2">
      <c r="A196">
        <v>48353.554929999998</v>
      </c>
      <c r="B196">
        <v>9.8163999999999998</v>
      </c>
      <c r="C196">
        <v>2.5000000000000001E-2</v>
      </c>
      <c r="E196">
        <f t="shared" si="4"/>
        <v>0.65221498331277417</v>
      </c>
      <c r="F196">
        <f t="shared" si="5"/>
        <v>-9.8163999999999998</v>
      </c>
    </row>
    <row r="197" spans="1:6" x14ac:dyDescent="0.2">
      <c r="A197">
        <v>48244.885450000002</v>
      </c>
      <c r="B197">
        <v>9.8163</v>
      </c>
      <c r="C197">
        <v>2.1999999999999999E-2</v>
      </c>
      <c r="E197">
        <f t="shared" si="4"/>
        <v>0.37118150011758644</v>
      </c>
      <c r="F197">
        <f t="shared" si="5"/>
        <v>-9.8163</v>
      </c>
    </row>
    <row r="198" spans="1:6" x14ac:dyDescent="0.2">
      <c r="A198">
        <v>48323.002090000002</v>
      </c>
      <c r="B198">
        <v>9.8148</v>
      </c>
      <c r="C198">
        <v>2.4E-2</v>
      </c>
      <c r="E198">
        <f t="shared" si="4"/>
        <v>0.71935976907820987</v>
      </c>
      <c r="F198">
        <f t="shared" si="5"/>
        <v>-9.8148</v>
      </c>
    </row>
    <row r="199" spans="1:6" x14ac:dyDescent="0.2">
      <c r="A199">
        <v>48106.716050000003</v>
      </c>
      <c r="B199">
        <v>9.8140999999999998</v>
      </c>
      <c r="C199">
        <v>1.7999999999999999E-2</v>
      </c>
      <c r="D199">
        <v>0</v>
      </c>
      <c r="E199">
        <f t="shared" si="4"/>
        <v>0.29163913225468718</v>
      </c>
      <c r="F199">
        <f t="shared" si="5"/>
        <v>-9.8140999999999998</v>
      </c>
    </row>
    <row r="200" spans="1:6" x14ac:dyDescent="0.2">
      <c r="A200">
        <v>48657.462350000002</v>
      </c>
      <c r="B200">
        <v>9.8127999999999993</v>
      </c>
      <c r="C200">
        <v>3.3000000000000002E-2</v>
      </c>
      <c r="E200">
        <f t="shared" si="4"/>
        <v>0.6949213698173935</v>
      </c>
      <c r="F200">
        <f t="shared" si="5"/>
        <v>-9.8127999999999993</v>
      </c>
    </row>
    <row r="201" spans="1:6" x14ac:dyDescent="0.2">
      <c r="A201">
        <v>48353.569230000001</v>
      </c>
      <c r="B201">
        <v>9.8117000000000001</v>
      </c>
      <c r="C201">
        <v>2.8000000000000001E-2</v>
      </c>
      <c r="E201">
        <f t="shared" si="4"/>
        <v>0.68120213572558441</v>
      </c>
      <c r="F201">
        <f t="shared" si="5"/>
        <v>-9.8117000000000001</v>
      </c>
    </row>
    <row r="202" spans="1:6" x14ac:dyDescent="0.2">
      <c r="A202">
        <v>48103.708259999999</v>
      </c>
      <c r="B202">
        <v>9.8106000000000009</v>
      </c>
      <c r="C202">
        <v>0.02</v>
      </c>
      <c r="D202">
        <v>0</v>
      </c>
      <c r="E202">
        <f t="shared" si="4"/>
        <v>0.1946274441416449</v>
      </c>
      <c r="F202">
        <f t="shared" si="5"/>
        <v>-9.8106000000000009</v>
      </c>
    </row>
    <row r="203" spans="1:6" x14ac:dyDescent="0.2">
      <c r="A203">
        <v>48246.293299999998</v>
      </c>
      <c r="B203">
        <v>9.8102999999999998</v>
      </c>
      <c r="C203">
        <v>1.9E-2</v>
      </c>
      <c r="E203">
        <f t="shared" si="4"/>
        <v>0.22499706073710968</v>
      </c>
      <c r="F203">
        <f t="shared" si="5"/>
        <v>-9.8102999999999998</v>
      </c>
    </row>
    <row r="204" spans="1:6" x14ac:dyDescent="0.2">
      <c r="A204">
        <v>48244.071150000003</v>
      </c>
      <c r="B204">
        <v>9.8097999999999992</v>
      </c>
      <c r="C204">
        <v>0.03</v>
      </c>
      <c r="E204">
        <f t="shared" ref="E204:E240" si="6">+(A204-B$6)/B$7-INT((A204-B$6)/B$7)</f>
        <v>0.72053547176653865</v>
      </c>
      <c r="F204">
        <f t="shared" ref="F204:F239" si="7">-B204</f>
        <v>-9.8097999999999992</v>
      </c>
    </row>
    <row r="205" spans="1:6" x14ac:dyDescent="0.2">
      <c r="A205">
        <v>48106.893819999998</v>
      </c>
      <c r="B205">
        <v>9.8092000000000006</v>
      </c>
      <c r="C205">
        <v>1.9E-2</v>
      </c>
      <c r="D205">
        <v>0</v>
      </c>
      <c r="E205">
        <f t="shared" si="6"/>
        <v>0.65199200521550438</v>
      </c>
      <c r="F205">
        <f t="shared" si="7"/>
        <v>-9.8092000000000006</v>
      </c>
    </row>
    <row r="206" spans="1:6" x14ac:dyDescent="0.2">
      <c r="A206">
        <v>48244.085469999998</v>
      </c>
      <c r="B206">
        <v>9.8087999999999997</v>
      </c>
      <c r="C206">
        <v>2.1000000000000001E-2</v>
      </c>
      <c r="E206">
        <f t="shared" si="6"/>
        <v>0.74956316563543623</v>
      </c>
      <c r="F206">
        <f t="shared" si="7"/>
        <v>-9.8087999999999997</v>
      </c>
    </row>
    <row r="207" spans="1:6" x14ac:dyDescent="0.2">
      <c r="A207">
        <v>48246.559979999998</v>
      </c>
      <c r="B207">
        <v>9.8076000000000008</v>
      </c>
      <c r="C207">
        <v>1.9E-2</v>
      </c>
      <c r="E207">
        <f t="shared" si="6"/>
        <v>0.7655770470354355</v>
      </c>
      <c r="F207">
        <f t="shared" si="7"/>
        <v>-9.8076000000000008</v>
      </c>
    </row>
    <row r="208" spans="1:6" x14ac:dyDescent="0.2">
      <c r="A208">
        <v>48244.337809999997</v>
      </c>
      <c r="B208">
        <v>9.8072999999999997</v>
      </c>
      <c r="C208">
        <v>1.7999999999999999E-2</v>
      </c>
      <c r="E208">
        <f t="shared" si="6"/>
        <v>0.26107491657921855</v>
      </c>
      <c r="F208">
        <f t="shared" si="7"/>
        <v>-9.8072999999999997</v>
      </c>
    </row>
    <row r="209" spans="1:6" x14ac:dyDescent="0.2">
      <c r="A209">
        <v>48246.040979999998</v>
      </c>
      <c r="B209">
        <v>9.8069000000000006</v>
      </c>
      <c r="C209">
        <v>2.8000000000000001E-2</v>
      </c>
      <c r="E209">
        <f t="shared" si="6"/>
        <v>0.71352585126419399</v>
      </c>
      <c r="F209">
        <f t="shared" si="7"/>
        <v>-9.8069000000000006</v>
      </c>
    </row>
    <row r="210" spans="1:6" x14ac:dyDescent="0.2">
      <c r="A210">
        <v>48245.77433</v>
      </c>
      <c r="B210">
        <v>9.8056999999999999</v>
      </c>
      <c r="C210">
        <v>2.1000000000000001E-2</v>
      </c>
      <c r="E210">
        <f t="shared" si="6"/>
        <v>0.1730066771796146</v>
      </c>
      <c r="F210">
        <f t="shared" si="7"/>
        <v>-9.8056999999999999</v>
      </c>
    </row>
    <row r="211" spans="1:6" x14ac:dyDescent="0.2">
      <c r="A211">
        <v>48106.90812</v>
      </c>
      <c r="B211">
        <v>9.8041999999999998</v>
      </c>
      <c r="C211">
        <v>1.7999999999999999E-2</v>
      </c>
      <c r="D211">
        <v>0</v>
      </c>
      <c r="E211">
        <f t="shared" si="6"/>
        <v>0.68097915762822936</v>
      </c>
      <c r="F211">
        <f t="shared" si="7"/>
        <v>-9.8041999999999998</v>
      </c>
    </row>
    <row r="212" spans="1:6" x14ac:dyDescent="0.2">
      <c r="A212">
        <v>48149.088329999999</v>
      </c>
      <c r="B212">
        <v>9.8039000000000005</v>
      </c>
      <c r="C212">
        <v>3.5000000000000003E-2</v>
      </c>
      <c r="D212">
        <v>0</v>
      </c>
      <c r="E212">
        <f t="shared" si="6"/>
        <v>0.18336907739387698</v>
      </c>
      <c r="F212">
        <f t="shared" si="7"/>
        <v>-9.8039000000000005</v>
      </c>
    </row>
    <row r="213" spans="1:6" x14ac:dyDescent="0.2">
      <c r="A213">
        <v>48247.01874</v>
      </c>
      <c r="B213">
        <v>9.8039000000000005</v>
      </c>
      <c r="C213">
        <v>2.4E-2</v>
      </c>
      <c r="E213">
        <f t="shared" si="6"/>
        <v>0.69551732945001277</v>
      </c>
      <c r="F213">
        <f t="shared" si="7"/>
        <v>-9.8039000000000005</v>
      </c>
    </row>
    <row r="214" spans="1:6" x14ac:dyDescent="0.2">
      <c r="A214">
        <v>48791.986519999999</v>
      </c>
      <c r="B214">
        <v>9.8024000000000004</v>
      </c>
      <c r="C214">
        <v>3.5000000000000003E-2</v>
      </c>
      <c r="E214">
        <f t="shared" si="6"/>
        <v>0.3853142572154411</v>
      </c>
      <c r="F214">
        <f t="shared" si="7"/>
        <v>-9.8024000000000004</v>
      </c>
    </row>
    <row r="215" spans="1:6" x14ac:dyDescent="0.2">
      <c r="A215">
        <v>48047.736929999999</v>
      </c>
      <c r="B215">
        <v>9.8010999999999999</v>
      </c>
      <c r="C215">
        <v>1.7999999999999999E-2</v>
      </c>
      <c r="D215">
        <v>0</v>
      </c>
      <c r="E215">
        <f t="shared" si="6"/>
        <v>0.73662232780728232</v>
      </c>
      <c r="F215">
        <f t="shared" si="7"/>
        <v>-9.8010999999999999</v>
      </c>
    </row>
    <row r="216" spans="1:6" x14ac:dyDescent="0.2">
      <c r="A216">
        <v>48243.81882</v>
      </c>
      <c r="B216">
        <v>9.8001000000000005</v>
      </c>
      <c r="C216">
        <v>2.5000000000000001E-2</v>
      </c>
      <c r="E216">
        <f t="shared" si="6"/>
        <v>0.20904399155085684</v>
      </c>
      <c r="F216">
        <f t="shared" si="7"/>
        <v>-9.8001000000000005</v>
      </c>
    </row>
    <row r="217" spans="1:6" x14ac:dyDescent="0.2">
      <c r="A217">
        <v>48242.574399999998</v>
      </c>
      <c r="B217">
        <v>9.7993000000000006</v>
      </c>
      <c r="C217">
        <v>0.02</v>
      </c>
      <c r="E217">
        <f t="shared" si="6"/>
        <v>0.68651306853757887</v>
      </c>
      <c r="F217">
        <f t="shared" si="7"/>
        <v>-9.7993000000000006</v>
      </c>
    </row>
    <row r="218" spans="1:6" x14ac:dyDescent="0.2">
      <c r="A218">
        <v>48243.10772</v>
      </c>
      <c r="B218">
        <v>9.7978000000000005</v>
      </c>
      <c r="C218">
        <v>2.1999999999999999E-2</v>
      </c>
      <c r="E218">
        <f t="shared" si="6"/>
        <v>0.76759195819238357</v>
      </c>
      <c r="F218">
        <f t="shared" si="7"/>
        <v>-9.7978000000000005</v>
      </c>
    </row>
    <row r="219" spans="1:6" x14ac:dyDescent="0.2">
      <c r="A219">
        <v>48245.315549999999</v>
      </c>
      <c r="B219">
        <v>9.7957000000000001</v>
      </c>
      <c r="C219">
        <v>3.4000000000000002E-2</v>
      </c>
      <c r="E219">
        <f t="shared" si="6"/>
        <v>0.2430258532941707</v>
      </c>
      <c r="F219">
        <f t="shared" si="7"/>
        <v>-9.7957000000000001</v>
      </c>
    </row>
    <row r="220" spans="1:6" x14ac:dyDescent="0.2">
      <c r="A220">
        <v>48055.381309999997</v>
      </c>
      <c r="B220">
        <v>9.7950999999999997</v>
      </c>
      <c r="C220">
        <v>1.9E-2</v>
      </c>
      <c r="D220">
        <v>0</v>
      </c>
      <c r="E220">
        <f t="shared" si="6"/>
        <v>0.23234317544412875</v>
      </c>
      <c r="F220">
        <f t="shared" si="7"/>
        <v>-9.7950999999999997</v>
      </c>
    </row>
    <row r="221" spans="1:6" x14ac:dyDescent="0.2">
      <c r="A221">
        <v>48055.128960000002</v>
      </c>
      <c r="B221">
        <v>9.7924000000000007</v>
      </c>
      <c r="C221">
        <v>1.7999999999999999E-2</v>
      </c>
      <c r="D221">
        <v>0</v>
      </c>
      <c r="E221">
        <f t="shared" si="6"/>
        <v>0.72081115377227434</v>
      </c>
      <c r="F221">
        <f t="shared" si="7"/>
        <v>-9.7924000000000007</v>
      </c>
    </row>
    <row r="222" spans="1:6" x14ac:dyDescent="0.2">
      <c r="A222">
        <v>48055.11464</v>
      </c>
      <c r="B222">
        <v>9.7920999999999996</v>
      </c>
      <c r="C222">
        <v>1.7999999999999999E-2</v>
      </c>
      <c r="D222">
        <v>0</v>
      </c>
      <c r="E222">
        <f t="shared" si="6"/>
        <v>0.69178345988868273</v>
      </c>
      <c r="F222">
        <f t="shared" si="7"/>
        <v>-9.7920999999999996</v>
      </c>
    </row>
    <row r="223" spans="1:6" x14ac:dyDescent="0.2">
      <c r="A223">
        <v>48243.093390000002</v>
      </c>
      <c r="B223">
        <v>9.7875999999999994</v>
      </c>
      <c r="C223">
        <v>3.7999999999999999E-2</v>
      </c>
      <c r="E223">
        <f t="shared" si="6"/>
        <v>0.73854399358071987</v>
      </c>
      <c r="F223">
        <f t="shared" si="7"/>
        <v>-9.7875999999999994</v>
      </c>
    </row>
    <row r="224" spans="1:6" x14ac:dyDescent="0.2">
      <c r="A224">
        <v>48322.987779999996</v>
      </c>
      <c r="B224">
        <v>9.7871000000000006</v>
      </c>
      <c r="C224">
        <v>3.5000000000000003E-2</v>
      </c>
      <c r="E224">
        <f t="shared" si="6"/>
        <v>0.6903523459226335</v>
      </c>
      <c r="F224">
        <f t="shared" si="7"/>
        <v>-9.7871000000000006</v>
      </c>
    </row>
    <row r="225" spans="1:6" x14ac:dyDescent="0.2">
      <c r="A225">
        <v>48792.608780000002</v>
      </c>
      <c r="B225">
        <v>9.7868999999999993</v>
      </c>
      <c r="C225">
        <v>2.8000000000000001E-2</v>
      </c>
      <c r="E225">
        <f t="shared" si="6"/>
        <v>0.6466810724066363</v>
      </c>
      <c r="F225">
        <f t="shared" si="7"/>
        <v>-9.7868999999999993</v>
      </c>
    </row>
    <row r="226" spans="1:6" x14ac:dyDescent="0.2">
      <c r="A226">
        <v>48402.440159999998</v>
      </c>
      <c r="B226">
        <v>9.7841000000000005</v>
      </c>
      <c r="C226">
        <v>0.02</v>
      </c>
      <c r="E226">
        <f t="shared" si="6"/>
        <v>0.74617389858497063</v>
      </c>
      <c r="F226">
        <f t="shared" si="7"/>
        <v>-9.7841000000000005</v>
      </c>
    </row>
    <row r="227" spans="1:6" x14ac:dyDescent="0.2">
      <c r="A227">
        <v>48243.804479999999</v>
      </c>
      <c r="B227">
        <v>9.7825000000000006</v>
      </c>
      <c r="C227">
        <v>3.4000000000000002E-2</v>
      </c>
      <c r="E227">
        <f t="shared" si="6"/>
        <v>0.17997575619631334</v>
      </c>
      <c r="F227">
        <f t="shared" si="7"/>
        <v>-9.7825000000000006</v>
      </c>
    </row>
    <row r="228" spans="1:6" x14ac:dyDescent="0.2">
      <c r="A228">
        <v>48047.751230000002</v>
      </c>
      <c r="B228">
        <v>9.7799999999999994</v>
      </c>
      <c r="C228">
        <v>2.5999999999999999E-2</v>
      </c>
      <c r="D228">
        <v>0</v>
      </c>
      <c r="E228">
        <f t="shared" si="6"/>
        <v>0.7656094802200073</v>
      </c>
      <c r="F228">
        <f t="shared" si="7"/>
        <v>-9.7799999999999994</v>
      </c>
    </row>
    <row r="229" spans="1:6" x14ac:dyDescent="0.2">
      <c r="A229">
        <v>48171.049780000001</v>
      </c>
      <c r="B229">
        <v>9.7760999999999996</v>
      </c>
      <c r="C229">
        <v>3.1E-2</v>
      </c>
      <c r="D229">
        <v>0</v>
      </c>
      <c r="E229">
        <f t="shared" si="6"/>
        <v>0.70084447886091539</v>
      </c>
      <c r="F229">
        <f t="shared" si="7"/>
        <v>-9.7760999999999996</v>
      </c>
    </row>
    <row r="230" spans="1:6" x14ac:dyDescent="0.2">
      <c r="A230">
        <v>48055.395680000001</v>
      </c>
      <c r="B230">
        <v>9.7750000000000004</v>
      </c>
      <c r="C230">
        <v>2.1999999999999999E-2</v>
      </c>
      <c r="D230">
        <v>1</v>
      </c>
      <c r="E230">
        <f t="shared" si="6"/>
        <v>0.26147222301227657</v>
      </c>
      <c r="F230">
        <f t="shared" si="7"/>
        <v>-9.7750000000000004</v>
      </c>
    </row>
    <row r="231" spans="1:6" x14ac:dyDescent="0.2">
      <c r="A231">
        <v>48107.174769999998</v>
      </c>
      <c r="B231">
        <v>9.7741000000000007</v>
      </c>
      <c r="C231">
        <v>1.9E-2</v>
      </c>
      <c r="D231">
        <v>0</v>
      </c>
      <c r="E231">
        <f t="shared" si="6"/>
        <v>0.22149833171280875</v>
      </c>
      <c r="F231">
        <f t="shared" si="7"/>
        <v>-9.7741000000000007</v>
      </c>
    </row>
    <row r="232" spans="1:6" x14ac:dyDescent="0.2">
      <c r="A232">
        <v>48594.08554</v>
      </c>
      <c r="B232">
        <v>9.7675000000000001</v>
      </c>
      <c r="C232">
        <v>4.2999999999999997E-2</v>
      </c>
      <c r="E232">
        <f t="shared" si="6"/>
        <v>0.22546328766907209</v>
      </c>
      <c r="F232">
        <f t="shared" si="7"/>
        <v>-9.7675000000000001</v>
      </c>
    </row>
    <row r="233" spans="1:6" x14ac:dyDescent="0.2">
      <c r="A233">
        <v>48048.017950000001</v>
      </c>
      <c r="B233">
        <v>9.7659000000000002</v>
      </c>
      <c r="C233">
        <v>2.7E-2</v>
      </c>
      <c r="D233">
        <v>0</v>
      </c>
      <c r="E233">
        <f t="shared" si="6"/>
        <v>0.30627054946000953</v>
      </c>
      <c r="F233">
        <f t="shared" si="7"/>
        <v>-9.7659000000000002</v>
      </c>
    </row>
    <row r="234" spans="1:6" x14ac:dyDescent="0.2">
      <c r="A234">
        <v>48594.174419999996</v>
      </c>
      <c r="B234">
        <v>9.7614999999999998</v>
      </c>
      <c r="C234">
        <v>4.2000000000000003E-2</v>
      </c>
      <c r="E234">
        <f t="shared" si="6"/>
        <v>0.40562958877808342</v>
      </c>
      <c r="F234">
        <f t="shared" si="7"/>
        <v>-9.7614999999999998</v>
      </c>
    </row>
    <row r="235" spans="1:6" x14ac:dyDescent="0.2">
      <c r="A235">
        <v>48302.990279999998</v>
      </c>
      <c r="B235">
        <v>9.7597000000000005</v>
      </c>
      <c r="C235">
        <v>2.1000000000000001E-2</v>
      </c>
      <c r="E235">
        <f t="shared" si="6"/>
        <v>0.1539481312360067</v>
      </c>
      <c r="F235">
        <f t="shared" si="7"/>
        <v>-9.7597000000000005</v>
      </c>
    </row>
    <row r="236" spans="1:6" x14ac:dyDescent="0.2">
      <c r="A236">
        <v>49053.3557</v>
      </c>
      <c r="B236">
        <v>9.7591000000000001</v>
      </c>
      <c r="C236">
        <v>1.7999999999999999E-2</v>
      </c>
      <c r="E236">
        <f t="shared" si="6"/>
        <v>0.19987756475393326</v>
      </c>
      <c r="F236">
        <f t="shared" si="7"/>
        <v>-9.7591000000000001</v>
      </c>
    </row>
    <row r="237" spans="1:6" x14ac:dyDescent="0.2">
      <c r="A237">
        <v>48246.307629999996</v>
      </c>
      <c r="B237">
        <v>9.7476000000000003</v>
      </c>
      <c r="C237">
        <v>2.8000000000000001E-2</v>
      </c>
      <c r="E237">
        <f t="shared" si="6"/>
        <v>0.25404502534877338</v>
      </c>
      <c r="F237">
        <f t="shared" si="7"/>
        <v>-9.7476000000000003</v>
      </c>
    </row>
    <row r="238" spans="1:6" x14ac:dyDescent="0.2">
      <c r="A238">
        <v>48575.600469999998</v>
      </c>
      <c r="B238">
        <v>9.6751000000000005</v>
      </c>
      <c r="C238">
        <v>2.4E-2</v>
      </c>
      <c r="E238">
        <f t="shared" si="6"/>
        <v>0.75486599015857792</v>
      </c>
      <c r="F238">
        <f t="shared" si="7"/>
        <v>-9.6751000000000005</v>
      </c>
    </row>
    <row r="239" spans="1:6" x14ac:dyDescent="0.2">
      <c r="A239">
        <v>48792.594450000004</v>
      </c>
      <c r="B239">
        <v>9.6624999999999996</v>
      </c>
      <c r="C239">
        <v>2.5999999999999999E-2</v>
      </c>
      <c r="E239">
        <f t="shared" si="6"/>
        <v>0.6176331077949726</v>
      </c>
      <c r="F239">
        <f t="shared" si="7"/>
        <v>-9.6624999999999996</v>
      </c>
    </row>
    <row r="240" spans="1:6" x14ac:dyDescent="0.2">
      <c r="A240">
        <v>48748.708570000003</v>
      </c>
      <c r="B240">
        <v>9.4091000000000005</v>
      </c>
      <c r="C240">
        <v>3.7999999999999999E-2</v>
      </c>
      <c r="E240">
        <f t="shared" si="6"/>
        <v>0.65772456935224</v>
      </c>
      <c r="F240">
        <f>-B240</f>
        <v>-9.4091000000000005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8"/>
  <sheetViews>
    <sheetView workbookViewId="0">
      <selection activeCell="A11" sqref="A11:D16"/>
    </sheetView>
  </sheetViews>
  <sheetFormatPr defaultRowHeight="12.75" x14ac:dyDescent="0.2"/>
  <cols>
    <col min="1" max="1" width="18.140625" style="29" customWidth="1"/>
    <col min="2" max="2" width="4.28515625" style="12" customWidth="1"/>
    <col min="3" max="3" width="10.7109375" style="12" customWidth="1"/>
    <col min="4" max="4" width="5" style="12" customWidth="1"/>
    <col min="5" max="5" width="17.28515625" style="12" customWidth="1"/>
    <col min="6" max="6" width="4" style="36" customWidth="1"/>
    <col min="7" max="11" width="9.140625" style="12"/>
    <col min="12" max="12" width="14" style="12" customWidth="1"/>
    <col min="13" max="13" width="12" style="12" customWidth="1"/>
    <col min="14" max="14" width="14.28515625" style="12" customWidth="1"/>
    <col min="15" max="16384" width="9.140625" style="12"/>
  </cols>
  <sheetData>
    <row r="1" spans="1:15" ht="18" x14ac:dyDescent="0.25">
      <c r="A1" s="32" t="s">
        <v>53</v>
      </c>
      <c r="F1" s="12"/>
    </row>
    <row r="2" spans="1:15" x14ac:dyDescent="0.2">
      <c r="F2" s="12"/>
    </row>
    <row r="3" spans="1:15" x14ac:dyDescent="0.2">
      <c r="A3" s="33" t="s">
        <v>54</v>
      </c>
      <c r="F3" s="12"/>
    </row>
    <row r="4" spans="1:15" x14ac:dyDescent="0.2">
      <c r="F4" s="12"/>
    </row>
    <row r="5" spans="1:15" x14ac:dyDescent="0.2">
      <c r="F5" s="12"/>
    </row>
    <row r="6" spans="1:15" x14ac:dyDescent="0.2">
      <c r="F6" s="12"/>
    </row>
    <row r="7" spans="1:15" x14ac:dyDescent="0.2">
      <c r="F7" s="12"/>
    </row>
    <row r="8" spans="1:15" x14ac:dyDescent="0.2">
      <c r="F8" s="12"/>
    </row>
    <row r="9" spans="1:15" x14ac:dyDescent="0.2">
      <c r="F9" s="12"/>
    </row>
    <row r="10" spans="1:15" ht="13.5" thickBot="1" x14ac:dyDescent="0.25">
      <c r="F10" s="34"/>
      <c r="G10" s="34"/>
      <c r="H10" s="34"/>
      <c r="I10" s="34"/>
      <c r="J10" s="34"/>
      <c r="K10" s="34"/>
      <c r="L10" s="34"/>
      <c r="M10" s="34"/>
      <c r="N10" s="34"/>
    </row>
    <row r="11" spans="1:15" x14ac:dyDescent="0.2">
      <c r="A11" s="29" t="str">
        <f t="shared" ref="A11:A16" si="0">L11</f>
        <v>Rucinski S</v>
      </c>
      <c r="B11" s="3" t="str">
        <f t="shared" ref="B11:B16" si="1">IF(J11="s","II","I")</f>
        <v>II</v>
      </c>
      <c r="C11" s="29">
        <f t="shared" ref="C11:C16" si="2">I11</f>
        <v>48500.43</v>
      </c>
      <c r="D11" s="12" t="str">
        <f t="shared" ref="D11:D16" si="3">K11</f>
        <v>V</v>
      </c>
      <c r="E11" s="35">
        <f>VLOOKUP(C11,'Active  1'!C$21:E$935,3,FALSE)</f>
        <v>1047.3787911343904</v>
      </c>
      <c r="G11" s="12">
        <v>0</v>
      </c>
      <c r="H11" s="12">
        <v>0.02</v>
      </c>
      <c r="I11" s="12">
        <v>48500.43</v>
      </c>
      <c r="J11" s="12" t="s">
        <v>56</v>
      </c>
      <c r="K11" s="12" t="s">
        <v>57</v>
      </c>
      <c r="L11" s="12" t="s">
        <v>58</v>
      </c>
      <c r="N11" s="12" t="s">
        <v>59</v>
      </c>
    </row>
    <row r="12" spans="1:15" x14ac:dyDescent="0.2">
      <c r="A12" s="29" t="str">
        <f t="shared" si="0"/>
        <v>Deb</v>
      </c>
      <c r="B12" s="3" t="str">
        <f t="shared" si="1"/>
        <v>I</v>
      </c>
      <c r="C12" s="29">
        <f t="shared" si="2"/>
        <v>53099.906300000002</v>
      </c>
      <c r="D12" s="12" t="str">
        <f t="shared" si="3"/>
        <v>V</v>
      </c>
      <c r="E12" s="35">
        <f>VLOOKUP(C12,'Active  1'!C$21:E$935,3,FALSE)</f>
        <v>10370.855749388842</v>
      </c>
      <c r="G12" s="12">
        <v>9323</v>
      </c>
      <c r="H12" s="12">
        <v>-1.6999999999999999E-3</v>
      </c>
      <c r="I12" s="12">
        <v>53099.906300000002</v>
      </c>
      <c r="J12" s="12" t="s">
        <v>55</v>
      </c>
      <c r="K12" s="12" t="s">
        <v>57</v>
      </c>
      <c r="L12" s="12" t="s">
        <v>60</v>
      </c>
      <c r="O12" s="12" t="s">
        <v>61</v>
      </c>
    </row>
    <row r="13" spans="1:15" x14ac:dyDescent="0.2">
      <c r="A13" s="29" t="str">
        <f t="shared" si="0"/>
        <v>Dal H A</v>
      </c>
      <c r="B13" s="3" t="str">
        <f t="shared" si="1"/>
        <v>II</v>
      </c>
      <c r="C13" s="29">
        <f t="shared" si="2"/>
        <v>55747.314299999998</v>
      </c>
      <c r="D13" s="12" t="str">
        <f t="shared" si="3"/>
        <v>BVR</v>
      </c>
      <c r="E13" s="35">
        <f>VLOOKUP(C13,'Active  1'!C$21:E$935,3,FALSE)</f>
        <v>15737.3466012057</v>
      </c>
      <c r="G13" s="12">
        <v>14690</v>
      </c>
      <c r="H13" s="12">
        <v>4.1000000000000003E-3</v>
      </c>
      <c r="I13" s="12">
        <v>55747.314299999998</v>
      </c>
      <c r="J13" s="12" t="s">
        <v>56</v>
      </c>
      <c r="K13" s="12" t="s">
        <v>62</v>
      </c>
      <c r="L13" s="12" t="s">
        <v>63</v>
      </c>
      <c r="O13" s="12" t="s">
        <v>64</v>
      </c>
    </row>
    <row r="14" spans="1:15" x14ac:dyDescent="0.2">
      <c r="A14" s="29" t="str">
        <f t="shared" si="0"/>
        <v>Dal H A</v>
      </c>
      <c r="B14" s="3" t="str">
        <f t="shared" si="1"/>
        <v>I</v>
      </c>
      <c r="C14" s="29">
        <f t="shared" si="2"/>
        <v>55761.373599999999</v>
      </c>
      <c r="D14" s="12" t="str">
        <f t="shared" si="3"/>
        <v>BVR</v>
      </c>
      <c r="E14" s="35">
        <f>VLOOKUP(C14,'Active  1'!C$21:E$935,3,FALSE)</f>
        <v>15765.845836998955</v>
      </c>
      <c r="G14" s="12">
        <v>14718</v>
      </c>
      <c r="H14" s="12">
        <v>-6.6E-3</v>
      </c>
      <c r="I14" s="12">
        <v>55761.373599999999</v>
      </c>
      <c r="J14" s="12" t="s">
        <v>55</v>
      </c>
      <c r="K14" s="12" t="s">
        <v>62</v>
      </c>
      <c r="L14" s="12" t="s">
        <v>63</v>
      </c>
      <c r="O14" s="12" t="s">
        <v>64</v>
      </c>
    </row>
    <row r="15" spans="1:15" x14ac:dyDescent="0.2">
      <c r="A15" s="29" t="str">
        <f t="shared" si="0"/>
        <v>Dal H A</v>
      </c>
      <c r="B15" s="3" t="str">
        <f t="shared" si="1"/>
        <v>I</v>
      </c>
      <c r="C15" s="29">
        <f t="shared" si="2"/>
        <v>55764.332499999997</v>
      </c>
      <c r="D15" s="12" t="str">
        <f t="shared" si="3"/>
        <v>BVR</v>
      </c>
      <c r="E15" s="35">
        <f>VLOOKUP(C15,'Active  1'!C$21:E$935,3,FALSE)</f>
        <v>15771.843745059001</v>
      </c>
      <c r="G15" s="12">
        <v>14724</v>
      </c>
      <c r="H15" s="12">
        <v>-7.6E-3</v>
      </c>
      <c r="I15" s="12">
        <v>55764.332499999997</v>
      </c>
      <c r="J15" s="12" t="s">
        <v>55</v>
      </c>
      <c r="K15" s="12" t="s">
        <v>62</v>
      </c>
      <c r="L15" s="12" t="s">
        <v>63</v>
      </c>
      <c r="O15" s="12" t="s">
        <v>64</v>
      </c>
    </row>
    <row r="16" spans="1:15" x14ac:dyDescent="0.2">
      <c r="A16" s="29" t="str">
        <f t="shared" si="0"/>
        <v>Dal H A</v>
      </c>
      <c r="B16" s="3" t="str">
        <f t="shared" si="1"/>
        <v>II</v>
      </c>
      <c r="C16" s="29">
        <f t="shared" si="2"/>
        <v>55772.471100000002</v>
      </c>
      <c r="D16" s="12" t="str">
        <f t="shared" si="3"/>
        <v>BVR</v>
      </c>
      <c r="E16" s="35">
        <f>VLOOKUP(C16,'Active  1'!C$21:E$935,3,FALSE)</f>
        <v>15788.341286218742</v>
      </c>
      <c r="G16" s="12">
        <v>14741</v>
      </c>
      <c r="H16" s="12">
        <v>1.5E-3</v>
      </c>
      <c r="I16" s="12">
        <v>55772.471100000002</v>
      </c>
      <c r="J16" s="12" t="s">
        <v>56</v>
      </c>
      <c r="K16" s="12" t="s">
        <v>62</v>
      </c>
      <c r="L16" s="12" t="s">
        <v>63</v>
      </c>
      <c r="O16" s="12" t="s">
        <v>64</v>
      </c>
    </row>
    <row r="17" spans="2:5" x14ac:dyDescent="0.2">
      <c r="B17" s="3"/>
      <c r="C17" s="29"/>
      <c r="E17" s="35"/>
    </row>
    <row r="18" spans="2:5" x14ac:dyDescent="0.2">
      <c r="B18" s="3"/>
      <c r="C18" s="29"/>
      <c r="E18" s="35"/>
    </row>
    <row r="19" spans="2:5" x14ac:dyDescent="0.2">
      <c r="B19" s="3"/>
      <c r="C19" s="29"/>
      <c r="E19" s="35"/>
    </row>
    <row r="20" spans="2:5" x14ac:dyDescent="0.2">
      <c r="B20" s="3"/>
      <c r="C20" s="29"/>
      <c r="E20" s="35"/>
    </row>
    <row r="21" spans="2:5" x14ac:dyDescent="0.2">
      <c r="B21" s="3"/>
      <c r="C21" s="29"/>
      <c r="E21" s="35"/>
    </row>
    <row r="22" spans="2:5" x14ac:dyDescent="0.2">
      <c r="B22" s="3"/>
      <c r="C22" s="29"/>
      <c r="E22" s="35"/>
    </row>
    <row r="23" spans="2:5" x14ac:dyDescent="0.2">
      <c r="B23" s="3"/>
      <c r="C23" s="29"/>
      <c r="E23" s="35"/>
    </row>
    <row r="24" spans="2:5" x14ac:dyDescent="0.2">
      <c r="B24" s="3"/>
      <c r="C24" s="29"/>
      <c r="E24" s="35"/>
    </row>
    <row r="25" spans="2:5" x14ac:dyDescent="0.2">
      <c r="B25" s="3"/>
      <c r="C25" s="29"/>
      <c r="E25" s="35"/>
    </row>
    <row r="26" spans="2:5" x14ac:dyDescent="0.2">
      <c r="B26" s="3"/>
      <c r="C26" s="29"/>
      <c r="E26" s="35"/>
    </row>
    <row r="27" spans="2:5" x14ac:dyDescent="0.2">
      <c r="B27" s="3"/>
      <c r="C27" s="29"/>
      <c r="E27" s="35"/>
    </row>
    <row r="28" spans="2:5" x14ac:dyDescent="0.2">
      <c r="B28" s="3"/>
      <c r="C28" s="29"/>
      <c r="E28" s="35"/>
    </row>
    <row r="29" spans="2:5" x14ac:dyDescent="0.2">
      <c r="B29" s="3"/>
      <c r="C29" s="29"/>
      <c r="E29" s="35"/>
    </row>
    <row r="30" spans="2:5" x14ac:dyDescent="0.2">
      <c r="B30" s="3"/>
      <c r="C30" s="29"/>
      <c r="E30" s="35"/>
    </row>
    <row r="31" spans="2:5" x14ac:dyDescent="0.2">
      <c r="B31" s="3"/>
      <c r="C31" s="29"/>
      <c r="E31" s="35"/>
    </row>
    <row r="32" spans="2:5" x14ac:dyDescent="0.2">
      <c r="B32" s="3"/>
      <c r="C32" s="29"/>
      <c r="E32" s="35"/>
    </row>
    <row r="33" spans="2:5" x14ac:dyDescent="0.2">
      <c r="B33" s="3"/>
      <c r="C33" s="29"/>
      <c r="E33" s="35"/>
    </row>
    <row r="34" spans="2:5" x14ac:dyDescent="0.2">
      <c r="B34" s="3"/>
      <c r="C34" s="29"/>
      <c r="E34" s="35"/>
    </row>
    <row r="35" spans="2:5" x14ac:dyDescent="0.2">
      <c r="B35" s="3"/>
      <c r="C35" s="29"/>
      <c r="E35" s="35"/>
    </row>
    <row r="36" spans="2:5" x14ac:dyDescent="0.2">
      <c r="B36" s="3"/>
      <c r="C36" s="29"/>
      <c r="E36" s="35"/>
    </row>
    <row r="37" spans="2:5" x14ac:dyDescent="0.2">
      <c r="B37" s="3"/>
      <c r="C37" s="29"/>
      <c r="E37" s="35"/>
    </row>
    <row r="38" spans="2:5" x14ac:dyDescent="0.2">
      <c r="B38" s="3"/>
      <c r="C38" s="29"/>
      <c r="E38" s="35"/>
    </row>
    <row r="39" spans="2:5" x14ac:dyDescent="0.2">
      <c r="B39" s="3"/>
      <c r="C39" s="29"/>
      <c r="E39" s="35"/>
    </row>
    <row r="40" spans="2:5" x14ac:dyDescent="0.2">
      <c r="B40" s="3"/>
      <c r="C40" s="29"/>
      <c r="E40" s="35"/>
    </row>
    <row r="41" spans="2:5" x14ac:dyDescent="0.2">
      <c r="B41" s="3"/>
      <c r="C41" s="29"/>
      <c r="E41" s="35"/>
    </row>
    <row r="42" spans="2:5" x14ac:dyDescent="0.2">
      <c r="B42" s="3"/>
      <c r="C42" s="29"/>
      <c r="E42" s="35"/>
    </row>
    <row r="43" spans="2:5" x14ac:dyDescent="0.2">
      <c r="B43" s="3"/>
      <c r="C43" s="29"/>
      <c r="E43" s="35"/>
    </row>
    <row r="44" spans="2:5" x14ac:dyDescent="0.2">
      <c r="B44" s="3"/>
      <c r="C44" s="29"/>
      <c r="E44" s="35"/>
    </row>
    <row r="45" spans="2:5" x14ac:dyDescent="0.2">
      <c r="B45" s="3"/>
      <c r="C45" s="29"/>
      <c r="E45" s="35"/>
    </row>
    <row r="46" spans="2:5" x14ac:dyDescent="0.2">
      <c r="B46" s="3"/>
      <c r="C46" s="29"/>
      <c r="E46" s="35"/>
    </row>
    <row r="47" spans="2:5" x14ac:dyDescent="0.2">
      <c r="B47" s="3"/>
      <c r="C47" s="29"/>
      <c r="E47" s="35"/>
    </row>
    <row r="48" spans="2:5" x14ac:dyDescent="0.2">
      <c r="B48" s="3"/>
      <c r="C48" s="29"/>
      <c r="E48" s="35"/>
    </row>
    <row r="49" spans="2:5" x14ac:dyDescent="0.2">
      <c r="B49" s="3"/>
      <c r="C49" s="29"/>
      <c r="E49" s="35"/>
    </row>
    <row r="50" spans="2:5" x14ac:dyDescent="0.2">
      <c r="B50" s="3"/>
      <c r="C50" s="29"/>
      <c r="E50" s="35"/>
    </row>
    <row r="51" spans="2:5" x14ac:dyDescent="0.2">
      <c r="B51" s="3"/>
      <c r="C51" s="29"/>
      <c r="E51" s="35"/>
    </row>
    <row r="52" spans="2:5" x14ac:dyDescent="0.2">
      <c r="B52" s="3"/>
      <c r="C52" s="29"/>
      <c r="E52" s="35"/>
    </row>
    <row r="53" spans="2:5" x14ac:dyDescent="0.2">
      <c r="B53" s="3"/>
      <c r="C53" s="29"/>
      <c r="E53" s="35"/>
    </row>
    <row r="54" spans="2:5" x14ac:dyDescent="0.2">
      <c r="B54" s="3"/>
      <c r="C54" s="29"/>
      <c r="E54" s="35"/>
    </row>
    <row r="55" spans="2:5" x14ac:dyDescent="0.2">
      <c r="B55" s="3"/>
      <c r="C55" s="29"/>
      <c r="E55" s="35"/>
    </row>
    <row r="56" spans="2:5" x14ac:dyDescent="0.2">
      <c r="B56" s="3"/>
      <c r="C56" s="29"/>
      <c r="E56" s="35"/>
    </row>
    <row r="57" spans="2:5" x14ac:dyDescent="0.2">
      <c r="B57" s="3"/>
      <c r="C57" s="29"/>
      <c r="E57" s="35"/>
    </row>
    <row r="58" spans="2:5" x14ac:dyDescent="0.2">
      <c r="B58" s="3"/>
      <c r="C58" s="29"/>
      <c r="E58" s="35"/>
    </row>
    <row r="59" spans="2:5" x14ac:dyDescent="0.2">
      <c r="B59" s="3"/>
      <c r="C59" s="29"/>
      <c r="E59" s="35"/>
    </row>
    <row r="60" spans="2:5" x14ac:dyDescent="0.2">
      <c r="B60" s="3"/>
      <c r="C60" s="29"/>
      <c r="E60" s="35"/>
    </row>
    <row r="61" spans="2:5" x14ac:dyDescent="0.2">
      <c r="B61" s="3"/>
      <c r="C61" s="29"/>
      <c r="E61" s="35"/>
    </row>
    <row r="62" spans="2:5" x14ac:dyDescent="0.2">
      <c r="B62" s="3"/>
      <c r="C62" s="29"/>
      <c r="E62" s="35"/>
    </row>
    <row r="63" spans="2:5" x14ac:dyDescent="0.2">
      <c r="B63" s="3"/>
      <c r="C63" s="29"/>
      <c r="E63" s="35"/>
    </row>
    <row r="64" spans="2:5" x14ac:dyDescent="0.2">
      <c r="B64" s="3"/>
      <c r="C64" s="29"/>
      <c r="E64" s="35"/>
    </row>
    <row r="65" spans="2:5" x14ac:dyDescent="0.2">
      <c r="B65" s="3"/>
      <c r="C65" s="29"/>
      <c r="E65" s="35"/>
    </row>
    <row r="66" spans="2:5" x14ac:dyDescent="0.2">
      <c r="B66" s="3"/>
      <c r="C66" s="29"/>
      <c r="E66" s="35"/>
    </row>
    <row r="67" spans="2:5" x14ac:dyDescent="0.2">
      <c r="B67" s="3"/>
      <c r="C67" s="29"/>
      <c r="E67" s="35"/>
    </row>
    <row r="68" spans="2:5" x14ac:dyDescent="0.2">
      <c r="B68" s="3"/>
      <c r="C68" s="29"/>
      <c r="E68" s="35"/>
    </row>
    <row r="69" spans="2:5" x14ac:dyDescent="0.2">
      <c r="B69" s="3"/>
      <c r="C69" s="29"/>
      <c r="E69" s="35"/>
    </row>
    <row r="70" spans="2:5" x14ac:dyDescent="0.2">
      <c r="B70" s="3"/>
      <c r="C70" s="29"/>
      <c r="E70" s="35"/>
    </row>
    <row r="71" spans="2:5" x14ac:dyDescent="0.2">
      <c r="B71" s="3"/>
      <c r="C71" s="29"/>
      <c r="E71" s="35"/>
    </row>
    <row r="72" spans="2:5" x14ac:dyDescent="0.2">
      <c r="B72" s="3"/>
      <c r="C72" s="29"/>
      <c r="E72" s="35"/>
    </row>
    <row r="73" spans="2:5" x14ac:dyDescent="0.2">
      <c r="B73" s="3"/>
      <c r="C73" s="29"/>
      <c r="E73" s="35"/>
    </row>
    <row r="74" spans="2:5" x14ac:dyDescent="0.2">
      <c r="B74" s="3"/>
      <c r="C74" s="29"/>
      <c r="E74" s="35"/>
    </row>
    <row r="75" spans="2:5" x14ac:dyDescent="0.2">
      <c r="B75" s="3"/>
      <c r="C75" s="29"/>
      <c r="E75" s="35"/>
    </row>
    <row r="76" spans="2:5" x14ac:dyDescent="0.2">
      <c r="B76" s="3"/>
      <c r="C76" s="29"/>
      <c r="E76" s="35"/>
    </row>
    <row r="77" spans="2:5" x14ac:dyDescent="0.2">
      <c r="B77" s="3"/>
      <c r="C77" s="29"/>
      <c r="E77" s="35"/>
    </row>
    <row r="78" spans="2:5" x14ac:dyDescent="0.2">
      <c r="B78" s="3"/>
      <c r="C78" s="29"/>
      <c r="E78" s="35"/>
    </row>
    <row r="79" spans="2:5" x14ac:dyDescent="0.2">
      <c r="B79" s="3"/>
      <c r="C79" s="29"/>
      <c r="E79" s="35"/>
    </row>
    <row r="80" spans="2:5" x14ac:dyDescent="0.2">
      <c r="B80" s="3"/>
      <c r="C80" s="29"/>
      <c r="E80" s="35"/>
    </row>
    <row r="81" spans="2:5" x14ac:dyDescent="0.2">
      <c r="B81" s="3"/>
      <c r="C81" s="29"/>
      <c r="E81" s="35"/>
    </row>
    <row r="82" spans="2:5" x14ac:dyDescent="0.2">
      <c r="B82" s="3"/>
      <c r="C82" s="29"/>
      <c r="E82" s="35"/>
    </row>
    <row r="83" spans="2:5" x14ac:dyDescent="0.2">
      <c r="B83" s="3"/>
      <c r="C83" s="29"/>
      <c r="E83" s="35"/>
    </row>
    <row r="84" spans="2:5" x14ac:dyDescent="0.2">
      <c r="B84" s="3"/>
      <c r="C84" s="29"/>
      <c r="E84" s="35"/>
    </row>
    <row r="85" spans="2:5" x14ac:dyDescent="0.2">
      <c r="B85" s="3"/>
      <c r="C85" s="29"/>
      <c r="E85" s="35"/>
    </row>
    <row r="86" spans="2:5" x14ac:dyDescent="0.2">
      <c r="B86" s="3"/>
      <c r="C86" s="29"/>
      <c r="E86" s="35"/>
    </row>
    <row r="87" spans="2:5" x14ac:dyDescent="0.2">
      <c r="B87" s="3"/>
      <c r="C87" s="29"/>
      <c r="E87" s="35"/>
    </row>
    <row r="88" spans="2:5" x14ac:dyDescent="0.2">
      <c r="B88" s="3"/>
      <c r="C88" s="29"/>
      <c r="E88" s="35"/>
    </row>
    <row r="89" spans="2:5" x14ac:dyDescent="0.2">
      <c r="B89" s="3"/>
      <c r="C89" s="29"/>
      <c r="E89" s="35"/>
    </row>
    <row r="90" spans="2:5" x14ac:dyDescent="0.2">
      <c r="B90" s="3"/>
      <c r="C90" s="29"/>
      <c r="E90" s="35"/>
    </row>
    <row r="91" spans="2:5" x14ac:dyDescent="0.2">
      <c r="B91" s="3"/>
      <c r="C91" s="29"/>
      <c r="E91" s="35"/>
    </row>
    <row r="92" spans="2:5" x14ac:dyDescent="0.2">
      <c r="B92" s="3"/>
      <c r="C92" s="29"/>
      <c r="E92" s="35"/>
    </row>
    <row r="93" spans="2:5" x14ac:dyDescent="0.2">
      <c r="B93" s="3"/>
      <c r="C93" s="29"/>
      <c r="E93" s="35"/>
    </row>
    <row r="94" spans="2:5" x14ac:dyDescent="0.2">
      <c r="B94" s="3"/>
      <c r="C94" s="29"/>
      <c r="E94" s="35"/>
    </row>
    <row r="95" spans="2:5" x14ac:dyDescent="0.2">
      <c r="B95" s="3"/>
      <c r="C95" s="29"/>
      <c r="E95" s="35"/>
    </row>
    <row r="96" spans="2:5" x14ac:dyDescent="0.2">
      <c r="B96" s="3"/>
      <c r="C96" s="29"/>
      <c r="E96" s="35"/>
    </row>
    <row r="97" spans="2:5" x14ac:dyDescent="0.2">
      <c r="B97" s="3"/>
      <c r="C97" s="29"/>
      <c r="E97" s="35"/>
    </row>
    <row r="98" spans="2:5" x14ac:dyDescent="0.2">
      <c r="B98" s="3"/>
      <c r="C98" s="29"/>
      <c r="E98" s="35"/>
    </row>
    <row r="99" spans="2:5" x14ac:dyDescent="0.2">
      <c r="B99" s="3"/>
      <c r="C99" s="29"/>
      <c r="E99" s="35"/>
    </row>
    <row r="100" spans="2:5" x14ac:dyDescent="0.2">
      <c r="B100" s="3"/>
      <c r="C100" s="29"/>
      <c r="E100" s="35"/>
    </row>
    <row r="101" spans="2:5" x14ac:dyDescent="0.2">
      <c r="B101" s="3"/>
      <c r="C101" s="29"/>
      <c r="E101" s="35"/>
    </row>
    <row r="102" spans="2:5" x14ac:dyDescent="0.2">
      <c r="B102" s="3"/>
      <c r="C102" s="29"/>
      <c r="E102" s="35"/>
    </row>
    <row r="103" spans="2:5" x14ac:dyDescent="0.2">
      <c r="B103" s="3"/>
      <c r="C103" s="29"/>
      <c r="E103" s="35"/>
    </row>
    <row r="104" spans="2:5" x14ac:dyDescent="0.2">
      <c r="B104" s="3"/>
      <c r="C104" s="29"/>
      <c r="E104" s="35"/>
    </row>
    <row r="105" spans="2:5" x14ac:dyDescent="0.2">
      <c r="B105" s="3"/>
      <c r="C105" s="29"/>
      <c r="E105" s="35"/>
    </row>
    <row r="106" spans="2:5" x14ac:dyDescent="0.2">
      <c r="B106" s="3"/>
      <c r="C106" s="29"/>
      <c r="E106" s="35"/>
    </row>
    <row r="107" spans="2:5" x14ac:dyDescent="0.2">
      <c r="B107" s="3"/>
      <c r="C107" s="29"/>
      <c r="E107" s="35"/>
    </row>
    <row r="108" spans="2:5" x14ac:dyDescent="0.2">
      <c r="B108" s="3"/>
      <c r="C108" s="29"/>
      <c r="E108" s="35"/>
    </row>
    <row r="109" spans="2:5" x14ac:dyDescent="0.2">
      <c r="B109" s="3"/>
      <c r="C109" s="29"/>
      <c r="E109" s="35"/>
    </row>
    <row r="110" spans="2:5" x14ac:dyDescent="0.2">
      <c r="B110" s="3"/>
      <c r="C110" s="29"/>
      <c r="E110" s="35"/>
    </row>
    <row r="111" spans="2:5" x14ac:dyDescent="0.2">
      <c r="B111" s="3"/>
      <c r="C111" s="29"/>
      <c r="E111" s="35"/>
    </row>
    <row r="112" spans="2:5" x14ac:dyDescent="0.2">
      <c r="B112" s="3"/>
      <c r="C112" s="29"/>
      <c r="E112" s="35"/>
    </row>
    <row r="113" spans="2:5" x14ac:dyDescent="0.2">
      <c r="B113" s="3"/>
      <c r="C113" s="29"/>
      <c r="E113" s="35"/>
    </row>
    <row r="114" spans="2:5" x14ac:dyDescent="0.2">
      <c r="B114" s="3"/>
      <c r="C114" s="29"/>
      <c r="E114" s="35"/>
    </row>
    <row r="115" spans="2:5" x14ac:dyDescent="0.2">
      <c r="B115" s="3"/>
      <c r="C115" s="29"/>
      <c r="E115" s="35"/>
    </row>
    <row r="116" spans="2:5" x14ac:dyDescent="0.2">
      <c r="B116" s="3"/>
      <c r="C116" s="29"/>
      <c r="E116" s="35"/>
    </row>
    <row r="117" spans="2:5" x14ac:dyDescent="0.2">
      <c r="B117" s="3"/>
      <c r="C117" s="29"/>
      <c r="E117" s="35"/>
    </row>
    <row r="118" spans="2:5" x14ac:dyDescent="0.2">
      <c r="B118" s="3"/>
      <c r="C118" s="29"/>
      <c r="E118" s="35"/>
    </row>
    <row r="119" spans="2:5" x14ac:dyDescent="0.2">
      <c r="B119" s="3"/>
      <c r="C119" s="29"/>
      <c r="E119" s="35"/>
    </row>
    <row r="120" spans="2:5" x14ac:dyDescent="0.2">
      <c r="B120" s="3"/>
      <c r="C120" s="29"/>
      <c r="E120" s="35"/>
    </row>
    <row r="121" spans="2:5" x14ac:dyDescent="0.2">
      <c r="B121" s="3"/>
      <c r="C121" s="29"/>
      <c r="E121" s="35"/>
    </row>
    <row r="122" spans="2:5" x14ac:dyDescent="0.2">
      <c r="B122" s="3"/>
      <c r="C122" s="29"/>
      <c r="E122" s="35"/>
    </row>
    <row r="123" spans="2:5" x14ac:dyDescent="0.2">
      <c r="B123" s="3"/>
      <c r="C123" s="29"/>
      <c r="E123" s="35"/>
    </row>
    <row r="124" spans="2:5" x14ac:dyDescent="0.2">
      <c r="B124" s="3"/>
      <c r="C124" s="29"/>
      <c r="E124" s="35"/>
    </row>
    <row r="125" spans="2:5" x14ac:dyDescent="0.2">
      <c r="B125" s="3"/>
      <c r="C125" s="29"/>
      <c r="E125" s="35"/>
    </row>
    <row r="126" spans="2:5" x14ac:dyDescent="0.2">
      <c r="B126" s="3"/>
      <c r="C126" s="29"/>
      <c r="E126" s="35"/>
    </row>
    <row r="127" spans="2:5" x14ac:dyDescent="0.2">
      <c r="B127" s="3"/>
      <c r="C127" s="29"/>
      <c r="E127" s="35"/>
    </row>
    <row r="128" spans="2:5" x14ac:dyDescent="0.2">
      <c r="B128" s="3"/>
      <c r="C128" s="29"/>
      <c r="E128" s="35"/>
    </row>
    <row r="129" spans="2:5" x14ac:dyDescent="0.2">
      <c r="B129" s="3"/>
      <c r="C129" s="29"/>
      <c r="E129" s="35"/>
    </row>
    <row r="130" spans="2:5" x14ac:dyDescent="0.2">
      <c r="B130" s="3"/>
      <c r="C130" s="29"/>
      <c r="E130" s="35"/>
    </row>
    <row r="131" spans="2:5" x14ac:dyDescent="0.2">
      <c r="B131" s="3"/>
      <c r="C131" s="29"/>
      <c r="E131" s="35"/>
    </row>
    <row r="132" spans="2:5" x14ac:dyDescent="0.2">
      <c r="B132" s="3"/>
      <c r="C132" s="29"/>
      <c r="E132" s="35"/>
    </row>
    <row r="133" spans="2:5" x14ac:dyDescent="0.2">
      <c r="B133" s="3"/>
      <c r="C133" s="29"/>
      <c r="E133" s="35"/>
    </row>
    <row r="134" spans="2:5" x14ac:dyDescent="0.2">
      <c r="B134" s="3"/>
      <c r="C134" s="29"/>
      <c r="E134" s="35"/>
    </row>
    <row r="135" spans="2:5" x14ac:dyDescent="0.2">
      <c r="B135" s="3"/>
      <c r="C135" s="29"/>
      <c r="E135" s="35"/>
    </row>
    <row r="136" spans="2:5" x14ac:dyDescent="0.2">
      <c r="B136" s="3"/>
      <c r="C136" s="29"/>
      <c r="E136" s="35"/>
    </row>
    <row r="137" spans="2:5" x14ac:dyDescent="0.2">
      <c r="B137" s="3"/>
      <c r="C137" s="29"/>
      <c r="E137" s="35"/>
    </row>
    <row r="138" spans="2:5" x14ac:dyDescent="0.2">
      <c r="B138" s="3"/>
      <c r="C138" s="29"/>
      <c r="E138" s="35"/>
    </row>
    <row r="139" spans="2:5" x14ac:dyDescent="0.2">
      <c r="B139" s="3"/>
      <c r="C139" s="29"/>
      <c r="E139" s="35"/>
    </row>
    <row r="140" spans="2:5" x14ac:dyDescent="0.2">
      <c r="B140" s="3"/>
      <c r="C140" s="29"/>
      <c r="E140" s="35"/>
    </row>
    <row r="141" spans="2:5" x14ac:dyDescent="0.2">
      <c r="B141" s="3"/>
      <c r="C141" s="29"/>
      <c r="E141" s="35"/>
    </row>
    <row r="142" spans="2:5" x14ac:dyDescent="0.2">
      <c r="B142" s="3"/>
      <c r="C142" s="29"/>
      <c r="E142" s="35"/>
    </row>
    <row r="143" spans="2:5" x14ac:dyDescent="0.2">
      <c r="B143" s="3"/>
      <c r="C143" s="29"/>
      <c r="E143" s="35"/>
    </row>
    <row r="144" spans="2:5" x14ac:dyDescent="0.2">
      <c r="B144" s="3"/>
      <c r="C144" s="29"/>
      <c r="E144" s="35"/>
    </row>
    <row r="145" spans="2:5" x14ac:dyDescent="0.2">
      <c r="B145" s="3"/>
      <c r="C145" s="29"/>
      <c r="E145" s="35"/>
    </row>
    <row r="146" spans="2:5" x14ac:dyDescent="0.2">
      <c r="B146" s="3"/>
      <c r="C146" s="29"/>
      <c r="E146" s="35"/>
    </row>
    <row r="147" spans="2:5" x14ac:dyDescent="0.2">
      <c r="B147" s="3"/>
      <c r="C147" s="29"/>
      <c r="E147" s="35"/>
    </row>
    <row r="148" spans="2:5" x14ac:dyDescent="0.2">
      <c r="B148" s="3"/>
      <c r="C148" s="29"/>
      <c r="E148" s="35"/>
    </row>
    <row r="149" spans="2:5" x14ac:dyDescent="0.2">
      <c r="B149" s="3"/>
      <c r="C149" s="29"/>
      <c r="E149" s="35"/>
    </row>
    <row r="150" spans="2:5" x14ac:dyDescent="0.2">
      <c r="B150" s="3"/>
      <c r="C150" s="29"/>
      <c r="E150" s="35"/>
    </row>
    <row r="151" spans="2:5" x14ac:dyDescent="0.2">
      <c r="B151" s="3"/>
      <c r="C151" s="29"/>
      <c r="E151" s="35"/>
    </row>
    <row r="152" spans="2:5" x14ac:dyDescent="0.2">
      <c r="B152" s="3"/>
      <c r="C152" s="29"/>
      <c r="E152" s="35"/>
    </row>
    <row r="153" spans="2:5" x14ac:dyDescent="0.2">
      <c r="B153" s="3"/>
      <c r="C153" s="29"/>
      <c r="E153" s="35"/>
    </row>
    <row r="154" spans="2:5" x14ac:dyDescent="0.2">
      <c r="B154" s="3"/>
      <c r="C154" s="29"/>
      <c r="E154" s="35"/>
    </row>
    <row r="155" spans="2:5" x14ac:dyDescent="0.2">
      <c r="B155" s="3"/>
      <c r="C155" s="29"/>
      <c r="E155" s="35"/>
    </row>
    <row r="156" spans="2:5" x14ac:dyDescent="0.2">
      <c r="B156" s="3"/>
      <c r="C156" s="29"/>
      <c r="E156" s="35"/>
    </row>
    <row r="157" spans="2:5" x14ac:dyDescent="0.2">
      <c r="B157" s="3"/>
      <c r="C157" s="29"/>
      <c r="E157" s="35"/>
    </row>
    <row r="158" spans="2:5" x14ac:dyDescent="0.2">
      <c r="B158" s="3"/>
      <c r="C158" s="29"/>
      <c r="E158" s="35"/>
    </row>
    <row r="159" spans="2:5" x14ac:dyDescent="0.2">
      <c r="B159" s="3"/>
      <c r="C159" s="29"/>
      <c r="E159" s="35"/>
    </row>
    <row r="160" spans="2:5" x14ac:dyDescent="0.2">
      <c r="B160" s="3"/>
      <c r="C160" s="29"/>
      <c r="E160" s="35"/>
    </row>
    <row r="161" spans="2:5" x14ac:dyDescent="0.2">
      <c r="B161" s="3"/>
      <c r="C161" s="29"/>
      <c r="E161" s="35"/>
    </row>
    <row r="162" spans="2:5" x14ac:dyDescent="0.2">
      <c r="B162" s="3"/>
      <c r="C162" s="29"/>
      <c r="E162" s="35"/>
    </row>
    <row r="163" spans="2:5" x14ac:dyDescent="0.2">
      <c r="B163" s="3"/>
      <c r="C163" s="29"/>
      <c r="E163" s="35"/>
    </row>
    <row r="164" spans="2:5" x14ac:dyDescent="0.2">
      <c r="B164" s="3"/>
      <c r="C164" s="29"/>
      <c r="E164" s="35"/>
    </row>
    <row r="165" spans="2:5" x14ac:dyDescent="0.2">
      <c r="B165" s="3"/>
      <c r="C165" s="29"/>
      <c r="E165" s="35"/>
    </row>
    <row r="166" spans="2:5" x14ac:dyDescent="0.2">
      <c r="B166" s="3"/>
      <c r="C166" s="29"/>
      <c r="E166" s="35"/>
    </row>
    <row r="167" spans="2:5" x14ac:dyDescent="0.2">
      <c r="B167" s="3"/>
      <c r="C167" s="29"/>
      <c r="E167" s="35"/>
    </row>
    <row r="168" spans="2:5" x14ac:dyDescent="0.2">
      <c r="B168" s="3"/>
      <c r="C168" s="29"/>
      <c r="E168" s="35"/>
    </row>
    <row r="169" spans="2:5" x14ac:dyDescent="0.2">
      <c r="B169" s="3"/>
      <c r="C169" s="29"/>
      <c r="E169" s="35"/>
    </row>
    <row r="170" spans="2:5" x14ac:dyDescent="0.2">
      <c r="B170" s="3"/>
      <c r="C170" s="29"/>
      <c r="E170" s="35"/>
    </row>
    <row r="171" spans="2:5" x14ac:dyDescent="0.2">
      <c r="B171" s="3"/>
      <c r="C171" s="29"/>
      <c r="E171" s="35"/>
    </row>
    <row r="172" spans="2:5" x14ac:dyDescent="0.2">
      <c r="B172" s="3"/>
      <c r="C172" s="29"/>
      <c r="E172" s="35"/>
    </row>
    <row r="173" spans="2:5" x14ac:dyDescent="0.2">
      <c r="B173" s="3"/>
      <c r="C173" s="29"/>
      <c r="E173" s="35"/>
    </row>
    <row r="174" spans="2:5" x14ac:dyDescent="0.2">
      <c r="B174" s="3"/>
      <c r="C174" s="29"/>
      <c r="E174" s="35"/>
    </row>
    <row r="175" spans="2:5" x14ac:dyDescent="0.2">
      <c r="B175" s="3"/>
      <c r="C175" s="29"/>
      <c r="E175" s="35"/>
    </row>
    <row r="176" spans="2:5" x14ac:dyDescent="0.2">
      <c r="B176" s="3"/>
      <c r="C176" s="29"/>
      <c r="E176" s="35"/>
    </row>
    <row r="177" spans="2:5" x14ac:dyDescent="0.2">
      <c r="B177" s="3"/>
      <c r="C177" s="29"/>
      <c r="E177" s="35"/>
    </row>
    <row r="178" spans="2:5" x14ac:dyDescent="0.2">
      <c r="B178" s="3"/>
      <c r="C178" s="29"/>
      <c r="E178" s="35"/>
    </row>
    <row r="179" spans="2:5" x14ac:dyDescent="0.2">
      <c r="B179" s="3"/>
      <c r="C179" s="29"/>
      <c r="E179" s="35"/>
    </row>
    <row r="180" spans="2:5" x14ac:dyDescent="0.2">
      <c r="B180" s="3"/>
      <c r="C180" s="29"/>
      <c r="E180" s="35"/>
    </row>
    <row r="181" spans="2:5" x14ac:dyDescent="0.2">
      <c r="B181" s="3"/>
      <c r="C181" s="29"/>
      <c r="E181" s="35"/>
    </row>
    <row r="182" spans="2:5" x14ac:dyDescent="0.2">
      <c r="B182" s="3"/>
      <c r="C182" s="29"/>
      <c r="E182" s="35"/>
    </row>
    <row r="183" spans="2:5" x14ac:dyDescent="0.2">
      <c r="B183" s="3"/>
      <c r="C183" s="29"/>
      <c r="E183" s="35"/>
    </row>
    <row r="184" spans="2:5" x14ac:dyDescent="0.2">
      <c r="B184" s="3"/>
      <c r="C184" s="29"/>
      <c r="E184" s="35"/>
    </row>
    <row r="185" spans="2:5" x14ac:dyDescent="0.2">
      <c r="B185" s="3"/>
      <c r="C185" s="29"/>
      <c r="E185" s="35"/>
    </row>
    <row r="186" spans="2:5" x14ac:dyDescent="0.2">
      <c r="B186" s="3"/>
      <c r="C186" s="29"/>
      <c r="E186" s="35"/>
    </row>
    <row r="187" spans="2:5" x14ac:dyDescent="0.2">
      <c r="B187" s="3"/>
      <c r="C187" s="29"/>
      <c r="E187" s="35"/>
    </row>
    <row r="188" spans="2:5" x14ac:dyDescent="0.2">
      <c r="B188" s="3"/>
      <c r="C188" s="29"/>
      <c r="E188" s="35"/>
    </row>
    <row r="189" spans="2:5" x14ac:dyDescent="0.2">
      <c r="B189" s="3"/>
      <c r="C189" s="29"/>
      <c r="E189" s="35"/>
    </row>
    <row r="190" spans="2:5" x14ac:dyDescent="0.2">
      <c r="B190" s="3"/>
      <c r="C190" s="29"/>
      <c r="E190" s="35"/>
    </row>
    <row r="191" spans="2:5" x14ac:dyDescent="0.2">
      <c r="B191" s="3"/>
      <c r="C191" s="29"/>
      <c r="E191" s="35"/>
    </row>
    <row r="192" spans="2:5" x14ac:dyDescent="0.2">
      <c r="B192" s="3"/>
      <c r="C192" s="29"/>
      <c r="E192" s="35"/>
    </row>
    <row r="193" spans="2:5" x14ac:dyDescent="0.2">
      <c r="B193" s="3"/>
      <c r="C193" s="29"/>
      <c r="E193" s="35"/>
    </row>
    <row r="194" spans="2:5" x14ac:dyDescent="0.2">
      <c r="B194" s="3"/>
      <c r="C194" s="29"/>
      <c r="E194" s="35"/>
    </row>
    <row r="195" spans="2:5" x14ac:dyDescent="0.2">
      <c r="B195" s="3"/>
      <c r="C195" s="29"/>
      <c r="E195" s="35"/>
    </row>
    <row r="196" spans="2:5" x14ac:dyDescent="0.2">
      <c r="B196" s="3"/>
      <c r="C196" s="29"/>
      <c r="E196" s="35"/>
    </row>
    <row r="197" spans="2:5" x14ac:dyDescent="0.2">
      <c r="B197" s="3"/>
      <c r="C197" s="29"/>
      <c r="E197" s="35"/>
    </row>
    <row r="198" spans="2:5" x14ac:dyDescent="0.2">
      <c r="B198" s="3"/>
      <c r="C198" s="29"/>
      <c r="E198" s="35"/>
    </row>
    <row r="199" spans="2:5" x14ac:dyDescent="0.2">
      <c r="B199" s="3"/>
      <c r="C199" s="29"/>
      <c r="E199" s="35"/>
    </row>
    <row r="200" spans="2:5" x14ac:dyDescent="0.2">
      <c r="B200" s="3"/>
      <c r="C200" s="29"/>
      <c r="E200" s="35"/>
    </row>
    <row r="201" spans="2:5" x14ac:dyDescent="0.2">
      <c r="B201" s="3"/>
      <c r="C201" s="29"/>
      <c r="E201" s="35"/>
    </row>
    <row r="202" spans="2:5" x14ac:dyDescent="0.2">
      <c r="B202" s="3"/>
      <c r="C202" s="29"/>
      <c r="E202" s="35"/>
    </row>
    <row r="203" spans="2:5" x14ac:dyDescent="0.2">
      <c r="B203" s="3"/>
      <c r="C203" s="29"/>
      <c r="E203" s="35"/>
    </row>
    <row r="204" spans="2:5" x14ac:dyDescent="0.2">
      <c r="B204" s="3"/>
      <c r="C204" s="29"/>
      <c r="E204" s="35"/>
    </row>
    <row r="205" spans="2:5" x14ac:dyDescent="0.2">
      <c r="B205" s="3"/>
      <c r="C205" s="29"/>
      <c r="E205" s="35"/>
    </row>
    <row r="206" spans="2:5" x14ac:dyDescent="0.2">
      <c r="B206" s="3"/>
      <c r="C206" s="29"/>
      <c r="E206" s="35"/>
    </row>
    <row r="207" spans="2:5" x14ac:dyDescent="0.2">
      <c r="B207" s="3"/>
      <c r="C207" s="29"/>
      <c r="E207" s="35"/>
    </row>
    <row r="208" spans="2:5" x14ac:dyDescent="0.2">
      <c r="B208" s="3"/>
      <c r="C208" s="29"/>
      <c r="E208" s="35"/>
    </row>
    <row r="209" spans="2:5" x14ac:dyDescent="0.2">
      <c r="B209" s="3"/>
      <c r="C209" s="29"/>
      <c r="E209" s="35"/>
    </row>
    <row r="210" spans="2:5" x14ac:dyDescent="0.2">
      <c r="B210" s="3"/>
      <c r="C210" s="29"/>
      <c r="E210" s="35"/>
    </row>
    <row r="211" spans="2:5" x14ac:dyDescent="0.2">
      <c r="B211" s="3"/>
      <c r="C211" s="29"/>
      <c r="E211" s="35"/>
    </row>
    <row r="212" spans="2:5" x14ac:dyDescent="0.2">
      <c r="B212" s="3"/>
      <c r="C212" s="29"/>
      <c r="E212" s="35"/>
    </row>
    <row r="213" spans="2:5" x14ac:dyDescent="0.2">
      <c r="B213" s="3"/>
      <c r="C213" s="29"/>
      <c r="E213" s="35"/>
    </row>
    <row r="214" spans="2:5" x14ac:dyDescent="0.2">
      <c r="B214" s="3"/>
      <c r="C214" s="29"/>
      <c r="E214" s="35"/>
    </row>
    <row r="215" spans="2:5" x14ac:dyDescent="0.2">
      <c r="B215" s="3"/>
      <c r="C215" s="29"/>
      <c r="E215" s="35"/>
    </row>
    <row r="216" spans="2:5" x14ac:dyDescent="0.2">
      <c r="B216" s="3"/>
      <c r="C216" s="29"/>
      <c r="E216" s="35"/>
    </row>
    <row r="217" spans="2:5" x14ac:dyDescent="0.2">
      <c r="B217" s="3"/>
      <c r="C217" s="29"/>
      <c r="E217" s="35"/>
    </row>
    <row r="218" spans="2:5" x14ac:dyDescent="0.2">
      <c r="B218" s="3"/>
      <c r="C218" s="29"/>
      <c r="E218" s="35"/>
    </row>
    <row r="219" spans="2:5" x14ac:dyDescent="0.2">
      <c r="B219" s="3"/>
      <c r="C219" s="29"/>
      <c r="E219" s="35"/>
    </row>
    <row r="220" spans="2:5" x14ac:dyDescent="0.2">
      <c r="B220" s="3"/>
      <c r="C220" s="29"/>
      <c r="E220" s="35"/>
    </row>
    <row r="221" spans="2:5" x14ac:dyDescent="0.2">
      <c r="B221" s="3"/>
      <c r="C221" s="29"/>
      <c r="E221" s="35"/>
    </row>
    <row r="222" spans="2:5" x14ac:dyDescent="0.2">
      <c r="B222" s="3"/>
      <c r="C222" s="29"/>
      <c r="E222" s="35"/>
    </row>
    <row r="223" spans="2:5" x14ac:dyDescent="0.2">
      <c r="B223" s="3"/>
      <c r="C223" s="29"/>
      <c r="E223" s="35"/>
    </row>
    <row r="224" spans="2:5" x14ac:dyDescent="0.2">
      <c r="B224" s="3"/>
      <c r="C224" s="29"/>
      <c r="E224" s="35"/>
    </row>
    <row r="225" spans="2:5" x14ac:dyDescent="0.2">
      <c r="B225" s="3"/>
      <c r="C225" s="29"/>
      <c r="E225" s="35"/>
    </row>
    <row r="226" spans="2:5" x14ac:dyDescent="0.2">
      <c r="B226" s="3"/>
      <c r="C226" s="29"/>
      <c r="E226" s="35"/>
    </row>
    <row r="227" spans="2:5" x14ac:dyDescent="0.2">
      <c r="B227" s="3"/>
      <c r="C227" s="29"/>
      <c r="E227" s="35"/>
    </row>
    <row r="228" spans="2:5" x14ac:dyDescent="0.2">
      <c r="B228" s="3"/>
      <c r="C228" s="29"/>
      <c r="E228" s="35"/>
    </row>
    <row r="229" spans="2:5" x14ac:dyDescent="0.2">
      <c r="B229" s="3"/>
      <c r="C229" s="29"/>
      <c r="E229" s="35"/>
    </row>
    <row r="230" spans="2:5" x14ac:dyDescent="0.2">
      <c r="B230" s="3"/>
      <c r="C230" s="29"/>
      <c r="E230" s="35"/>
    </row>
    <row r="231" spans="2:5" x14ac:dyDescent="0.2">
      <c r="B231" s="3"/>
      <c r="C231" s="29"/>
      <c r="E231" s="35"/>
    </row>
    <row r="232" spans="2:5" x14ac:dyDescent="0.2">
      <c r="B232" s="3"/>
      <c r="C232" s="29"/>
      <c r="E232" s="35"/>
    </row>
    <row r="233" spans="2:5" x14ac:dyDescent="0.2">
      <c r="B233" s="3"/>
      <c r="C233" s="29"/>
      <c r="E233" s="35"/>
    </row>
    <row r="234" spans="2:5" x14ac:dyDescent="0.2">
      <c r="B234" s="3"/>
      <c r="C234" s="29"/>
      <c r="E234" s="35"/>
    </row>
    <row r="235" spans="2:5" x14ac:dyDescent="0.2">
      <c r="B235" s="3"/>
      <c r="C235" s="29"/>
      <c r="E235" s="35"/>
    </row>
    <row r="236" spans="2:5" x14ac:dyDescent="0.2">
      <c r="B236" s="3"/>
      <c r="C236" s="29"/>
      <c r="E236" s="35"/>
    </row>
    <row r="237" spans="2:5" x14ac:dyDescent="0.2">
      <c r="B237" s="3"/>
      <c r="C237" s="29"/>
      <c r="E237" s="35"/>
    </row>
    <row r="238" spans="2:5" x14ac:dyDescent="0.2">
      <c r="B238" s="3"/>
      <c r="C238" s="29"/>
      <c r="E238" s="35"/>
    </row>
    <row r="239" spans="2:5" x14ac:dyDescent="0.2">
      <c r="B239" s="3"/>
      <c r="C239" s="29"/>
      <c r="E239" s="35"/>
    </row>
    <row r="240" spans="2:5" x14ac:dyDescent="0.2">
      <c r="B240" s="3"/>
      <c r="C240" s="29"/>
      <c r="E240" s="35"/>
    </row>
    <row r="241" spans="2:5" x14ac:dyDescent="0.2">
      <c r="B241" s="3"/>
      <c r="C241" s="29"/>
      <c r="E241" s="35"/>
    </row>
    <row r="242" spans="2:5" x14ac:dyDescent="0.2">
      <c r="B242" s="3"/>
      <c r="C242" s="29"/>
      <c r="E242" s="35"/>
    </row>
    <row r="243" spans="2:5" x14ac:dyDescent="0.2">
      <c r="B243" s="3"/>
      <c r="C243" s="29"/>
      <c r="E243" s="35"/>
    </row>
    <row r="244" spans="2:5" x14ac:dyDescent="0.2">
      <c r="B244" s="3"/>
      <c r="C244" s="29"/>
      <c r="E244" s="35"/>
    </row>
    <row r="245" spans="2:5" x14ac:dyDescent="0.2">
      <c r="B245" s="3"/>
      <c r="C245" s="29"/>
      <c r="E245" s="35"/>
    </row>
    <row r="246" spans="2:5" x14ac:dyDescent="0.2">
      <c r="B246" s="3"/>
      <c r="C246" s="29"/>
      <c r="E246" s="35"/>
    </row>
    <row r="247" spans="2:5" x14ac:dyDescent="0.2">
      <c r="B247" s="3"/>
      <c r="C247" s="29"/>
      <c r="E247" s="35"/>
    </row>
    <row r="248" spans="2:5" x14ac:dyDescent="0.2">
      <c r="B248" s="3"/>
      <c r="C248" s="29"/>
      <c r="E248" s="35"/>
    </row>
    <row r="249" spans="2:5" x14ac:dyDescent="0.2">
      <c r="B249" s="3"/>
      <c r="C249" s="29"/>
      <c r="E249" s="35"/>
    </row>
    <row r="250" spans="2:5" x14ac:dyDescent="0.2">
      <c r="B250" s="3"/>
      <c r="C250" s="29"/>
      <c r="E250" s="35"/>
    </row>
    <row r="251" spans="2:5" x14ac:dyDescent="0.2">
      <c r="B251" s="3"/>
      <c r="C251" s="29"/>
      <c r="E251" s="35"/>
    </row>
    <row r="252" spans="2:5" x14ac:dyDescent="0.2">
      <c r="B252" s="3"/>
      <c r="C252" s="29"/>
      <c r="E252" s="35"/>
    </row>
    <row r="253" spans="2:5" x14ac:dyDescent="0.2">
      <c r="B253" s="3"/>
      <c r="C253" s="29"/>
      <c r="E253" s="35"/>
    </row>
    <row r="254" spans="2:5" x14ac:dyDescent="0.2">
      <c r="B254" s="3"/>
      <c r="C254" s="29"/>
      <c r="E254" s="35"/>
    </row>
    <row r="255" spans="2:5" x14ac:dyDescent="0.2">
      <c r="B255" s="3"/>
      <c r="C255" s="29"/>
      <c r="E255" s="35"/>
    </row>
    <row r="256" spans="2:5" x14ac:dyDescent="0.2">
      <c r="B256" s="3"/>
      <c r="C256" s="29"/>
      <c r="E256" s="35"/>
    </row>
    <row r="257" spans="2:3" x14ac:dyDescent="0.2">
      <c r="B257" s="3"/>
      <c r="C257" s="29"/>
    </row>
    <row r="258" spans="2:3" x14ac:dyDescent="0.2">
      <c r="B258" s="3"/>
      <c r="C258" s="29"/>
    </row>
    <row r="259" spans="2:3" x14ac:dyDescent="0.2">
      <c r="B259" s="3"/>
      <c r="C259" s="29"/>
    </row>
    <row r="260" spans="2:3" x14ac:dyDescent="0.2">
      <c r="B260" s="3"/>
      <c r="C260" s="29"/>
    </row>
    <row r="261" spans="2:3" x14ac:dyDescent="0.2">
      <c r="B261" s="3"/>
      <c r="C261" s="29"/>
    </row>
    <row r="262" spans="2:3" x14ac:dyDescent="0.2">
      <c r="B262" s="3"/>
      <c r="C262" s="29"/>
    </row>
    <row r="263" spans="2:3" x14ac:dyDescent="0.2">
      <c r="B263" s="3"/>
      <c r="C263" s="29"/>
    </row>
    <row r="264" spans="2:3" x14ac:dyDescent="0.2">
      <c r="B264" s="3"/>
      <c r="C264" s="29"/>
    </row>
    <row r="265" spans="2:3" x14ac:dyDescent="0.2">
      <c r="B265" s="3"/>
      <c r="C265" s="29"/>
    </row>
    <row r="266" spans="2:3" x14ac:dyDescent="0.2">
      <c r="B266" s="3"/>
      <c r="C266" s="29"/>
    </row>
    <row r="267" spans="2:3" x14ac:dyDescent="0.2">
      <c r="B267" s="3"/>
      <c r="C267" s="29"/>
    </row>
    <row r="268" spans="2:3" x14ac:dyDescent="0.2">
      <c r="B268" s="3"/>
      <c r="C268" s="29"/>
    </row>
    <row r="269" spans="2:3" x14ac:dyDescent="0.2">
      <c r="B269" s="3"/>
      <c r="C269" s="29"/>
    </row>
    <row r="270" spans="2:3" x14ac:dyDescent="0.2">
      <c r="B270" s="3"/>
      <c r="C270" s="29"/>
    </row>
    <row r="271" spans="2:3" x14ac:dyDescent="0.2">
      <c r="B271" s="3"/>
      <c r="C271" s="29"/>
    </row>
    <row r="272" spans="2:3" x14ac:dyDescent="0.2">
      <c r="B272" s="3"/>
      <c r="C272" s="29"/>
    </row>
    <row r="273" spans="2:3" x14ac:dyDescent="0.2">
      <c r="B273" s="3"/>
      <c r="C273" s="29"/>
    </row>
    <row r="274" spans="2:3" x14ac:dyDescent="0.2">
      <c r="B274" s="3"/>
      <c r="C274" s="29"/>
    </row>
    <row r="275" spans="2:3" x14ac:dyDescent="0.2">
      <c r="B275" s="3"/>
      <c r="C275" s="29"/>
    </row>
    <row r="276" spans="2:3" x14ac:dyDescent="0.2">
      <c r="B276" s="3"/>
      <c r="C276" s="29"/>
    </row>
    <row r="277" spans="2:3" x14ac:dyDescent="0.2">
      <c r="B277" s="3"/>
      <c r="C277" s="29"/>
    </row>
    <row r="278" spans="2:3" x14ac:dyDescent="0.2">
      <c r="B278" s="3"/>
      <c r="C278" s="29"/>
    </row>
    <row r="279" spans="2:3" x14ac:dyDescent="0.2">
      <c r="B279" s="3"/>
      <c r="C279" s="29"/>
    </row>
    <row r="280" spans="2:3" x14ac:dyDescent="0.2">
      <c r="B280" s="3"/>
      <c r="C280" s="29"/>
    </row>
    <row r="281" spans="2:3" x14ac:dyDescent="0.2">
      <c r="B281" s="3"/>
      <c r="C281" s="29"/>
    </row>
    <row r="282" spans="2:3" x14ac:dyDescent="0.2">
      <c r="B282" s="3"/>
      <c r="C282" s="29"/>
    </row>
    <row r="283" spans="2:3" x14ac:dyDescent="0.2">
      <c r="B283" s="3"/>
      <c r="C283" s="29"/>
    </row>
    <row r="284" spans="2:3" x14ac:dyDescent="0.2">
      <c r="B284" s="3"/>
      <c r="C284" s="29"/>
    </row>
    <row r="285" spans="2:3" x14ac:dyDescent="0.2">
      <c r="B285" s="3"/>
      <c r="C285" s="29"/>
    </row>
    <row r="286" spans="2:3" x14ac:dyDescent="0.2">
      <c r="B286" s="3"/>
      <c r="C286" s="29"/>
    </row>
    <row r="287" spans="2:3" x14ac:dyDescent="0.2">
      <c r="B287" s="3"/>
      <c r="C287" s="29"/>
    </row>
    <row r="288" spans="2:3" x14ac:dyDescent="0.2">
      <c r="B288" s="3"/>
      <c r="C288" s="29"/>
    </row>
    <row r="289" spans="2:3" x14ac:dyDescent="0.2">
      <c r="B289" s="3"/>
      <c r="C289" s="29"/>
    </row>
    <row r="290" spans="2:3" x14ac:dyDescent="0.2">
      <c r="B290" s="3"/>
      <c r="C290" s="29"/>
    </row>
    <row r="291" spans="2:3" x14ac:dyDescent="0.2">
      <c r="B291" s="3"/>
      <c r="C291" s="29"/>
    </row>
    <row r="292" spans="2:3" x14ac:dyDescent="0.2">
      <c r="B292" s="3"/>
      <c r="C292" s="29"/>
    </row>
    <row r="293" spans="2:3" x14ac:dyDescent="0.2">
      <c r="B293" s="3"/>
      <c r="C293" s="29"/>
    </row>
    <row r="294" spans="2:3" x14ac:dyDescent="0.2">
      <c r="B294" s="3"/>
      <c r="C294" s="29"/>
    </row>
    <row r="295" spans="2:3" x14ac:dyDescent="0.2">
      <c r="B295" s="3"/>
      <c r="C295" s="29"/>
    </row>
    <row r="296" spans="2:3" x14ac:dyDescent="0.2">
      <c r="B296" s="3"/>
      <c r="C296" s="29"/>
    </row>
    <row r="297" spans="2:3" x14ac:dyDescent="0.2">
      <c r="B297" s="3"/>
      <c r="C297" s="29"/>
    </row>
    <row r="298" spans="2:3" x14ac:dyDescent="0.2">
      <c r="B298" s="3"/>
      <c r="C298" s="29"/>
    </row>
    <row r="299" spans="2:3" x14ac:dyDescent="0.2">
      <c r="B299" s="3"/>
      <c r="C299" s="29"/>
    </row>
    <row r="300" spans="2:3" x14ac:dyDescent="0.2">
      <c r="B300" s="3"/>
      <c r="C300" s="29"/>
    </row>
    <row r="301" spans="2:3" x14ac:dyDescent="0.2">
      <c r="B301" s="3"/>
      <c r="C301" s="29"/>
    </row>
    <row r="302" spans="2:3" x14ac:dyDescent="0.2">
      <c r="B302" s="3"/>
      <c r="C302" s="29"/>
    </row>
    <row r="303" spans="2:3" x14ac:dyDescent="0.2">
      <c r="B303" s="3"/>
      <c r="C303" s="29"/>
    </row>
    <row r="304" spans="2:3" x14ac:dyDescent="0.2">
      <c r="B304" s="3"/>
      <c r="C304" s="29"/>
    </row>
    <row r="305" spans="2:3" x14ac:dyDescent="0.2">
      <c r="B305" s="3"/>
      <c r="C305" s="29"/>
    </row>
    <row r="306" spans="2:3" x14ac:dyDescent="0.2">
      <c r="B306" s="3"/>
      <c r="C306" s="29"/>
    </row>
    <row r="307" spans="2:3" x14ac:dyDescent="0.2">
      <c r="B307" s="3"/>
      <c r="C307" s="29"/>
    </row>
    <row r="308" spans="2:3" x14ac:dyDescent="0.2">
      <c r="B308" s="3"/>
      <c r="C308" s="29"/>
    </row>
    <row r="309" spans="2:3" x14ac:dyDescent="0.2">
      <c r="B309" s="3"/>
      <c r="C309" s="29"/>
    </row>
    <row r="310" spans="2:3" x14ac:dyDescent="0.2">
      <c r="B310" s="3"/>
      <c r="C310" s="29"/>
    </row>
    <row r="311" spans="2:3" x14ac:dyDescent="0.2">
      <c r="B311" s="3"/>
      <c r="C311" s="29"/>
    </row>
    <row r="312" spans="2:3" x14ac:dyDescent="0.2">
      <c r="B312" s="3"/>
      <c r="C312" s="29"/>
    </row>
    <row r="313" spans="2:3" x14ac:dyDescent="0.2">
      <c r="B313" s="3"/>
      <c r="C313" s="29"/>
    </row>
    <row r="314" spans="2:3" x14ac:dyDescent="0.2">
      <c r="B314" s="3"/>
      <c r="C314" s="29"/>
    </row>
    <row r="315" spans="2:3" x14ac:dyDescent="0.2">
      <c r="B315" s="3"/>
      <c r="C315" s="29"/>
    </row>
    <row r="316" spans="2:3" x14ac:dyDescent="0.2">
      <c r="B316" s="3"/>
      <c r="C316" s="29"/>
    </row>
    <row r="317" spans="2:3" x14ac:dyDescent="0.2">
      <c r="B317" s="3"/>
      <c r="C317" s="29"/>
    </row>
    <row r="318" spans="2:3" x14ac:dyDescent="0.2">
      <c r="B318" s="3"/>
      <c r="C318" s="29"/>
    </row>
    <row r="319" spans="2:3" x14ac:dyDescent="0.2">
      <c r="B319" s="3"/>
      <c r="C319" s="29"/>
    </row>
    <row r="320" spans="2:3" x14ac:dyDescent="0.2">
      <c r="B320" s="3"/>
      <c r="C320" s="29"/>
    </row>
    <row r="321" spans="2:3" x14ac:dyDescent="0.2">
      <c r="B321" s="3"/>
      <c r="C321" s="29"/>
    </row>
    <row r="322" spans="2:3" x14ac:dyDescent="0.2">
      <c r="B322" s="3"/>
      <c r="C322" s="29"/>
    </row>
    <row r="323" spans="2:3" x14ac:dyDescent="0.2">
      <c r="B323" s="3"/>
      <c r="C323" s="29"/>
    </row>
    <row r="324" spans="2:3" x14ac:dyDescent="0.2">
      <c r="B324" s="3"/>
      <c r="C324" s="29"/>
    </row>
    <row r="325" spans="2:3" x14ac:dyDescent="0.2">
      <c r="B325" s="3"/>
      <c r="C325" s="29"/>
    </row>
    <row r="326" spans="2:3" x14ac:dyDescent="0.2">
      <c r="B326" s="3"/>
      <c r="C326" s="29"/>
    </row>
    <row r="327" spans="2:3" x14ac:dyDescent="0.2">
      <c r="B327" s="3"/>
      <c r="C327" s="29"/>
    </row>
    <row r="328" spans="2:3" x14ac:dyDescent="0.2">
      <c r="B328" s="3"/>
      <c r="C328" s="29"/>
    </row>
    <row r="329" spans="2:3" x14ac:dyDescent="0.2">
      <c r="B329" s="3"/>
      <c r="C329" s="29"/>
    </row>
    <row r="330" spans="2:3" x14ac:dyDescent="0.2">
      <c r="B330" s="3"/>
      <c r="C330" s="29"/>
    </row>
    <row r="331" spans="2:3" x14ac:dyDescent="0.2">
      <c r="B331" s="3"/>
      <c r="C331" s="29"/>
    </row>
    <row r="332" spans="2:3" x14ac:dyDescent="0.2">
      <c r="B332" s="3"/>
      <c r="C332" s="29"/>
    </row>
    <row r="333" spans="2:3" x14ac:dyDescent="0.2">
      <c r="B333" s="3"/>
      <c r="C333" s="29"/>
    </row>
    <row r="334" spans="2:3" x14ac:dyDescent="0.2">
      <c r="B334" s="3"/>
      <c r="C334" s="29"/>
    </row>
    <row r="335" spans="2:3" x14ac:dyDescent="0.2">
      <c r="B335" s="3"/>
      <c r="C335" s="29"/>
    </row>
    <row r="336" spans="2:3" x14ac:dyDescent="0.2">
      <c r="B336" s="3"/>
      <c r="C336" s="29"/>
    </row>
    <row r="337" spans="2:3" x14ac:dyDescent="0.2">
      <c r="B337" s="3"/>
      <c r="C337" s="29"/>
    </row>
    <row r="338" spans="2:3" x14ac:dyDescent="0.2">
      <c r="B338" s="3"/>
      <c r="C338" s="29"/>
    </row>
    <row r="339" spans="2:3" x14ac:dyDescent="0.2">
      <c r="B339" s="3"/>
      <c r="C339" s="29"/>
    </row>
    <row r="340" spans="2:3" x14ac:dyDescent="0.2">
      <c r="B340" s="3"/>
      <c r="C340" s="29"/>
    </row>
    <row r="341" spans="2:3" x14ac:dyDescent="0.2">
      <c r="B341" s="3"/>
      <c r="C341" s="29"/>
    </row>
    <row r="342" spans="2:3" x14ac:dyDescent="0.2">
      <c r="B342" s="3"/>
      <c r="C342" s="29"/>
    </row>
    <row r="343" spans="2:3" x14ac:dyDescent="0.2">
      <c r="B343" s="3"/>
      <c r="C343" s="29"/>
    </row>
    <row r="344" spans="2:3" x14ac:dyDescent="0.2">
      <c r="B344" s="3"/>
      <c r="C344" s="29"/>
    </row>
    <row r="345" spans="2:3" x14ac:dyDescent="0.2">
      <c r="B345" s="3"/>
      <c r="C345" s="29"/>
    </row>
    <row r="346" spans="2:3" x14ac:dyDescent="0.2">
      <c r="B346" s="3"/>
      <c r="C346" s="29"/>
    </row>
    <row r="347" spans="2:3" x14ac:dyDescent="0.2">
      <c r="B347" s="3"/>
      <c r="C347" s="29"/>
    </row>
    <row r="348" spans="2:3" x14ac:dyDescent="0.2">
      <c r="B348" s="3"/>
      <c r="C348" s="29"/>
    </row>
    <row r="349" spans="2:3" x14ac:dyDescent="0.2">
      <c r="B349" s="3"/>
      <c r="C349" s="29"/>
    </row>
    <row r="350" spans="2:3" x14ac:dyDescent="0.2">
      <c r="B350" s="3"/>
      <c r="C350" s="29"/>
    </row>
    <row r="351" spans="2:3" x14ac:dyDescent="0.2">
      <c r="B351" s="3"/>
      <c r="C351" s="29"/>
    </row>
    <row r="352" spans="2:3" x14ac:dyDescent="0.2">
      <c r="B352" s="3"/>
      <c r="C352" s="29"/>
    </row>
    <row r="353" spans="2:3" x14ac:dyDescent="0.2">
      <c r="B353" s="3"/>
      <c r="C353" s="29"/>
    </row>
    <row r="354" spans="2:3" x14ac:dyDescent="0.2">
      <c r="B354" s="3"/>
      <c r="C354" s="29"/>
    </row>
    <row r="355" spans="2:3" x14ac:dyDescent="0.2">
      <c r="B355" s="3"/>
      <c r="C355" s="29"/>
    </row>
    <row r="356" spans="2:3" x14ac:dyDescent="0.2">
      <c r="B356" s="3"/>
      <c r="C356" s="29"/>
    </row>
    <row r="357" spans="2:3" x14ac:dyDescent="0.2">
      <c r="B357" s="3"/>
      <c r="C357" s="29"/>
    </row>
    <row r="358" spans="2:3" x14ac:dyDescent="0.2">
      <c r="B358" s="3"/>
      <c r="C358" s="29"/>
    </row>
    <row r="359" spans="2:3" x14ac:dyDescent="0.2">
      <c r="B359" s="3"/>
      <c r="C359" s="29"/>
    </row>
    <row r="360" spans="2:3" x14ac:dyDescent="0.2">
      <c r="B360" s="3"/>
      <c r="C360" s="29"/>
    </row>
    <row r="361" spans="2:3" x14ac:dyDescent="0.2">
      <c r="B361" s="3"/>
      <c r="C361" s="29"/>
    </row>
    <row r="362" spans="2:3" x14ac:dyDescent="0.2">
      <c r="B362" s="3"/>
      <c r="C362" s="29"/>
    </row>
    <row r="363" spans="2:3" x14ac:dyDescent="0.2">
      <c r="B363" s="3"/>
      <c r="C363" s="29"/>
    </row>
    <row r="364" spans="2:3" x14ac:dyDescent="0.2">
      <c r="B364" s="3"/>
      <c r="C364" s="29"/>
    </row>
    <row r="365" spans="2:3" x14ac:dyDescent="0.2">
      <c r="B365" s="3"/>
      <c r="C365" s="29"/>
    </row>
    <row r="366" spans="2:3" x14ac:dyDescent="0.2">
      <c r="B366" s="3"/>
      <c r="C366" s="29"/>
    </row>
    <row r="367" spans="2:3" x14ac:dyDescent="0.2">
      <c r="B367" s="3"/>
      <c r="C367" s="29"/>
    </row>
    <row r="368" spans="2:3" x14ac:dyDescent="0.2">
      <c r="B368" s="3"/>
      <c r="C368" s="29"/>
    </row>
    <row r="369" spans="2:3" x14ac:dyDescent="0.2">
      <c r="B369" s="3"/>
      <c r="C369" s="29"/>
    </row>
    <row r="370" spans="2:3" x14ac:dyDescent="0.2">
      <c r="B370" s="3"/>
      <c r="C370" s="29"/>
    </row>
    <row r="371" spans="2:3" x14ac:dyDescent="0.2">
      <c r="B371" s="3"/>
      <c r="C371" s="29"/>
    </row>
    <row r="372" spans="2:3" x14ac:dyDescent="0.2">
      <c r="B372" s="3"/>
      <c r="C372" s="29"/>
    </row>
    <row r="373" spans="2:3" x14ac:dyDescent="0.2">
      <c r="B373" s="3"/>
      <c r="C373" s="29"/>
    </row>
    <row r="374" spans="2:3" x14ac:dyDescent="0.2">
      <c r="B374" s="3"/>
      <c r="C374" s="29"/>
    </row>
    <row r="375" spans="2:3" x14ac:dyDescent="0.2">
      <c r="B375" s="3"/>
      <c r="C375" s="29"/>
    </row>
    <row r="376" spans="2:3" x14ac:dyDescent="0.2">
      <c r="B376" s="3"/>
      <c r="C376" s="29"/>
    </row>
    <row r="377" spans="2:3" x14ac:dyDescent="0.2">
      <c r="B377" s="3"/>
      <c r="C377" s="29"/>
    </row>
    <row r="378" spans="2:3" x14ac:dyDescent="0.2">
      <c r="B378" s="3"/>
      <c r="C378" s="29"/>
    </row>
    <row r="379" spans="2:3" x14ac:dyDescent="0.2">
      <c r="B379" s="3"/>
      <c r="C379" s="29"/>
    </row>
    <row r="380" spans="2:3" x14ac:dyDescent="0.2">
      <c r="B380" s="3"/>
      <c r="C380" s="29"/>
    </row>
    <row r="381" spans="2:3" x14ac:dyDescent="0.2">
      <c r="B381" s="3"/>
      <c r="C381" s="29"/>
    </row>
    <row r="382" spans="2:3" x14ac:dyDescent="0.2">
      <c r="B382" s="3"/>
      <c r="C382" s="29"/>
    </row>
    <row r="383" spans="2:3" x14ac:dyDescent="0.2">
      <c r="B383" s="3"/>
      <c r="C383" s="29"/>
    </row>
    <row r="384" spans="2:3" x14ac:dyDescent="0.2">
      <c r="B384" s="3"/>
      <c r="C384" s="29"/>
    </row>
    <row r="385" spans="2:3" x14ac:dyDescent="0.2">
      <c r="B385" s="3"/>
      <c r="C385" s="29"/>
    </row>
    <row r="386" spans="2:3" x14ac:dyDescent="0.2">
      <c r="B386" s="3"/>
      <c r="C386" s="29"/>
    </row>
    <row r="387" spans="2:3" x14ac:dyDescent="0.2">
      <c r="B387" s="3"/>
      <c r="C387" s="29"/>
    </row>
    <row r="388" spans="2:3" x14ac:dyDescent="0.2">
      <c r="B388" s="3"/>
      <c r="C388" s="29"/>
    </row>
    <row r="389" spans="2:3" x14ac:dyDescent="0.2">
      <c r="B389" s="3"/>
      <c r="C389" s="29"/>
    </row>
    <row r="390" spans="2:3" x14ac:dyDescent="0.2">
      <c r="B390" s="3"/>
      <c r="C390" s="29"/>
    </row>
    <row r="391" spans="2:3" x14ac:dyDescent="0.2">
      <c r="B391" s="3"/>
      <c r="C391" s="29"/>
    </row>
    <row r="392" spans="2:3" x14ac:dyDescent="0.2">
      <c r="B392" s="3"/>
      <c r="C392" s="29"/>
    </row>
    <row r="393" spans="2:3" x14ac:dyDescent="0.2">
      <c r="B393" s="3"/>
      <c r="C393" s="29"/>
    </row>
    <row r="394" spans="2:3" x14ac:dyDescent="0.2">
      <c r="B394" s="3"/>
      <c r="C394" s="29"/>
    </row>
    <row r="395" spans="2:3" x14ac:dyDescent="0.2">
      <c r="B395" s="3"/>
      <c r="C395" s="29"/>
    </row>
    <row r="396" spans="2:3" x14ac:dyDescent="0.2">
      <c r="B396" s="3"/>
      <c r="C396" s="29"/>
    </row>
    <row r="397" spans="2:3" x14ac:dyDescent="0.2">
      <c r="B397" s="3"/>
      <c r="C397" s="29"/>
    </row>
    <row r="398" spans="2:3" x14ac:dyDescent="0.2">
      <c r="B398" s="3"/>
      <c r="C398" s="29"/>
    </row>
    <row r="399" spans="2:3" x14ac:dyDescent="0.2">
      <c r="B399" s="3"/>
      <c r="C399" s="29"/>
    </row>
    <row r="400" spans="2:3" x14ac:dyDescent="0.2">
      <c r="B400" s="3"/>
      <c r="C400" s="29"/>
    </row>
    <row r="401" spans="2:3" x14ac:dyDescent="0.2">
      <c r="B401" s="3"/>
      <c r="C401" s="29"/>
    </row>
    <row r="402" spans="2:3" x14ac:dyDescent="0.2">
      <c r="B402" s="3"/>
      <c r="C402" s="29"/>
    </row>
    <row r="403" spans="2:3" x14ac:dyDescent="0.2">
      <c r="B403" s="3"/>
      <c r="C403" s="29"/>
    </row>
    <row r="404" spans="2:3" x14ac:dyDescent="0.2">
      <c r="B404" s="3"/>
      <c r="C404" s="29"/>
    </row>
    <row r="405" spans="2:3" x14ac:dyDescent="0.2">
      <c r="B405" s="3"/>
      <c r="C405" s="29"/>
    </row>
    <row r="406" spans="2:3" x14ac:dyDescent="0.2">
      <c r="B406" s="3"/>
      <c r="C406" s="29"/>
    </row>
    <row r="407" spans="2:3" x14ac:dyDescent="0.2">
      <c r="B407" s="3"/>
      <c r="C407" s="29"/>
    </row>
    <row r="408" spans="2:3" x14ac:dyDescent="0.2">
      <c r="B408" s="3"/>
      <c r="C408" s="29"/>
    </row>
    <row r="409" spans="2:3" x14ac:dyDescent="0.2">
      <c r="B409" s="3"/>
      <c r="C409" s="29"/>
    </row>
    <row r="410" spans="2:3" x14ac:dyDescent="0.2">
      <c r="B410" s="3"/>
      <c r="C410" s="29"/>
    </row>
    <row r="411" spans="2:3" x14ac:dyDescent="0.2">
      <c r="B411" s="3"/>
      <c r="C411" s="29"/>
    </row>
    <row r="412" spans="2:3" x14ac:dyDescent="0.2">
      <c r="B412" s="3"/>
      <c r="C412" s="29"/>
    </row>
    <row r="413" spans="2:3" x14ac:dyDescent="0.2">
      <c r="B413" s="3"/>
      <c r="C413" s="29"/>
    </row>
    <row r="414" spans="2:3" x14ac:dyDescent="0.2">
      <c r="B414" s="3"/>
      <c r="C414" s="29"/>
    </row>
    <row r="415" spans="2:3" x14ac:dyDescent="0.2">
      <c r="B415" s="3"/>
      <c r="C415" s="29"/>
    </row>
    <row r="416" spans="2:3" x14ac:dyDescent="0.2">
      <c r="B416" s="3"/>
      <c r="C416" s="29"/>
    </row>
    <row r="417" spans="2:3" x14ac:dyDescent="0.2">
      <c r="B417" s="3"/>
      <c r="C417" s="29"/>
    </row>
    <row r="418" spans="2:3" x14ac:dyDescent="0.2">
      <c r="B418" s="3"/>
      <c r="C418" s="29"/>
    </row>
    <row r="419" spans="2:3" x14ac:dyDescent="0.2">
      <c r="B419" s="3"/>
      <c r="C419" s="29"/>
    </row>
    <row r="420" spans="2:3" x14ac:dyDescent="0.2">
      <c r="B420" s="3"/>
      <c r="C420" s="29"/>
    </row>
    <row r="421" spans="2:3" x14ac:dyDescent="0.2">
      <c r="B421" s="3"/>
      <c r="C421" s="29"/>
    </row>
    <row r="422" spans="2:3" x14ac:dyDescent="0.2">
      <c r="B422" s="3"/>
      <c r="C422" s="29"/>
    </row>
    <row r="423" spans="2:3" x14ac:dyDescent="0.2">
      <c r="B423" s="3"/>
      <c r="C423" s="29"/>
    </row>
    <row r="424" spans="2:3" x14ac:dyDescent="0.2">
      <c r="B424" s="3"/>
      <c r="C424" s="29"/>
    </row>
    <row r="425" spans="2:3" x14ac:dyDescent="0.2">
      <c r="B425" s="3"/>
      <c r="C425" s="29"/>
    </row>
    <row r="426" spans="2:3" x14ac:dyDescent="0.2">
      <c r="B426" s="3"/>
      <c r="C426" s="29"/>
    </row>
    <row r="427" spans="2:3" x14ac:dyDescent="0.2">
      <c r="B427" s="3"/>
      <c r="C427" s="29"/>
    </row>
    <row r="428" spans="2:3" x14ac:dyDescent="0.2">
      <c r="B428" s="3"/>
      <c r="C428" s="29"/>
    </row>
    <row r="429" spans="2:3" x14ac:dyDescent="0.2">
      <c r="B429" s="3"/>
      <c r="C429" s="29"/>
    </row>
    <row r="430" spans="2:3" x14ac:dyDescent="0.2">
      <c r="B430" s="3"/>
      <c r="C430" s="29"/>
    </row>
    <row r="431" spans="2:3" x14ac:dyDescent="0.2">
      <c r="B431" s="3"/>
      <c r="C431" s="29"/>
    </row>
    <row r="432" spans="2:3" x14ac:dyDescent="0.2">
      <c r="B432" s="3"/>
      <c r="C432" s="29"/>
    </row>
    <row r="433" spans="2:3" x14ac:dyDescent="0.2">
      <c r="B433" s="3"/>
      <c r="C433" s="29"/>
    </row>
    <row r="434" spans="2:3" x14ac:dyDescent="0.2">
      <c r="B434" s="3"/>
      <c r="C434" s="29"/>
    </row>
    <row r="435" spans="2:3" x14ac:dyDescent="0.2">
      <c r="B435" s="3"/>
      <c r="C435" s="29"/>
    </row>
    <row r="436" spans="2:3" x14ac:dyDescent="0.2">
      <c r="B436" s="3"/>
      <c r="C436" s="29"/>
    </row>
    <row r="437" spans="2:3" x14ac:dyDescent="0.2">
      <c r="B437" s="3"/>
      <c r="C437" s="29"/>
    </row>
    <row r="438" spans="2:3" x14ac:dyDescent="0.2">
      <c r="B438" s="3"/>
      <c r="C438" s="29"/>
    </row>
    <row r="439" spans="2:3" x14ac:dyDescent="0.2">
      <c r="B439" s="3"/>
      <c r="C439" s="29"/>
    </row>
    <row r="440" spans="2:3" x14ac:dyDescent="0.2">
      <c r="B440" s="3"/>
      <c r="C440" s="29"/>
    </row>
    <row r="441" spans="2:3" x14ac:dyDescent="0.2">
      <c r="B441" s="3"/>
      <c r="C441" s="29"/>
    </row>
    <row r="442" spans="2:3" x14ac:dyDescent="0.2">
      <c r="B442" s="3"/>
      <c r="C442" s="29"/>
    </row>
    <row r="443" spans="2:3" x14ac:dyDescent="0.2">
      <c r="B443" s="3"/>
      <c r="C443" s="29"/>
    </row>
    <row r="444" spans="2:3" x14ac:dyDescent="0.2">
      <c r="B444" s="3"/>
      <c r="C444" s="29"/>
    </row>
    <row r="445" spans="2:3" x14ac:dyDescent="0.2">
      <c r="B445" s="3"/>
      <c r="C445" s="29"/>
    </row>
    <row r="446" spans="2:3" x14ac:dyDescent="0.2">
      <c r="B446" s="3"/>
      <c r="C446" s="29"/>
    </row>
    <row r="447" spans="2:3" x14ac:dyDescent="0.2">
      <c r="B447" s="3"/>
      <c r="C447" s="29"/>
    </row>
    <row r="448" spans="2:3" x14ac:dyDescent="0.2">
      <c r="B448" s="3"/>
      <c r="C448" s="29"/>
    </row>
    <row r="449" spans="2:3" x14ac:dyDescent="0.2">
      <c r="B449" s="3"/>
      <c r="C449" s="29"/>
    </row>
    <row r="450" spans="2:3" x14ac:dyDescent="0.2">
      <c r="B450" s="3"/>
      <c r="C450" s="29"/>
    </row>
    <row r="451" spans="2:3" x14ac:dyDescent="0.2">
      <c r="B451" s="3"/>
      <c r="C451" s="29"/>
    </row>
    <row r="452" spans="2:3" x14ac:dyDescent="0.2">
      <c r="B452" s="3"/>
      <c r="C452" s="29"/>
    </row>
    <row r="453" spans="2:3" x14ac:dyDescent="0.2">
      <c r="B453" s="3"/>
      <c r="C453" s="29"/>
    </row>
    <row r="454" spans="2:3" x14ac:dyDescent="0.2">
      <c r="B454" s="3"/>
      <c r="C454" s="29"/>
    </row>
    <row r="455" spans="2:3" x14ac:dyDescent="0.2">
      <c r="B455" s="3"/>
      <c r="C455" s="29"/>
    </row>
    <row r="456" spans="2:3" x14ac:dyDescent="0.2">
      <c r="B456" s="3"/>
      <c r="C456" s="29"/>
    </row>
    <row r="457" spans="2:3" x14ac:dyDescent="0.2">
      <c r="B457" s="3"/>
      <c r="C457" s="29"/>
    </row>
    <row r="458" spans="2:3" x14ac:dyDescent="0.2">
      <c r="B458" s="3"/>
      <c r="C458" s="29"/>
    </row>
    <row r="459" spans="2:3" x14ac:dyDescent="0.2">
      <c r="B459" s="3"/>
      <c r="C459" s="29"/>
    </row>
    <row r="460" spans="2:3" x14ac:dyDescent="0.2">
      <c r="B460" s="3"/>
      <c r="C460" s="29"/>
    </row>
    <row r="461" spans="2:3" x14ac:dyDescent="0.2">
      <c r="B461" s="3"/>
      <c r="C461" s="29"/>
    </row>
    <row r="462" spans="2:3" x14ac:dyDescent="0.2">
      <c r="B462" s="3"/>
      <c r="C462" s="29"/>
    </row>
    <row r="463" spans="2:3" x14ac:dyDescent="0.2">
      <c r="B463" s="3"/>
      <c r="C463" s="29"/>
    </row>
    <row r="464" spans="2:3" x14ac:dyDescent="0.2">
      <c r="B464" s="3"/>
      <c r="C464" s="29"/>
    </row>
    <row r="465" spans="2:3" x14ac:dyDescent="0.2">
      <c r="B465" s="3"/>
      <c r="C465" s="29"/>
    </row>
    <row r="466" spans="2:3" x14ac:dyDescent="0.2">
      <c r="B466" s="3"/>
      <c r="C466" s="29"/>
    </row>
    <row r="467" spans="2:3" x14ac:dyDescent="0.2">
      <c r="B467" s="3"/>
      <c r="C467" s="29"/>
    </row>
    <row r="468" spans="2:3" x14ac:dyDescent="0.2">
      <c r="B468" s="3"/>
      <c r="C468" s="29"/>
    </row>
    <row r="469" spans="2:3" x14ac:dyDescent="0.2">
      <c r="B469" s="3"/>
      <c r="C469" s="29"/>
    </row>
    <row r="470" spans="2:3" x14ac:dyDescent="0.2">
      <c r="B470" s="3"/>
      <c r="C470" s="29"/>
    </row>
    <row r="471" spans="2:3" x14ac:dyDescent="0.2">
      <c r="B471" s="3"/>
      <c r="C471" s="29"/>
    </row>
    <row r="472" spans="2:3" x14ac:dyDescent="0.2">
      <c r="B472" s="3"/>
      <c r="C472" s="29"/>
    </row>
    <row r="473" spans="2:3" x14ac:dyDescent="0.2">
      <c r="B473" s="3"/>
      <c r="C473" s="29"/>
    </row>
    <row r="474" spans="2:3" x14ac:dyDescent="0.2">
      <c r="B474" s="3"/>
      <c r="C474" s="29"/>
    </row>
    <row r="475" spans="2:3" x14ac:dyDescent="0.2">
      <c r="B475" s="3"/>
      <c r="C475" s="29"/>
    </row>
    <row r="476" spans="2:3" x14ac:dyDescent="0.2">
      <c r="B476" s="3"/>
      <c r="C476" s="29"/>
    </row>
    <row r="477" spans="2:3" x14ac:dyDescent="0.2">
      <c r="B477" s="3"/>
      <c r="C477" s="29"/>
    </row>
    <row r="478" spans="2:3" x14ac:dyDescent="0.2">
      <c r="B478" s="3"/>
      <c r="C478" s="29"/>
    </row>
    <row r="479" spans="2:3" x14ac:dyDescent="0.2">
      <c r="B479" s="3"/>
      <c r="C479" s="29"/>
    </row>
    <row r="480" spans="2:3" x14ac:dyDescent="0.2">
      <c r="B480" s="3"/>
      <c r="C480" s="29"/>
    </row>
    <row r="481" spans="2:3" x14ac:dyDescent="0.2">
      <c r="B481" s="3"/>
      <c r="C481" s="29"/>
    </row>
    <row r="482" spans="2:3" x14ac:dyDescent="0.2">
      <c r="B482" s="3"/>
      <c r="C482" s="29"/>
    </row>
    <row r="483" spans="2:3" x14ac:dyDescent="0.2">
      <c r="B483" s="3"/>
      <c r="C483" s="29"/>
    </row>
    <row r="484" spans="2:3" x14ac:dyDescent="0.2">
      <c r="B484" s="3"/>
      <c r="C484" s="29"/>
    </row>
    <row r="485" spans="2:3" x14ac:dyDescent="0.2">
      <c r="B485" s="3"/>
      <c r="C485" s="29"/>
    </row>
    <row r="486" spans="2:3" x14ac:dyDescent="0.2">
      <c r="B486" s="3"/>
      <c r="C486" s="29"/>
    </row>
    <row r="487" spans="2:3" x14ac:dyDescent="0.2">
      <c r="B487" s="3"/>
      <c r="C487" s="29"/>
    </row>
    <row r="488" spans="2:3" x14ac:dyDescent="0.2">
      <c r="B488" s="3"/>
      <c r="C488" s="29"/>
    </row>
    <row r="489" spans="2:3" x14ac:dyDescent="0.2">
      <c r="B489" s="3"/>
      <c r="C489" s="29"/>
    </row>
    <row r="490" spans="2:3" x14ac:dyDescent="0.2">
      <c r="B490" s="3"/>
      <c r="C490" s="29"/>
    </row>
    <row r="491" spans="2:3" x14ac:dyDescent="0.2">
      <c r="B491" s="3"/>
      <c r="C491" s="29"/>
    </row>
    <row r="492" spans="2:3" x14ac:dyDescent="0.2">
      <c r="B492" s="3"/>
      <c r="C492" s="29"/>
    </row>
    <row r="493" spans="2:3" x14ac:dyDescent="0.2">
      <c r="B493" s="3"/>
      <c r="C493" s="29"/>
    </row>
    <row r="494" spans="2:3" x14ac:dyDescent="0.2">
      <c r="B494" s="3"/>
      <c r="C494" s="29"/>
    </row>
    <row r="495" spans="2:3" x14ac:dyDescent="0.2">
      <c r="B495" s="3"/>
      <c r="C495" s="29"/>
    </row>
    <row r="496" spans="2:3" x14ac:dyDescent="0.2">
      <c r="B496" s="3"/>
      <c r="C496" s="29"/>
    </row>
    <row r="497" spans="2:3" x14ac:dyDescent="0.2">
      <c r="B497" s="3"/>
      <c r="C497" s="29"/>
    </row>
    <row r="498" spans="2:3" x14ac:dyDescent="0.2">
      <c r="B498" s="3"/>
      <c r="C498" s="29"/>
    </row>
    <row r="499" spans="2:3" x14ac:dyDescent="0.2">
      <c r="B499" s="3"/>
      <c r="C499" s="29"/>
    </row>
    <row r="500" spans="2:3" x14ac:dyDescent="0.2">
      <c r="B500" s="3"/>
      <c r="C500" s="29"/>
    </row>
    <row r="501" spans="2:3" x14ac:dyDescent="0.2">
      <c r="B501" s="3"/>
      <c r="C501" s="29"/>
    </row>
    <row r="502" spans="2:3" x14ac:dyDescent="0.2">
      <c r="B502" s="3"/>
      <c r="C502" s="29"/>
    </row>
    <row r="503" spans="2:3" x14ac:dyDescent="0.2">
      <c r="B503" s="3"/>
      <c r="C503" s="29"/>
    </row>
    <row r="504" spans="2:3" x14ac:dyDescent="0.2">
      <c r="B504" s="3"/>
      <c r="C504" s="29"/>
    </row>
    <row r="505" spans="2:3" x14ac:dyDescent="0.2">
      <c r="B505" s="3"/>
      <c r="C505" s="29"/>
    </row>
    <row r="506" spans="2:3" x14ac:dyDescent="0.2">
      <c r="B506" s="3"/>
      <c r="C506" s="29"/>
    </row>
    <row r="507" spans="2:3" x14ac:dyDescent="0.2">
      <c r="B507" s="3"/>
      <c r="C507" s="29"/>
    </row>
    <row r="508" spans="2:3" x14ac:dyDescent="0.2">
      <c r="B508" s="3"/>
      <c r="C508" s="29"/>
    </row>
    <row r="509" spans="2:3" x14ac:dyDescent="0.2">
      <c r="B509" s="3"/>
      <c r="C509" s="29"/>
    </row>
    <row r="510" spans="2:3" x14ac:dyDescent="0.2">
      <c r="B510" s="3"/>
      <c r="C510" s="29"/>
    </row>
    <row r="511" spans="2:3" x14ac:dyDescent="0.2">
      <c r="B511" s="3"/>
      <c r="C511" s="29"/>
    </row>
    <row r="512" spans="2:3" x14ac:dyDescent="0.2">
      <c r="B512" s="3"/>
      <c r="C512" s="29"/>
    </row>
    <row r="513" spans="2:3" x14ac:dyDescent="0.2">
      <c r="B513" s="3"/>
      <c r="C513" s="29"/>
    </row>
    <row r="514" spans="2:3" x14ac:dyDescent="0.2">
      <c r="B514" s="3"/>
      <c r="C514" s="29"/>
    </row>
    <row r="515" spans="2:3" x14ac:dyDescent="0.2">
      <c r="B515" s="3"/>
      <c r="C515" s="29"/>
    </row>
    <row r="516" spans="2:3" x14ac:dyDescent="0.2">
      <c r="B516" s="3"/>
      <c r="C516" s="29"/>
    </row>
    <row r="517" spans="2:3" x14ac:dyDescent="0.2">
      <c r="B517" s="3"/>
      <c r="C517" s="29"/>
    </row>
    <row r="518" spans="2:3" x14ac:dyDescent="0.2">
      <c r="B518" s="3"/>
      <c r="C518" s="29"/>
    </row>
    <row r="519" spans="2:3" x14ac:dyDescent="0.2">
      <c r="B519" s="3"/>
      <c r="C519" s="29"/>
    </row>
    <row r="520" spans="2:3" x14ac:dyDescent="0.2">
      <c r="B520" s="3"/>
      <c r="C520" s="29"/>
    </row>
    <row r="521" spans="2:3" x14ac:dyDescent="0.2">
      <c r="B521" s="3"/>
      <c r="C521" s="29"/>
    </row>
    <row r="522" spans="2:3" x14ac:dyDescent="0.2">
      <c r="B522" s="3"/>
      <c r="C522" s="29"/>
    </row>
    <row r="523" spans="2:3" x14ac:dyDescent="0.2">
      <c r="B523" s="3"/>
      <c r="C523" s="29"/>
    </row>
    <row r="524" spans="2:3" x14ac:dyDescent="0.2">
      <c r="B524" s="3"/>
      <c r="C524" s="29"/>
    </row>
    <row r="525" spans="2:3" x14ac:dyDescent="0.2">
      <c r="B525" s="3"/>
      <c r="C525" s="29"/>
    </row>
    <row r="526" spans="2:3" x14ac:dyDescent="0.2">
      <c r="B526" s="3"/>
      <c r="C526" s="29"/>
    </row>
    <row r="527" spans="2:3" x14ac:dyDescent="0.2">
      <c r="B527" s="3"/>
      <c r="C527" s="29"/>
    </row>
    <row r="528" spans="2:3" x14ac:dyDescent="0.2">
      <c r="B528" s="3"/>
      <c r="C528" s="29"/>
    </row>
    <row r="529" spans="2:3" x14ac:dyDescent="0.2">
      <c r="B529" s="3"/>
      <c r="C529" s="29"/>
    </row>
    <row r="530" spans="2:3" x14ac:dyDescent="0.2">
      <c r="B530" s="3"/>
      <c r="C530" s="29"/>
    </row>
    <row r="531" spans="2:3" x14ac:dyDescent="0.2">
      <c r="B531" s="3"/>
      <c r="C531" s="29"/>
    </row>
    <row r="532" spans="2:3" x14ac:dyDescent="0.2">
      <c r="B532" s="3"/>
      <c r="C532" s="29"/>
    </row>
    <row r="533" spans="2:3" x14ac:dyDescent="0.2">
      <c r="B533" s="3"/>
      <c r="C533" s="29"/>
    </row>
    <row r="534" spans="2:3" x14ac:dyDescent="0.2">
      <c r="B534" s="3"/>
      <c r="C534" s="29"/>
    </row>
    <row r="535" spans="2:3" x14ac:dyDescent="0.2">
      <c r="B535" s="3"/>
      <c r="C535" s="29"/>
    </row>
    <row r="536" spans="2:3" x14ac:dyDescent="0.2">
      <c r="B536" s="3"/>
      <c r="C536" s="29"/>
    </row>
    <row r="537" spans="2:3" x14ac:dyDescent="0.2">
      <c r="B537" s="3"/>
      <c r="C537" s="29"/>
    </row>
    <row r="538" spans="2:3" x14ac:dyDescent="0.2">
      <c r="B538" s="3"/>
      <c r="C538" s="29"/>
    </row>
    <row r="539" spans="2:3" x14ac:dyDescent="0.2">
      <c r="B539" s="3"/>
      <c r="C539" s="29"/>
    </row>
    <row r="540" spans="2:3" x14ac:dyDescent="0.2">
      <c r="B540" s="3"/>
      <c r="C540" s="29"/>
    </row>
    <row r="541" spans="2:3" x14ac:dyDescent="0.2">
      <c r="B541" s="3"/>
      <c r="C541" s="29"/>
    </row>
    <row r="542" spans="2:3" x14ac:dyDescent="0.2">
      <c r="B542" s="3"/>
      <c r="C542" s="29"/>
    </row>
    <row r="543" spans="2:3" x14ac:dyDescent="0.2">
      <c r="B543" s="3"/>
      <c r="C543" s="29"/>
    </row>
    <row r="544" spans="2:3" x14ac:dyDescent="0.2">
      <c r="B544" s="3"/>
      <c r="C544" s="29"/>
    </row>
    <row r="545" spans="2:3" x14ac:dyDescent="0.2">
      <c r="B545" s="3"/>
      <c r="C545" s="29"/>
    </row>
    <row r="546" spans="2:3" x14ac:dyDescent="0.2">
      <c r="B546" s="3"/>
      <c r="C546" s="29"/>
    </row>
    <row r="547" spans="2:3" x14ac:dyDescent="0.2">
      <c r="B547" s="3"/>
      <c r="C547" s="29"/>
    </row>
    <row r="548" spans="2:3" x14ac:dyDescent="0.2">
      <c r="B548" s="3"/>
      <c r="C548" s="29"/>
    </row>
    <row r="549" spans="2:3" x14ac:dyDescent="0.2">
      <c r="B549" s="3"/>
      <c r="C549" s="29"/>
    </row>
    <row r="550" spans="2:3" x14ac:dyDescent="0.2">
      <c r="B550" s="3"/>
      <c r="C550" s="29"/>
    </row>
    <row r="551" spans="2:3" x14ac:dyDescent="0.2">
      <c r="B551" s="3"/>
      <c r="C551" s="29"/>
    </row>
    <row r="552" spans="2:3" x14ac:dyDescent="0.2">
      <c r="B552" s="3"/>
      <c r="C552" s="29"/>
    </row>
    <row r="553" spans="2:3" x14ac:dyDescent="0.2">
      <c r="B553" s="3"/>
      <c r="C553" s="29"/>
    </row>
    <row r="554" spans="2:3" x14ac:dyDescent="0.2">
      <c r="B554" s="3"/>
      <c r="C554" s="29"/>
    </row>
    <row r="555" spans="2:3" x14ac:dyDescent="0.2">
      <c r="B555" s="3"/>
      <c r="C555" s="29"/>
    </row>
    <row r="556" spans="2:3" x14ac:dyDescent="0.2">
      <c r="B556" s="3"/>
      <c r="C556" s="29"/>
    </row>
    <row r="557" spans="2:3" x14ac:dyDescent="0.2">
      <c r="B557" s="3"/>
      <c r="C557" s="29"/>
    </row>
    <row r="558" spans="2:3" x14ac:dyDescent="0.2">
      <c r="B558" s="3"/>
      <c r="C558" s="29"/>
    </row>
    <row r="559" spans="2:3" x14ac:dyDescent="0.2">
      <c r="B559" s="3"/>
      <c r="C559" s="29"/>
    </row>
    <row r="560" spans="2:3" x14ac:dyDescent="0.2">
      <c r="B560" s="3"/>
      <c r="C560" s="29"/>
    </row>
    <row r="561" spans="2:3" x14ac:dyDescent="0.2">
      <c r="B561" s="3"/>
      <c r="C561" s="29"/>
    </row>
    <row r="562" spans="2:3" x14ac:dyDescent="0.2">
      <c r="B562" s="3"/>
      <c r="C562" s="29"/>
    </row>
    <row r="563" spans="2:3" x14ac:dyDescent="0.2">
      <c r="B563" s="3"/>
      <c r="C563" s="29"/>
    </row>
    <row r="564" spans="2:3" x14ac:dyDescent="0.2">
      <c r="B564" s="3"/>
      <c r="C564" s="29"/>
    </row>
    <row r="565" spans="2:3" x14ac:dyDescent="0.2">
      <c r="B565" s="3"/>
      <c r="C565" s="29"/>
    </row>
    <row r="566" spans="2:3" x14ac:dyDescent="0.2">
      <c r="B566" s="3"/>
      <c r="C566" s="29"/>
    </row>
    <row r="567" spans="2:3" x14ac:dyDescent="0.2">
      <c r="B567" s="3"/>
      <c r="C567" s="29"/>
    </row>
    <row r="568" spans="2:3" x14ac:dyDescent="0.2">
      <c r="B568" s="3"/>
      <c r="C568" s="29"/>
    </row>
    <row r="569" spans="2:3" x14ac:dyDescent="0.2">
      <c r="B569" s="3"/>
      <c r="C569" s="29"/>
    </row>
    <row r="570" spans="2:3" x14ac:dyDescent="0.2">
      <c r="B570" s="3"/>
      <c r="C570" s="29"/>
    </row>
    <row r="571" spans="2:3" x14ac:dyDescent="0.2">
      <c r="B571" s="3"/>
      <c r="C571" s="29"/>
    </row>
    <row r="572" spans="2:3" x14ac:dyDescent="0.2">
      <c r="B572" s="3"/>
      <c r="C572" s="29"/>
    </row>
    <row r="573" spans="2:3" x14ac:dyDescent="0.2">
      <c r="B573" s="3"/>
      <c r="C573" s="29"/>
    </row>
    <row r="574" spans="2:3" x14ac:dyDescent="0.2">
      <c r="B574" s="3"/>
      <c r="C574" s="29"/>
    </row>
    <row r="575" spans="2:3" x14ac:dyDescent="0.2">
      <c r="B575" s="3"/>
      <c r="C575" s="29"/>
    </row>
    <row r="576" spans="2:3" x14ac:dyDescent="0.2">
      <c r="B576" s="3"/>
      <c r="C576" s="29"/>
    </row>
    <row r="577" spans="2:3" x14ac:dyDescent="0.2">
      <c r="B577" s="3"/>
      <c r="C577" s="29"/>
    </row>
    <row r="578" spans="2:3" x14ac:dyDescent="0.2">
      <c r="B578" s="3"/>
      <c r="C578" s="29"/>
    </row>
    <row r="579" spans="2:3" x14ac:dyDescent="0.2">
      <c r="B579" s="3"/>
      <c r="C579" s="29"/>
    </row>
    <row r="580" spans="2:3" x14ac:dyDescent="0.2">
      <c r="B580" s="3"/>
      <c r="C580" s="29"/>
    </row>
    <row r="581" spans="2:3" x14ac:dyDescent="0.2">
      <c r="B581" s="3"/>
      <c r="C581" s="29"/>
    </row>
    <row r="582" spans="2:3" x14ac:dyDescent="0.2">
      <c r="B582" s="3"/>
      <c r="C582" s="29"/>
    </row>
    <row r="583" spans="2:3" x14ac:dyDescent="0.2">
      <c r="B583" s="3"/>
      <c r="C583" s="29"/>
    </row>
    <row r="584" spans="2:3" x14ac:dyDescent="0.2">
      <c r="B584" s="3"/>
      <c r="C584" s="29"/>
    </row>
    <row r="585" spans="2:3" x14ac:dyDescent="0.2">
      <c r="B585" s="3"/>
      <c r="C585" s="29"/>
    </row>
    <row r="586" spans="2:3" x14ac:dyDescent="0.2">
      <c r="B586" s="3"/>
      <c r="C586" s="29"/>
    </row>
    <row r="587" spans="2:3" x14ac:dyDescent="0.2">
      <c r="B587" s="3"/>
      <c r="C587" s="29"/>
    </row>
    <row r="588" spans="2:3" x14ac:dyDescent="0.2">
      <c r="B588" s="3"/>
      <c r="C588" s="29"/>
    </row>
    <row r="589" spans="2:3" x14ac:dyDescent="0.2">
      <c r="B589" s="3"/>
      <c r="C589" s="29"/>
    </row>
    <row r="590" spans="2:3" x14ac:dyDescent="0.2">
      <c r="B590" s="3"/>
      <c r="C590" s="29"/>
    </row>
    <row r="591" spans="2:3" x14ac:dyDescent="0.2">
      <c r="B591" s="3"/>
      <c r="C591" s="29"/>
    </row>
    <row r="592" spans="2:3" x14ac:dyDescent="0.2">
      <c r="B592" s="3"/>
      <c r="C592" s="29"/>
    </row>
    <row r="593" spans="2:3" x14ac:dyDescent="0.2">
      <c r="B593" s="3"/>
      <c r="C593" s="29"/>
    </row>
    <row r="594" spans="2:3" x14ac:dyDescent="0.2">
      <c r="B594" s="3"/>
      <c r="C594" s="29"/>
    </row>
    <row r="595" spans="2:3" x14ac:dyDescent="0.2">
      <c r="B595" s="3"/>
      <c r="C595" s="29"/>
    </row>
    <row r="596" spans="2:3" x14ac:dyDescent="0.2">
      <c r="B596" s="3"/>
      <c r="C596" s="29"/>
    </row>
    <row r="597" spans="2:3" x14ac:dyDescent="0.2">
      <c r="B597" s="3"/>
      <c r="C597" s="29"/>
    </row>
    <row r="598" spans="2:3" x14ac:dyDescent="0.2">
      <c r="B598" s="3"/>
      <c r="C598" s="29"/>
    </row>
    <row r="599" spans="2:3" x14ac:dyDescent="0.2">
      <c r="B599" s="3"/>
      <c r="C599" s="29"/>
    </row>
    <row r="600" spans="2:3" x14ac:dyDescent="0.2">
      <c r="B600" s="3"/>
      <c r="C600" s="29"/>
    </row>
    <row r="601" spans="2:3" x14ac:dyDescent="0.2">
      <c r="B601" s="3"/>
      <c r="C601" s="29"/>
    </row>
    <row r="602" spans="2:3" x14ac:dyDescent="0.2">
      <c r="B602" s="3"/>
      <c r="C602" s="29"/>
    </row>
    <row r="603" spans="2:3" x14ac:dyDescent="0.2">
      <c r="B603" s="3"/>
      <c r="C603" s="29"/>
    </row>
    <row r="604" spans="2:3" x14ac:dyDescent="0.2">
      <c r="B604" s="3"/>
      <c r="C604" s="29"/>
    </row>
    <row r="605" spans="2:3" x14ac:dyDescent="0.2">
      <c r="B605" s="3"/>
      <c r="C605" s="29"/>
    </row>
    <row r="606" spans="2:3" x14ac:dyDescent="0.2">
      <c r="B606" s="3"/>
      <c r="C606" s="29"/>
    </row>
    <row r="607" spans="2:3" x14ac:dyDescent="0.2">
      <c r="B607" s="3"/>
      <c r="C607" s="29"/>
    </row>
    <row r="608" spans="2:3" x14ac:dyDescent="0.2">
      <c r="B608" s="3"/>
      <c r="C608" s="29"/>
    </row>
    <row r="609" spans="2:3" x14ac:dyDescent="0.2">
      <c r="B609" s="3"/>
      <c r="C609" s="29"/>
    </row>
    <row r="610" spans="2:3" x14ac:dyDescent="0.2">
      <c r="B610" s="3"/>
      <c r="C610" s="29"/>
    </row>
    <row r="611" spans="2:3" x14ac:dyDescent="0.2">
      <c r="B611" s="3"/>
      <c r="C611" s="29"/>
    </row>
    <row r="612" spans="2:3" x14ac:dyDescent="0.2">
      <c r="B612" s="3"/>
      <c r="C612" s="29"/>
    </row>
    <row r="613" spans="2:3" x14ac:dyDescent="0.2">
      <c r="B613" s="3"/>
      <c r="C613" s="29"/>
    </row>
    <row r="614" spans="2:3" x14ac:dyDescent="0.2">
      <c r="B614" s="3"/>
      <c r="C614" s="29"/>
    </row>
    <row r="615" spans="2:3" x14ac:dyDescent="0.2">
      <c r="B615" s="3"/>
      <c r="C615" s="29"/>
    </row>
    <row r="616" spans="2:3" x14ac:dyDescent="0.2">
      <c r="B616" s="3"/>
      <c r="C616" s="29"/>
    </row>
    <row r="617" spans="2:3" x14ac:dyDescent="0.2">
      <c r="B617" s="3"/>
      <c r="C617" s="29"/>
    </row>
    <row r="618" spans="2:3" x14ac:dyDescent="0.2">
      <c r="B618" s="3"/>
      <c r="C618" s="29"/>
    </row>
    <row r="619" spans="2:3" x14ac:dyDescent="0.2">
      <c r="B619" s="3"/>
      <c r="C619" s="29"/>
    </row>
    <row r="620" spans="2:3" x14ac:dyDescent="0.2">
      <c r="B620" s="3"/>
      <c r="C620" s="29"/>
    </row>
    <row r="621" spans="2:3" x14ac:dyDescent="0.2">
      <c r="B621" s="3"/>
      <c r="C621" s="29"/>
    </row>
    <row r="622" spans="2:3" x14ac:dyDescent="0.2">
      <c r="B622" s="3"/>
      <c r="C622" s="29"/>
    </row>
    <row r="623" spans="2:3" x14ac:dyDescent="0.2">
      <c r="B623" s="3"/>
      <c r="C623" s="29"/>
    </row>
    <row r="624" spans="2:3" x14ac:dyDescent="0.2">
      <c r="B624" s="3"/>
      <c r="C624" s="29"/>
    </row>
    <row r="625" spans="2:3" x14ac:dyDescent="0.2">
      <c r="B625" s="3"/>
      <c r="C625" s="29"/>
    </row>
    <row r="626" spans="2:3" x14ac:dyDescent="0.2">
      <c r="B626" s="3"/>
      <c r="C626" s="29"/>
    </row>
    <row r="627" spans="2:3" x14ac:dyDescent="0.2">
      <c r="B627" s="3"/>
      <c r="C627" s="29"/>
    </row>
    <row r="628" spans="2:3" x14ac:dyDescent="0.2">
      <c r="B628" s="3"/>
      <c r="C628" s="29"/>
    </row>
    <row r="629" spans="2:3" x14ac:dyDescent="0.2">
      <c r="B629" s="3"/>
      <c r="C629" s="29"/>
    </row>
    <row r="630" spans="2:3" x14ac:dyDescent="0.2">
      <c r="B630" s="3"/>
      <c r="C630" s="29"/>
    </row>
    <row r="631" spans="2:3" x14ac:dyDescent="0.2">
      <c r="B631" s="3"/>
      <c r="C631" s="29"/>
    </row>
    <row r="632" spans="2:3" x14ac:dyDescent="0.2">
      <c r="B632" s="3"/>
      <c r="C632" s="29"/>
    </row>
    <row r="633" spans="2:3" x14ac:dyDescent="0.2">
      <c r="B633" s="3"/>
      <c r="C633" s="29"/>
    </row>
    <row r="634" spans="2:3" x14ac:dyDescent="0.2">
      <c r="B634" s="3"/>
      <c r="C634" s="29"/>
    </row>
    <row r="635" spans="2:3" x14ac:dyDescent="0.2">
      <c r="B635" s="3"/>
      <c r="C635" s="29"/>
    </row>
    <row r="636" spans="2:3" x14ac:dyDescent="0.2">
      <c r="B636" s="3"/>
      <c r="C636" s="29"/>
    </row>
    <row r="637" spans="2:3" x14ac:dyDescent="0.2">
      <c r="B637" s="3"/>
      <c r="C637" s="29"/>
    </row>
    <row r="638" spans="2:3" x14ac:dyDescent="0.2">
      <c r="B638" s="3"/>
      <c r="C638" s="29"/>
    </row>
    <row r="639" spans="2:3" x14ac:dyDescent="0.2">
      <c r="B639" s="3"/>
      <c r="C639" s="29"/>
    </row>
    <row r="640" spans="2:3" x14ac:dyDescent="0.2">
      <c r="B640" s="3"/>
      <c r="C640" s="29"/>
    </row>
    <row r="641" spans="2:3" x14ac:dyDescent="0.2">
      <c r="B641" s="3"/>
      <c r="C641" s="29"/>
    </row>
    <row r="642" spans="2:3" x14ac:dyDescent="0.2">
      <c r="B642" s="3"/>
      <c r="C642" s="29"/>
    </row>
    <row r="643" spans="2:3" x14ac:dyDescent="0.2">
      <c r="B643" s="3"/>
      <c r="C643" s="29"/>
    </row>
    <row r="644" spans="2:3" x14ac:dyDescent="0.2">
      <c r="B644" s="3"/>
      <c r="C644" s="29"/>
    </row>
    <row r="645" spans="2:3" x14ac:dyDescent="0.2">
      <c r="B645" s="3"/>
      <c r="C645" s="29"/>
    </row>
    <row r="646" spans="2:3" x14ac:dyDescent="0.2">
      <c r="B646" s="3"/>
      <c r="C646" s="29"/>
    </row>
    <row r="647" spans="2:3" x14ac:dyDescent="0.2">
      <c r="B647" s="3"/>
      <c r="C647" s="29"/>
    </row>
    <row r="648" spans="2:3" x14ac:dyDescent="0.2">
      <c r="B648" s="3"/>
      <c r="C648" s="29"/>
    </row>
    <row r="649" spans="2:3" x14ac:dyDescent="0.2">
      <c r="B649" s="3"/>
      <c r="C649" s="29"/>
    </row>
    <row r="650" spans="2:3" x14ac:dyDescent="0.2">
      <c r="B650" s="3"/>
      <c r="C650" s="29"/>
    </row>
    <row r="651" spans="2:3" x14ac:dyDescent="0.2">
      <c r="B651" s="3"/>
      <c r="C651" s="29"/>
    </row>
    <row r="652" spans="2:3" x14ac:dyDescent="0.2">
      <c r="B652" s="3"/>
      <c r="C652" s="29"/>
    </row>
    <row r="653" spans="2:3" x14ac:dyDescent="0.2">
      <c r="B653" s="3"/>
      <c r="C653" s="29"/>
    </row>
    <row r="654" spans="2:3" x14ac:dyDescent="0.2">
      <c r="B654" s="3"/>
      <c r="C654" s="29"/>
    </row>
    <row r="655" spans="2:3" x14ac:dyDescent="0.2">
      <c r="B655" s="3"/>
      <c r="C655" s="29"/>
    </row>
    <row r="656" spans="2:3" x14ac:dyDescent="0.2">
      <c r="B656" s="3"/>
      <c r="C656" s="29"/>
    </row>
    <row r="657" spans="2:3" x14ac:dyDescent="0.2">
      <c r="B657" s="3"/>
      <c r="C657" s="29"/>
    </row>
    <row r="658" spans="2:3" x14ac:dyDescent="0.2">
      <c r="B658" s="3"/>
      <c r="C658" s="29"/>
    </row>
    <row r="659" spans="2:3" x14ac:dyDescent="0.2">
      <c r="B659" s="3"/>
      <c r="C659" s="29"/>
    </row>
    <row r="660" spans="2:3" x14ac:dyDescent="0.2">
      <c r="B660" s="3"/>
      <c r="C660" s="29"/>
    </row>
    <row r="661" spans="2:3" x14ac:dyDescent="0.2">
      <c r="B661" s="3"/>
      <c r="C661" s="29"/>
    </row>
    <row r="662" spans="2:3" x14ac:dyDescent="0.2">
      <c r="B662" s="3"/>
      <c r="C662" s="29"/>
    </row>
    <row r="663" spans="2:3" x14ac:dyDescent="0.2">
      <c r="B663" s="3"/>
      <c r="C663" s="29"/>
    </row>
    <row r="664" spans="2:3" x14ac:dyDescent="0.2">
      <c r="B664" s="3"/>
      <c r="C664" s="29"/>
    </row>
    <row r="665" spans="2:3" x14ac:dyDescent="0.2">
      <c r="B665" s="3"/>
      <c r="C665" s="29"/>
    </row>
    <row r="666" spans="2:3" x14ac:dyDescent="0.2">
      <c r="B666" s="3"/>
      <c r="C666" s="29"/>
    </row>
    <row r="667" spans="2:3" x14ac:dyDescent="0.2">
      <c r="B667" s="3"/>
      <c r="C667" s="29"/>
    </row>
    <row r="668" spans="2:3" x14ac:dyDescent="0.2">
      <c r="B668" s="3"/>
      <c r="C668" s="29"/>
    </row>
    <row r="669" spans="2:3" x14ac:dyDescent="0.2">
      <c r="B669" s="3"/>
      <c r="C669" s="29"/>
    </row>
    <row r="670" spans="2:3" x14ac:dyDescent="0.2">
      <c r="B670" s="3"/>
      <c r="C670" s="29"/>
    </row>
    <row r="671" spans="2:3" x14ac:dyDescent="0.2">
      <c r="B671" s="3"/>
      <c r="C671" s="29"/>
    </row>
    <row r="672" spans="2:3" x14ac:dyDescent="0.2">
      <c r="B672" s="3"/>
      <c r="C672" s="29"/>
    </row>
    <row r="673" spans="2:3" x14ac:dyDescent="0.2">
      <c r="B673" s="3"/>
      <c r="C673" s="29"/>
    </row>
    <row r="674" spans="2:3" x14ac:dyDescent="0.2">
      <c r="B674" s="3"/>
      <c r="C674" s="29"/>
    </row>
    <row r="675" spans="2:3" x14ac:dyDescent="0.2">
      <c r="B675" s="3"/>
      <c r="C675" s="29"/>
    </row>
    <row r="676" spans="2:3" x14ac:dyDescent="0.2">
      <c r="B676" s="3"/>
      <c r="C676" s="29"/>
    </row>
    <row r="677" spans="2:3" x14ac:dyDescent="0.2">
      <c r="B677" s="3"/>
      <c r="C677" s="29"/>
    </row>
    <row r="678" spans="2:3" x14ac:dyDescent="0.2">
      <c r="B678" s="3"/>
      <c r="C678" s="29"/>
    </row>
    <row r="679" spans="2:3" x14ac:dyDescent="0.2">
      <c r="B679" s="3"/>
      <c r="C679" s="29"/>
    </row>
    <row r="680" spans="2:3" x14ac:dyDescent="0.2">
      <c r="B680" s="3"/>
      <c r="C680" s="29"/>
    </row>
    <row r="681" spans="2:3" x14ac:dyDescent="0.2">
      <c r="B681" s="3"/>
      <c r="C681" s="29"/>
    </row>
    <row r="682" spans="2:3" x14ac:dyDescent="0.2">
      <c r="B682" s="3"/>
      <c r="C682" s="29"/>
    </row>
    <row r="683" spans="2:3" x14ac:dyDescent="0.2">
      <c r="B683" s="3"/>
      <c r="C683" s="29"/>
    </row>
    <row r="684" spans="2:3" x14ac:dyDescent="0.2">
      <c r="B684" s="3"/>
      <c r="C684" s="29"/>
    </row>
    <row r="685" spans="2:3" x14ac:dyDescent="0.2">
      <c r="B685" s="3"/>
      <c r="C685" s="29"/>
    </row>
    <row r="686" spans="2:3" x14ac:dyDescent="0.2">
      <c r="B686" s="3"/>
      <c r="C686" s="29"/>
    </row>
    <row r="687" spans="2:3" x14ac:dyDescent="0.2">
      <c r="B687" s="3"/>
      <c r="C687" s="29"/>
    </row>
    <row r="688" spans="2:3" x14ac:dyDescent="0.2">
      <c r="B688" s="3"/>
      <c r="C688" s="29"/>
    </row>
    <row r="689" spans="2:3" x14ac:dyDescent="0.2">
      <c r="B689" s="3"/>
      <c r="C689" s="29"/>
    </row>
    <row r="690" spans="2:3" x14ac:dyDescent="0.2">
      <c r="B690" s="3"/>
      <c r="C690" s="29"/>
    </row>
    <row r="691" spans="2:3" x14ac:dyDescent="0.2">
      <c r="B691" s="3"/>
      <c r="C691" s="29"/>
    </row>
    <row r="692" spans="2:3" x14ac:dyDescent="0.2">
      <c r="B692" s="3"/>
      <c r="C692" s="29"/>
    </row>
    <row r="693" spans="2:3" x14ac:dyDescent="0.2">
      <c r="B693" s="3"/>
      <c r="C693" s="29"/>
    </row>
    <row r="694" spans="2:3" x14ac:dyDescent="0.2">
      <c r="B694" s="3"/>
      <c r="C694" s="29"/>
    </row>
    <row r="695" spans="2:3" x14ac:dyDescent="0.2">
      <c r="B695" s="3"/>
      <c r="C695" s="29"/>
    </row>
    <row r="696" spans="2:3" x14ac:dyDescent="0.2">
      <c r="B696" s="3"/>
      <c r="C696" s="29"/>
    </row>
    <row r="697" spans="2:3" x14ac:dyDescent="0.2">
      <c r="B697" s="3"/>
      <c r="C697" s="29"/>
    </row>
    <row r="698" spans="2:3" x14ac:dyDescent="0.2">
      <c r="B698" s="3"/>
      <c r="C698" s="29"/>
    </row>
    <row r="699" spans="2:3" x14ac:dyDescent="0.2">
      <c r="B699" s="3"/>
      <c r="C699" s="29"/>
    </row>
    <row r="700" spans="2:3" x14ac:dyDescent="0.2">
      <c r="B700" s="3"/>
      <c r="C700" s="29"/>
    </row>
    <row r="701" spans="2:3" x14ac:dyDescent="0.2">
      <c r="B701" s="3"/>
      <c r="C701" s="29"/>
    </row>
    <row r="702" spans="2:3" x14ac:dyDescent="0.2">
      <c r="B702" s="3"/>
      <c r="C702" s="29"/>
    </row>
    <row r="703" spans="2:3" x14ac:dyDescent="0.2">
      <c r="B703" s="3"/>
      <c r="C703" s="29"/>
    </row>
    <row r="704" spans="2:3" x14ac:dyDescent="0.2">
      <c r="B704" s="3"/>
      <c r="C704" s="29"/>
    </row>
    <row r="705" spans="2:3" x14ac:dyDescent="0.2">
      <c r="B705" s="3"/>
      <c r="C705" s="29"/>
    </row>
    <row r="706" spans="2:3" x14ac:dyDescent="0.2">
      <c r="B706" s="3"/>
      <c r="C706" s="29"/>
    </row>
    <row r="707" spans="2:3" x14ac:dyDescent="0.2">
      <c r="B707" s="3"/>
      <c r="C707" s="29"/>
    </row>
    <row r="708" spans="2:3" x14ac:dyDescent="0.2">
      <c r="B708" s="3"/>
      <c r="C708" s="29"/>
    </row>
    <row r="709" spans="2:3" x14ac:dyDescent="0.2">
      <c r="B709" s="3"/>
      <c r="C709" s="29"/>
    </row>
    <row r="710" spans="2:3" x14ac:dyDescent="0.2">
      <c r="B710" s="3"/>
      <c r="C710" s="29"/>
    </row>
    <row r="711" spans="2:3" x14ac:dyDescent="0.2">
      <c r="B711" s="3"/>
      <c r="C711" s="29"/>
    </row>
    <row r="712" spans="2:3" x14ac:dyDescent="0.2">
      <c r="B712" s="3"/>
      <c r="C712" s="29"/>
    </row>
    <row r="713" spans="2:3" x14ac:dyDescent="0.2">
      <c r="B713" s="3"/>
      <c r="C713" s="29"/>
    </row>
    <row r="714" spans="2:3" x14ac:dyDescent="0.2">
      <c r="B714" s="3"/>
      <c r="C714" s="29"/>
    </row>
    <row r="715" spans="2:3" x14ac:dyDescent="0.2">
      <c r="B715" s="3"/>
      <c r="C715" s="29"/>
    </row>
    <row r="716" spans="2:3" x14ac:dyDescent="0.2">
      <c r="B716" s="3"/>
      <c r="C716" s="29"/>
    </row>
    <row r="717" spans="2:3" x14ac:dyDescent="0.2">
      <c r="B717" s="3"/>
      <c r="C717" s="29"/>
    </row>
    <row r="718" spans="2:3" x14ac:dyDescent="0.2">
      <c r="B718" s="3"/>
      <c r="C718" s="29"/>
    </row>
    <row r="719" spans="2:3" x14ac:dyDescent="0.2">
      <c r="B719" s="3"/>
      <c r="C719" s="29"/>
    </row>
    <row r="720" spans="2:3" x14ac:dyDescent="0.2">
      <c r="B720" s="3"/>
      <c r="C720" s="29"/>
    </row>
    <row r="721" spans="2:3" x14ac:dyDescent="0.2">
      <c r="B721" s="3"/>
      <c r="C721" s="29"/>
    </row>
    <row r="722" spans="2:3" x14ac:dyDescent="0.2">
      <c r="B722" s="3"/>
      <c r="C722" s="29"/>
    </row>
    <row r="723" spans="2:3" x14ac:dyDescent="0.2">
      <c r="B723" s="3"/>
      <c r="C723" s="29"/>
    </row>
    <row r="724" spans="2:3" x14ac:dyDescent="0.2">
      <c r="B724" s="3"/>
      <c r="C724" s="29"/>
    </row>
    <row r="725" spans="2:3" x14ac:dyDescent="0.2">
      <c r="B725" s="3"/>
      <c r="C725" s="29"/>
    </row>
    <row r="726" spans="2:3" x14ac:dyDescent="0.2">
      <c r="B726" s="3"/>
      <c r="C726" s="29"/>
    </row>
    <row r="727" spans="2:3" x14ac:dyDescent="0.2">
      <c r="B727" s="3"/>
      <c r="C727" s="29"/>
    </row>
    <row r="728" spans="2:3" x14ac:dyDescent="0.2">
      <c r="B728" s="3"/>
      <c r="C728" s="29"/>
    </row>
    <row r="729" spans="2:3" x14ac:dyDescent="0.2">
      <c r="B729" s="3"/>
      <c r="C729" s="29"/>
    </row>
    <row r="730" spans="2:3" x14ac:dyDescent="0.2">
      <c r="B730" s="3"/>
      <c r="C730" s="29"/>
    </row>
    <row r="731" spans="2:3" x14ac:dyDescent="0.2">
      <c r="B731" s="3"/>
      <c r="C731" s="29"/>
    </row>
    <row r="732" spans="2:3" x14ac:dyDescent="0.2">
      <c r="B732" s="3"/>
      <c r="C732" s="29"/>
    </row>
    <row r="733" spans="2:3" x14ac:dyDescent="0.2">
      <c r="B733" s="3"/>
      <c r="C733" s="29"/>
    </row>
    <row r="734" spans="2:3" x14ac:dyDescent="0.2">
      <c r="B734" s="3"/>
      <c r="C734" s="29"/>
    </row>
    <row r="735" spans="2:3" x14ac:dyDescent="0.2">
      <c r="B735" s="3"/>
      <c r="C735" s="29"/>
    </row>
    <row r="736" spans="2:3" x14ac:dyDescent="0.2">
      <c r="B736" s="3"/>
      <c r="C736" s="29"/>
    </row>
    <row r="737" spans="2:3" x14ac:dyDescent="0.2">
      <c r="B737" s="3"/>
      <c r="C737" s="29"/>
    </row>
    <row r="738" spans="2:3" x14ac:dyDescent="0.2">
      <c r="B738" s="3"/>
      <c r="C738" s="29"/>
    </row>
    <row r="739" spans="2:3" x14ac:dyDescent="0.2">
      <c r="B739" s="3"/>
      <c r="C739" s="29"/>
    </row>
    <row r="740" spans="2:3" x14ac:dyDescent="0.2">
      <c r="B740" s="3"/>
      <c r="C740" s="29"/>
    </row>
    <row r="741" spans="2:3" x14ac:dyDescent="0.2">
      <c r="B741" s="3"/>
      <c r="C741" s="29"/>
    </row>
    <row r="742" spans="2:3" x14ac:dyDescent="0.2">
      <c r="B742" s="3"/>
      <c r="C742" s="29"/>
    </row>
    <row r="743" spans="2:3" x14ac:dyDescent="0.2">
      <c r="B743" s="3"/>
      <c r="C743" s="29"/>
    </row>
    <row r="744" spans="2:3" x14ac:dyDescent="0.2">
      <c r="B744" s="3"/>
      <c r="C744" s="29"/>
    </row>
    <row r="745" spans="2:3" x14ac:dyDescent="0.2">
      <c r="B745" s="3"/>
      <c r="C745" s="29"/>
    </row>
    <row r="746" spans="2:3" x14ac:dyDescent="0.2">
      <c r="B746" s="3"/>
      <c r="C746" s="29"/>
    </row>
    <row r="747" spans="2:3" x14ac:dyDescent="0.2">
      <c r="B747" s="3"/>
      <c r="C747" s="29"/>
    </row>
    <row r="748" spans="2:3" x14ac:dyDescent="0.2">
      <c r="B748" s="3"/>
      <c r="C748" s="29"/>
    </row>
    <row r="749" spans="2:3" x14ac:dyDescent="0.2">
      <c r="B749" s="3"/>
      <c r="C749" s="29"/>
    </row>
    <row r="750" spans="2:3" x14ac:dyDescent="0.2">
      <c r="B750" s="3"/>
      <c r="C750" s="29"/>
    </row>
    <row r="751" spans="2:3" x14ac:dyDescent="0.2">
      <c r="B751" s="3"/>
      <c r="C751" s="29"/>
    </row>
    <row r="752" spans="2:3" x14ac:dyDescent="0.2">
      <c r="B752" s="3"/>
      <c r="C752" s="29"/>
    </row>
    <row r="753" spans="2:3" x14ac:dyDescent="0.2">
      <c r="B753" s="3"/>
      <c r="C753" s="29"/>
    </row>
    <row r="754" spans="2:3" x14ac:dyDescent="0.2">
      <c r="B754" s="3"/>
      <c r="C754" s="29"/>
    </row>
    <row r="755" spans="2:3" x14ac:dyDescent="0.2">
      <c r="B755" s="3"/>
      <c r="C755" s="29"/>
    </row>
    <row r="756" spans="2:3" x14ac:dyDescent="0.2">
      <c r="B756" s="3"/>
      <c r="C756" s="29"/>
    </row>
    <row r="757" spans="2:3" x14ac:dyDescent="0.2">
      <c r="B757" s="3"/>
      <c r="C757" s="29"/>
    </row>
    <row r="758" spans="2:3" x14ac:dyDescent="0.2">
      <c r="B758" s="3"/>
      <c r="C758" s="29"/>
    </row>
    <row r="759" spans="2:3" x14ac:dyDescent="0.2">
      <c r="B759" s="3"/>
      <c r="C759" s="29"/>
    </row>
    <row r="760" spans="2:3" x14ac:dyDescent="0.2">
      <c r="B760" s="3"/>
      <c r="C760" s="29"/>
    </row>
    <row r="761" spans="2:3" x14ac:dyDescent="0.2">
      <c r="B761" s="3"/>
      <c r="C761" s="29"/>
    </row>
    <row r="762" spans="2:3" x14ac:dyDescent="0.2">
      <c r="B762" s="3"/>
      <c r="C762" s="29"/>
    </row>
    <row r="763" spans="2:3" x14ac:dyDescent="0.2">
      <c r="B763" s="3"/>
      <c r="C763" s="29"/>
    </row>
    <row r="764" spans="2:3" x14ac:dyDescent="0.2">
      <c r="B764" s="3"/>
      <c r="C764" s="29"/>
    </row>
    <row r="765" spans="2:3" x14ac:dyDescent="0.2">
      <c r="B765" s="3"/>
      <c r="C765" s="29"/>
    </row>
    <row r="766" spans="2:3" x14ac:dyDescent="0.2">
      <c r="B766" s="3"/>
      <c r="C766" s="29"/>
    </row>
    <row r="767" spans="2:3" x14ac:dyDescent="0.2">
      <c r="B767" s="3"/>
      <c r="C767" s="29"/>
    </row>
    <row r="768" spans="2:3" x14ac:dyDescent="0.2">
      <c r="B768" s="3"/>
      <c r="C768" s="29"/>
    </row>
    <row r="769" spans="2:3" x14ac:dyDescent="0.2">
      <c r="B769" s="3"/>
      <c r="C769" s="29"/>
    </row>
    <row r="770" spans="2:3" x14ac:dyDescent="0.2">
      <c r="B770" s="3"/>
      <c r="C770" s="29"/>
    </row>
    <row r="771" spans="2:3" x14ac:dyDescent="0.2">
      <c r="B771" s="3"/>
      <c r="C771" s="29"/>
    </row>
    <row r="772" spans="2:3" x14ac:dyDescent="0.2">
      <c r="B772" s="3"/>
      <c r="C772" s="29"/>
    </row>
    <row r="773" spans="2:3" x14ac:dyDescent="0.2">
      <c r="B773" s="3"/>
      <c r="C773" s="29"/>
    </row>
    <row r="774" spans="2:3" x14ac:dyDescent="0.2">
      <c r="B774" s="3"/>
      <c r="C774" s="29"/>
    </row>
    <row r="775" spans="2:3" x14ac:dyDescent="0.2">
      <c r="B775" s="3"/>
      <c r="C775" s="29"/>
    </row>
    <row r="776" spans="2:3" x14ac:dyDescent="0.2">
      <c r="B776" s="3"/>
      <c r="C776" s="29"/>
    </row>
    <row r="777" spans="2:3" x14ac:dyDescent="0.2">
      <c r="B777" s="3"/>
      <c r="C777" s="29"/>
    </row>
    <row r="778" spans="2:3" x14ac:dyDescent="0.2">
      <c r="B778" s="3"/>
      <c r="C778" s="29"/>
    </row>
    <row r="779" spans="2:3" x14ac:dyDescent="0.2">
      <c r="B779" s="3"/>
      <c r="C779" s="29"/>
    </row>
    <row r="780" spans="2:3" x14ac:dyDescent="0.2">
      <c r="B780" s="3"/>
      <c r="C780" s="29"/>
    </row>
    <row r="781" spans="2:3" x14ac:dyDescent="0.2">
      <c r="B781" s="3"/>
      <c r="C781" s="29"/>
    </row>
    <row r="782" spans="2:3" x14ac:dyDescent="0.2">
      <c r="B782" s="3"/>
      <c r="C782" s="29"/>
    </row>
    <row r="783" spans="2:3" x14ac:dyDescent="0.2">
      <c r="B783" s="3"/>
      <c r="C783" s="29"/>
    </row>
    <row r="784" spans="2:3" x14ac:dyDescent="0.2">
      <c r="B784" s="3"/>
      <c r="C784" s="29"/>
    </row>
    <row r="785" spans="2:3" x14ac:dyDescent="0.2">
      <c r="B785" s="3"/>
      <c r="C785" s="29"/>
    </row>
    <row r="786" spans="2:3" x14ac:dyDescent="0.2">
      <c r="B786" s="3"/>
      <c r="C786" s="29"/>
    </row>
    <row r="787" spans="2:3" x14ac:dyDescent="0.2">
      <c r="B787" s="3"/>
      <c r="C787" s="29"/>
    </row>
    <row r="788" spans="2:3" x14ac:dyDescent="0.2">
      <c r="B788" s="3"/>
      <c r="C788" s="29"/>
    </row>
    <row r="789" spans="2:3" x14ac:dyDescent="0.2">
      <c r="B789" s="3"/>
      <c r="C789" s="29"/>
    </row>
    <row r="790" spans="2:3" x14ac:dyDescent="0.2">
      <c r="B790" s="3"/>
      <c r="C790" s="29"/>
    </row>
    <row r="791" spans="2:3" x14ac:dyDescent="0.2">
      <c r="B791" s="3"/>
      <c r="C791" s="29"/>
    </row>
    <row r="792" spans="2:3" x14ac:dyDescent="0.2">
      <c r="B792" s="3"/>
      <c r="C792" s="29"/>
    </row>
    <row r="793" spans="2:3" x14ac:dyDescent="0.2">
      <c r="B793" s="3"/>
      <c r="C793" s="29"/>
    </row>
    <row r="794" spans="2:3" x14ac:dyDescent="0.2">
      <c r="B794" s="3"/>
      <c r="C794" s="29"/>
    </row>
    <row r="795" spans="2:3" x14ac:dyDescent="0.2">
      <c r="B795" s="3"/>
      <c r="C795" s="29"/>
    </row>
    <row r="796" spans="2:3" x14ac:dyDescent="0.2">
      <c r="B796" s="3"/>
      <c r="C796" s="29"/>
    </row>
    <row r="797" spans="2:3" x14ac:dyDescent="0.2">
      <c r="B797" s="3"/>
      <c r="C797" s="29"/>
    </row>
    <row r="798" spans="2:3" x14ac:dyDescent="0.2">
      <c r="B798" s="3"/>
      <c r="C798" s="29"/>
    </row>
    <row r="799" spans="2:3" x14ac:dyDescent="0.2">
      <c r="B799" s="3"/>
      <c r="C799" s="29"/>
    </row>
    <row r="800" spans="2:3" x14ac:dyDescent="0.2">
      <c r="B800" s="3"/>
      <c r="C800" s="29"/>
    </row>
    <row r="801" spans="2:3" x14ac:dyDescent="0.2">
      <c r="B801" s="3"/>
      <c r="C801" s="29"/>
    </row>
    <row r="802" spans="2:3" x14ac:dyDescent="0.2">
      <c r="B802" s="3"/>
      <c r="C802" s="29"/>
    </row>
    <row r="803" spans="2:3" x14ac:dyDescent="0.2">
      <c r="B803" s="3"/>
      <c r="C803" s="29"/>
    </row>
    <row r="804" spans="2:3" x14ac:dyDescent="0.2">
      <c r="B804" s="3"/>
      <c r="C804" s="29"/>
    </row>
    <row r="805" spans="2:3" x14ac:dyDescent="0.2">
      <c r="B805" s="3"/>
      <c r="C805" s="29"/>
    </row>
    <row r="806" spans="2:3" x14ac:dyDescent="0.2">
      <c r="B806" s="3"/>
      <c r="C806" s="29"/>
    </row>
    <row r="807" spans="2:3" x14ac:dyDescent="0.2">
      <c r="B807" s="3"/>
      <c r="C807" s="29"/>
    </row>
    <row r="808" spans="2:3" x14ac:dyDescent="0.2">
      <c r="B808" s="3"/>
      <c r="C808" s="29"/>
    </row>
    <row r="809" spans="2:3" x14ac:dyDescent="0.2">
      <c r="B809" s="3"/>
      <c r="C809" s="29"/>
    </row>
    <row r="810" spans="2:3" x14ac:dyDescent="0.2">
      <c r="B810" s="3"/>
      <c r="C810" s="29"/>
    </row>
    <row r="811" spans="2:3" x14ac:dyDescent="0.2">
      <c r="B811" s="3"/>
      <c r="C811" s="29"/>
    </row>
    <row r="812" spans="2:3" x14ac:dyDescent="0.2">
      <c r="B812" s="3"/>
      <c r="C812" s="29"/>
    </row>
    <row r="813" spans="2:3" x14ac:dyDescent="0.2">
      <c r="B813" s="3"/>
      <c r="C813" s="29"/>
    </row>
    <row r="814" spans="2:3" x14ac:dyDescent="0.2">
      <c r="B814" s="3"/>
      <c r="C814" s="29"/>
    </row>
    <row r="815" spans="2:3" x14ac:dyDescent="0.2">
      <c r="B815" s="3"/>
      <c r="C815" s="29"/>
    </row>
    <row r="816" spans="2:3" x14ac:dyDescent="0.2">
      <c r="B816" s="3"/>
      <c r="C816" s="29"/>
    </row>
    <row r="817" spans="2:3" x14ac:dyDescent="0.2">
      <c r="B817" s="3"/>
      <c r="C817" s="29"/>
    </row>
    <row r="818" spans="2:3" x14ac:dyDescent="0.2">
      <c r="B818" s="3"/>
      <c r="C818" s="29"/>
    </row>
    <row r="819" spans="2:3" x14ac:dyDescent="0.2">
      <c r="B819" s="3"/>
      <c r="C819" s="29"/>
    </row>
    <row r="820" spans="2:3" x14ac:dyDescent="0.2">
      <c r="B820" s="3"/>
      <c r="C820" s="29"/>
    </row>
    <row r="821" spans="2:3" x14ac:dyDescent="0.2">
      <c r="B821" s="3"/>
      <c r="C821" s="29"/>
    </row>
    <row r="822" spans="2:3" x14ac:dyDescent="0.2">
      <c r="B822" s="3"/>
      <c r="C822" s="29"/>
    </row>
    <row r="823" spans="2:3" x14ac:dyDescent="0.2">
      <c r="B823" s="3"/>
      <c r="C823" s="29"/>
    </row>
    <row r="824" spans="2:3" x14ac:dyDescent="0.2">
      <c r="B824" s="3"/>
      <c r="C824" s="29"/>
    </row>
    <row r="825" spans="2:3" x14ac:dyDescent="0.2">
      <c r="B825" s="3"/>
      <c r="C825" s="29"/>
    </row>
    <row r="826" spans="2:3" x14ac:dyDescent="0.2">
      <c r="B826" s="3"/>
      <c r="C826" s="29"/>
    </row>
    <row r="827" spans="2:3" x14ac:dyDescent="0.2">
      <c r="B827" s="3"/>
      <c r="C827" s="29"/>
    </row>
    <row r="828" spans="2:3" x14ac:dyDescent="0.2">
      <c r="B828" s="3"/>
      <c r="C828" s="29"/>
    </row>
    <row r="829" spans="2:3" x14ac:dyDescent="0.2">
      <c r="B829" s="3"/>
      <c r="C829" s="29"/>
    </row>
    <row r="830" spans="2:3" x14ac:dyDescent="0.2">
      <c r="B830" s="3"/>
      <c r="C830" s="29"/>
    </row>
    <row r="831" spans="2:3" x14ac:dyDescent="0.2">
      <c r="B831" s="3"/>
      <c r="C831" s="29"/>
    </row>
    <row r="832" spans="2:3" x14ac:dyDescent="0.2">
      <c r="B832" s="3"/>
      <c r="C832" s="29"/>
    </row>
    <row r="833" spans="2:3" x14ac:dyDescent="0.2">
      <c r="B833" s="3"/>
      <c r="C833" s="29"/>
    </row>
    <row r="834" spans="2:3" x14ac:dyDescent="0.2">
      <c r="B834" s="3"/>
      <c r="C834" s="29"/>
    </row>
    <row r="835" spans="2:3" x14ac:dyDescent="0.2">
      <c r="B835" s="3"/>
      <c r="C835" s="29"/>
    </row>
    <row r="836" spans="2:3" x14ac:dyDescent="0.2">
      <c r="B836" s="3"/>
      <c r="C836" s="29"/>
    </row>
    <row r="837" spans="2:3" x14ac:dyDescent="0.2">
      <c r="B837" s="3"/>
      <c r="C837" s="29"/>
    </row>
    <row r="838" spans="2:3" x14ac:dyDescent="0.2">
      <c r="B838" s="3"/>
      <c r="C838" s="29"/>
    </row>
    <row r="839" spans="2:3" x14ac:dyDescent="0.2">
      <c r="B839" s="3"/>
      <c r="C839" s="29"/>
    </row>
    <row r="840" spans="2:3" x14ac:dyDescent="0.2">
      <c r="B840" s="3"/>
      <c r="C840" s="29"/>
    </row>
    <row r="841" spans="2:3" x14ac:dyDescent="0.2">
      <c r="B841" s="3"/>
      <c r="C841" s="29"/>
    </row>
    <row r="842" spans="2:3" x14ac:dyDescent="0.2">
      <c r="B842" s="3"/>
      <c r="C842" s="29"/>
    </row>
    <row r="843" spans="2:3" x14ac:dyDescent="0.2">
      <c r="B843" s="3"/>
      <c r="C843" s="29"/>
    </row>
    <row r="844" spans="2:3" x14ac:dyDescent="0.2">
      <c r="B844" s="3"/>
      <c r="C844" s="29"/>
    </row>
    <row r="845" spans="2:3" x14ac:dyDescent="0.2">
      <c r="B845" s="3"/>
      <c r="C845" s="29"/>
    </row>
    <row r="846" spans="2:3" x14ac:dyDescent="0.2">
      <c r="B846" s="3"/>
      <c r="C846" s="29"/>
    </row>
    <row r="847" spans="2:3" x14ac:dyDescent="0.2">
      <c r="B847" s="3"/>
      <c r="C847" s="29"/>
    </row>
    <row r="848" spans="2:3" x14ac:dyDescent="0.2">
      <c r="B848" s="3"/>
      <c r="C848" s="29"/>
    </row>
    <row r="849" spans="2:3" x14ac:dyDescent="0.2">
      <c r="B849" s="3"/>
      <c r="C849" s="29"/>
    </row>
    <row r="850" spans="2:3" x14ac:dyDescent="0.2">
      <c r="B850" s="3"/>
      <c r="C850" s="29"/>
    </row>
    <row r="851" spans="2:3" x14ac:dyDescent="0.2">
      <c r="B851" s="3"/>
      <c r="C851" s="29"/>
    </row>
    <row r="852" spans="2:3" x14ac:dyDescent="0.2">
      <c r="B852" s="3"/>
      <c r="C852" s="29"/>
    </row>
    <row r="853" spans="2:3" x14ac:dyDescent="0.2">
      <c r="B853" s="3"/>
      <c r="C853" s="29"/>
    </row>
    <row r="854" spans="2:3" x14ac:dyDescent="0.2">
      <c r="B854" s="3"/>
      <c r="C854" s="29"/>
    </row>
    <row r="855" spans="2:3" x14ac:dyDescent="0.2">
      <c r="B855" s="3"/>
      <c r="C855" s="29"/>
    </row>
    <row r="856" spans="2:3" x14ac:dyDescent="0.2">
      <c r="B856" s="3"/>
      <c r="C856" s="29"/>
    </row>
    <row r="857" spans="2:3" x14ac:dyDescent="0.2">
      <c r="B857" s="3"/>
      <c r="C857" s="29"/>
    </row>
    <row r="858" spans="2:3" x14ac:dyDescent="0.2">
      <c r="B858" s="3"/>
      <c r="C858" s="29"/>
    </row>
    <row r="859" spans="2:3" x14ac:dyDescent="0.2">
      <c r="B859" s="3"/>
      <c r="C859" s="29"/>
    </row>
    <row r="860" spans="2:3" x14ac:dyDescent="0.2">
      <c r="B860" s="3"/>
      <c r="C860" s="29"/>
    </row>
    <row r="861" spans="2:3" x14ac:dyDescent="0.2">
      <c r="B861" s="3"/>
      <c r="C861" s="29"/>
    </row>
    <row r="862" spans="2:3" x14ac:dyDescent="0.2">
      <c r="B862" s="3"/>
      <c r="C862" s="29"/>
    </row>
    <row r="863" spans="2:3" x14ac:dyDescent="0.2">
      <c r="B863" s="3"/>
      <c r="C863" s="29"/>
    </row>
    <row r="864" spans="2:3" x14ac:dyDescent="0.2">
      <c r="B864" s="3"/>
      <c r="C864" s="29"/>
    </row>
    <row r="865" spans="2:3" x14ac:dyDescent="0.2">
      <c r="B865" s="3"/>
      <c r="C865" s="29"/>
    </row>
    <row r="866" spans="2:3" x14ac:dyDescent="0.2">
      <c r="B866" s="3"/>
      <c r="C866" s="29"/>
    </row>
    <row r="867" spans="2:3" x14ac:dyDescent="0.2">
      <c r="B867" s="3"/>
      <c r="C867" s="29"/>
    </row>
    <row r="868" spans="2:3" x14ac:dyDescent="0.2">
      <c r="B868" s="3"/>
      <c r="C868" s="29"/>
    </row>
    <row r="869" spans="2:3" x14ac:dyDescent="0.2">
      <c r="B869" s="3"/>
      <c r="C869" s="29"/>
    </row>
    <row r="870" spans="2:3" x14ac:dyDescent="0.2">
      <c r="B870" s="3"/>
      <c r="C870" s="29"/>
    </row>
    <row r="871" spans="2:3" x14ac:dyDescent="0.2">
      <c r="B871" s="3"/>
      <c r="C871" s="29"/>
    </row>
    <row r="872" spans="2:3" x14ac:dyDescent="0.2">
      <c r="B872" s="3"/>
      <c r="C872" s="29"/>
    </row>
    <row r="873" spans="2:3" x14ac:dyDescent="0.2">
      <c r="B873" s="3"/>
      <c r="C873" s="29"/>
    </row>
    <row r="874" spans="2:3" x14ac:dyDescent="0.2">
      <c r="B874" s="3"/>
      <c r="C874" s="29"/>
    </row>
    <row r="875" spans="2:3" x14ac:dyDescent="0.2">
      <c r="B875" s="3"/>
      <c r="C875" s="29"/>
    </row>
    <row r="876" spans="2:3" x14ac:dyDescent="0.2">
      <c r="B876" s="3"/>
      <c r="C876" s="29"/>
    </row>
    <row r="877" spans="2:3" x14ac:dyDescent="0.2">
      <c r="B877" s="3"/>
      <c r="C877" s="29"/>
    </row>
    <row r="878" spans="2:3" x14ac:dyDescent="0.2">
      <c r="B878" s="3"/>
      <c r="C878" s="29"/>
    </row>
    <row r="879" spans="2:3" x14ac:dyDescent="0.2">
      <c r="B879" s="3"/>
      <c r="C879" s="29"/>
    </row>
    <row r="880" spans="2:3" x14ac:dyDescent="0.2">
      <c r="B880" s="3"/>
      <c r="C880" s="29"/>
    </row>
    <row r="881" spans="2:3" x14ac:dyDescent="0.2">
      <c r="B881" s="3"/>
      <c r="C881" s="29"/>
    </row>
    <row r="882" spans="2:3" x14ac:dyDescent="0.2">
      <c r="B882" s="3"/>
      <c r="C882" s="29"/>
    </row>
    <row r="883" spans="2:3" x14ac:dyDescent="0.2">
      <c r="B883" s="3"/>
      <c r="C883" s="29"/>
    </row>
    <row r="884" spans="2:3" x14ac:dyDescent="0.2">
      <c r="B884" s="3"/>
      <c r="C884" s="29"/>
    </row>
    <row r="885" spans="2:3" x14ac:dyDescent="0.2">
      <c r="B885" s="3"/>
      <c r="C885" s="29"/>
    </row>
    <row r="886" spans="2:3" x14ac:dyDescent="0.2">
      <c r="B886" s="3"/>
      <c r="C886" s="29"/>
    </row>
    <row r="887" spans="2:3" x14ac:dyDescent="0.2">
      <c r="B887" s="3"/>
      <c r="C887" s="29"/>
    </row>
    <row r="888" spans="2:3" x14ac:dyDescent="0.2">
      <c r="B888" s="3"/>
      <c r="C888" s="29"/>
    </row>
    <row r="889" spans="2:3" x14ac:dyDescent="0.2">
      <c r="B889" s="3"/>
      <c r="C889" s="29"/>
    </row>
    <row r="890" spans="2:3" x14ac:dyDescent="0.2">
      <c r="B890" s="3"/>
      <c r="C890" s="29"/>
    </row>
    <row r="891" spans="2:3" x14ac:dyDescent="0.2">
      <c r="B891" s="3"/>
      <c r="C891" s="29"/>
    </row>
    <row r="892" spans="2:3" x14ac:dyDescent="0.2">
      <c r="B892" s="3"/>
      <c r="C892" s="29"/>
    </row>
    <row r="893" spans="2:3" x14ac:dyDescent="0.2">
      <c r="B893" s="3"/>
      <c r="C893" s="29"/>
    </row>
    <row r="894" spans="2:3" x14ac:dyDescent="0.2">
      <c r="B894" s="3"/>
      <c r="C894" s="29"/>
    </row>
    <row r="895" spans="2:3" x14ac:dyDescent="0.2">
      <c r="B895" s="3"/>
      <c r="C895" s="29"/>
    </row>
    <row r="896" spans="2:3" x14ac:dyDescent="0.2">
      <c r="B896" s="3"/>
      <c r="C896" s="29"/>
    </row>
    <row r="897" spans="2:3" x14ac:dyDescent="0.2">
      <c r="B897" s="3"/>
      <c r="C897" s="29"/>
    </row>
    <row r="898" spans="2:3" x14ac:dyDescent="0.2">
      <c r="B898" s="3"/>
      <c r="C898" s="29"/>
    </row>
    <row r="899" spans="2:3" x14ac:dyDescent="0.2">
      <c r="B899" s="3"/>
      <c r="C899" s="29"/>
    </row>
    <row r="900" spans="2:3" x14ac:dyDescent="0.2">
      <c r="B900" s="3"/>
      <c r="C900" s="29"/>
    </row>
    <row r="901" spans="2:3" x14ac:dyDescent="0.2">
      <c r="B901" s="3"/>
      <c r="C901" s="29"/>
    </row>
    <row r="902" spans="2:3" x14ac:dyDescent="0.2">
      <c r="B902" s="3"/>
      <c r="C902" s="29"/>
    </row>
    <row r="903" spans="2:3" x14ac:dyDescent="0.2">
      <c r="B903" s="3"/>
      <c r="C903" s="29"/>
    </row>
    <row r="904" spans="2:3" x14ac:dyDescent="0.2">
      <c r="B904" s="3"/>
      <c r="C904" s="29"/>
    </row>
    <row r="905" spans="2:3" x14ac:dyDescent="0.2">
      <c r="B905" s="3"/>
      <c r="C905" s="29"/>
    </row>
    <row r="906" spans="2:3" x14ac:dyDescent="0.2">
      <c r="B906" s="3"/>
      <c r="C906" s="29"/>
    </row>
    <row r="907" spans="2:3" x14ac:dyDescent="0.2">
      <c r="B907" s="3"/>
      <c r="C907" s="29"/>
    </row>
    <row r="908" spans="2:3" x14ac:dyDescent="0.2">
      <c r="B908" s="3"/>
      <c r="C908" s="29"/>
    </row>
    <row r="909" spans="2:3" x14ac:dyDescent="0.2">
      <c r="B909" s="3"/>
      <c r="C909" s="29"/>
    </row>
    <row r="910" spans="2:3" x14ac:dyDescent="0.2">
      <c r="B910" s="3"/>
      <c r="C910" s="29"/>
    </row>
    <row r="911" spans="2:3" x14ac:dyDescent="0.2">
      <c r="B911" s="3"/>
      <c r="C911" s="29"/>
    </row>
    <row r="912" spans="2:3" x14ac:dyDescent="0.2">
      <c r="B912" s="3"/>
      <c r="C912" s="29"/>
    </row>
    <row r="913" spans="2:3" x14ac:dyDescent="0.2">
      <c r="B913" s="3"/>
      <c r="C913" s="29"/>
    </row>
    <row r="914" spans="2:3" x14ac:dyDescent="0.2">
      <c r="B914" s="3"/>
      <c r="C914" s="29"/>
    </row>
    <row r="915" spans="2:3" x14ac:dyDescent="0.2">
      <c r="B915" s="3"/>
      <c r="C915" s="29"/>
    </row>
    <row r="916" spans="2:3" x14ac:dyDescent="0.2">
      <c r="B916" s="3"/>
      <c r="C916" s="29"/>
    </row>
    <row r="917" spans="2:3" x14ac:dyDescent="0.2">
      <c r="B917" s="3"/>
      <c r="C917" s="29"/>
    </row>
    <row r="918" spans="2:3" x14ac:dyDescent="0.2">
      <c r="B918" s="3"/>
      <c r="C918" s="29"/>
    </row>
    <row r="919" spans="2:3" x14ac:dyDescent="0.2">
      <c r="B919" s="3"/>
      <c r="C919" s="29"/>
    </row>
    <row r="920" spans="2:3" x14ac:dyDescent="0.2">
      <c r="B920" s="3"/>
      <c r="C920" s="29"/>
    </row>
    <row r="921" spans="2:3" x14ac:dyDescent="0.2">
      <c r="B921" s="3"/>
      <c r="C921" s="29"/>
    </row>
    <row r="922" spans="2:3" x14ac:dyDescent="0.2">
      <c r="B922" s="3"/>
      <c r="C922" s="29"/>
    </row>
    <row r="923" spans="2:3" x14ac:dyDescent="0.2">
      <c r="B923" s="3"/>
      <c r="C923" s="29"/>
    </row>
    <row r="924" spans="2:3" x14ac:dyDescent="0.2">
      <c r="B924" s="3"/>
      <c r="C924" s="29"/>
    </row>
    <row r="925" spans="2:3" x14ac:dyDescent="0.2">
      <c r="B925" s="3"/>
      <c r="C925" s="29"/>
    </row>
    <row r="926" spans="2:3" x14ac:dyDescent="0.2">
      <c r="B926" s="3"/>
      <c r="C926" s="29"/>
    </row>
    <row r="927" spans="2:3" x14ac:dyDescent="0.2">
      <c r="B927" s="3"/>
      <c r="C927" s="29"/>
    </row>
    <row r="928" spans="2:3" x14ac:dyDescent="0.2">
      <c r="B928" s="3"/>
      <c r="C928" s="29"/>
    </row>
    <row r="929" spans="2:3" x14ac:dyDescent="0.2">
      <c r="B929" s="3"/>
      <c r="C929" s="29"/>
    </row>
    <row r="930" spans="2:3" x14ac:dyDescent="0.2">
      <c r="B930" s="3"/>
      <c r="C930" s="29"/>
    </row>
    <row r="931" spans="2:3" x14ac:dyDescent="0.2">
      <c r="B931" s="3"/>
      <c r="C931" s="29"/>
    </row>
    <row r="932" spans="2:3" x14ac:dyDescent="0.2">
      <c r="B932" s="3"/>
      <c r="C932" s="29"/>
    </row>
    <row r="933" spans="2:3" x14ac:dyDescent="0.2">
      <c r="B933" s="3"/>
      <c r="C933" s="29"/>
    </row>
    <row r="934" spans="2:3" x14ac:dyDescent="0.2">
      <c r="B934" s="3"/>
      <c r="C934" s="29"/>
    </row>
    <row r="935" spans="2:3" x14ac:dyDescent="0.2">
      <c r="B935" s="3"/>
      <c r="C935" s="29"/>
    </row>
    <row r="936" spans="2:3" x14ac:dyDescent="0.2">
      <c r="B936" s="3"/>
      <c r="C936" s="29"/>
    </row>
    <row r="937" spans="2:3" x14ac:dyDescent="0.2">
      <c r="B937" s="3"/>
      <c r="C937" s="29"/>
    </row>
    <row r="938" spans="2:3" x14ac:dyDescent="0.2">
      <c r="B938" s="3"/>
      <c r="C938" s="29"/>
    </row>
    <row r="939" spans="2:3" x14ac:dyDescent="0.2">
      <c r="B939" s="3"/>
      <c r="C939" s="29"/>
    </row>
    <row r="940" spans="2:3" x14ac:dyDescent="0.2">
      <c r="B940" s="3"/>
      <c r="C940" s="29"/>
    </row>
    <row r="941" spans="2:3" x14ac:dyDescent="0.2">
      <c r="B941" s="3"/>
      <c r="C941" s="29"/>
    </row>
    <row r="942" spans="2:3" x14ac:dyDescent="0.2">
      <c r="B942" s="3"/>
      <c r="C942" s="29"/>
    </row>
    <row r="943" spans="2:3" x14ac:dyDescent="0.2">
      <c r="B943" s="3"/>
      <c r="C943" s="29"/>
    </row>
    <row r="944" spans="2:3" x14ac:dyDescent="0.2">
      <c r="B944" s="3"/>
      <c r="C944" s="29"/>
    </row>
    <row r="945" spans="2:3" x14ac:dyDescent="0.2">
      <c r="B945" s="3"/>
      <c r="C945" s="29"/>
    </row>
    <row r="946" spans="2:3" x14ac:dyDescent="0.2">
      <c r="B946" s="3"/>
      <c r="C946" s="29"/>
    </row>
    <row r="947" spans="2:3" x14ac:dyDescent="0.2">
      <c r="B947" s="3"/>
      <c r="C947" s="29"/>
    </row>
    <row r="948" spans="2:3" x14ac:dyDescent="0.2">
      <c r="B948" s="3"/>
      <c r="C948" s="29"/>
    </row>
    <row r="949" spans="2:3" x14ac:dyDescent="0.2">
      <c r="B949" s="3"/>
      <c r="C949" s="29"/>
    </row>
    <row r="950" spans="2:3" x14ac:dyDescent="0.2">
      <c r="B950" s="3"/>
      <c r="C950" s="29"/>
    </row>
    <row r="951" spans="2:3" x14ac:dyDescent="0.2">
      <c r="B951" s="3"/>
      <c r="C951" s="29"/>
    </row>
    <row r="952" spans="2:3" x14ac:dyDescent="0.2">
      <c r="B952" s="3"/>
      <c r="C952" s="29"/>
    </row>
    <row r="953" spans="2:3" x14ac:dyDescent="0.2">
      <c r="B953" s="3"/>
      <c r="C953" s="29"/>
    </row>
    <row r="954" spans="2:3" x14ac:dyDescent="0.2">
      <c r="B954" s="3"/>
      <c r="C954" s="29"/>
    </row>
    <row r="955" spans="2:3" x14ac:dyDescent="0.2">
      <c r="B955" s="3"/>
      <c r="C955" s="29"/>
    </row>
    <row r="956" spans="2:3" x14ac:dyDescent="0.2">
      <c r="B956" s="3"/>
      <c r="C956" s="29"/>
    </row>
    <row r="957" spans="2:3" x14ac:dyDescent="0.2">
      <c r="B957" s="3"/>
      <c r="C957" s="29"/>
    </row>
    <row r="958" spans="2:3" x14ac:dyDescent="0.2">
      <c r="B958" s="3"/>
      <c r="C958" s="29"/>
    </row>
    <row r="959" spans="2:3" x14ac:dyDescent="0.2">
      <c r="B959" s="3"/>
      <c r="C959" s="29"/>
    </row>
    <row r="960" spans="2:3" x14ac:dyDescent="0.2">
      <c r="B960" s="3"/>
      <c r="C960" s="29"/>
    </row>
    <row r="961" spans="2:3" x14ac:dyDescent="0.2">
      <c r="B961" s="3"/>
      <c r="C961" s="29"/>
    </row>
    <row r="962" spans="2:3" x14ac:dyDescent="0.2">
      <c r="B962" s="3"/>
      <c r="C962" s="29"/>
    </row>
    <row r="963" spans="2:3" x14ac:dyDescent="0.2">
      <c r="B963" s="3"/>
      <c r="C963" s="29"/>
    </row>
    <row r="964" spans="2:3" x14ac:dyDescent="0.2">
      <c r="B964" s="3"/>
      <c r="C964" s="29"/>
    </row>
    <row r="965" spans="2:3" x14ac:dyDescent="0.2">
      <c r="B965" s="3"/>
      <c r="C965" s="29"/>
    </row>
    <row r="966" spans="2:3" x14ac:dyDescent="0.2">
      <c r="B966" s="3"/>
      <c r="C966" s="29"/>
    </row>
    <row r="967" spans="2:3" x14ac:dyDescent="0.2">
      <c r="B967" s="3"/>
      <c r="C967" s="29"/>
    </row>
    <row r="968" spans="2:3" x14ac:dyDescent="0.2">
      <c r="B968" s="3"/>
      <c r="C968" s="29"/>
    </row>
    <row r="969" spans="2:3" x14ac:dyDescent="0.2">
      <c r="B969" s="3"/>
      <c r="C969" s="29"/>
    </row>
    <row r="970" spans="2:3" x14ac:dyDescent="0.2">
      <c r="B970" s="3"/>
      <c r="C970" s="29"/>
    </row>
    <row r="971" spans="2:3" x14ac:dyDescent="0.2">
      <c r="B971" s="3"/>
      <c r="C971" s="29"/>
    </row>
    <row r="972" spans="2:3" x14ac:dyDescent="0.2">
      <c r="B972" s="3"/>
      <c r="C972" s="29"/>
    </row>
    <row r="973" spans="2:3" x14ac:dyDescent="0.2">
      <c r="B973" s="3"/>
      <c r="C973" s="29"/>
    </row>
    <row r="974" spans="2:3" x14ac:dyDescent="0.2">
      <c r="B974" s="3"/>
      <c r="C974" s="29"/>
    </row>
    <row r="975" spans="2:3" x14ac:dyDescent="0.2">
      <c r="B975" s="3"/>
      <c r="C975" s="29"/>
    </row>
    <row r="976" spans="2:3" x14ac:dyDescent="0.2">
      <c r="B976" s="3"/>
      <c r="C976" s="29"/>
    </row>
    <row r="977" spans="2:3" x14ac:dyDescent="0.2">
      <c r="B977" s="3"/>
      <c r="C977" s="29"/>
    </row>
    <row r="978" spans="2:3" x14ac:dyDescent="0.2">
      <c r="B978" s="3"/>
      <c r="C978" s="29"/>
    </row>
    <row r="979" spans="2:3" x14ac:dyDescent="0.2">
      <c r="B979" s="3"/>
      <c r="C979" s="29"/>
    </row>
    <row r="980" spans="2:3" x14ac:dyDescent="0.2">
      <c r="B980" s="3"/>
      <c r="C980" s="29"/>
    </row>
    <row r="981" spans="2:3" x14ac:dyDescent="0.2">
      <c r="B981" s="3"/>
      <c r="C981" s="29"/>
    </row>
    <row r="982" spans="2:3" x14ac:dyDescent="0.2">
      <c r="B982" s="3"/>
      <c r="C982" s="29"/>
    </row>
    <row r="983" spans="2:3" x14ac:dyDescent="0.2">
      <c r="B983" s="3"/>
      <c r="C983" s="29"/>
    </row>
    <row r="984" spans="2:3" x14ac:dyDescent="0.2">
      <c r="B984" s="3"/>
      <c r="C984" s="29"/>
    </row>
    <row r="985" spans="2:3" x14ac:dyDescent="0.2">
      <c r="B985" s="3"/>
      <c r="C985" s="29"/>
    </row>
    <row r="986" spans="2:3" x14ac:dyDescent="0.2">
      <c r="B986" s="3"/>
      <c r="C986" s="29"/>
    </row>
    <row r="987" spans="2:3" x14ac:dyDescent="0.2">
      <c r="B987" s="3"/>
      <c r="C987" s="29"/>
    </row>
    <row r="988" spans="2:3" x14ac:dyDescent="0.2">
      <c r="B988" s="3"/>
      <c r="C988" s="29"/>
    </row>
    <row r="989" spans="2:3" x14ac:dyDescent="0.2">
      <c r="B989" s="3"/>
      <c r="C989" s="29"/>
    </row>
    <row r="990" spans="2:3" x14ac:dyDescent="0.2">
      <c r="B990" s="3"/>
      <c r="C990" s="29"/>
    </row>
    <row r="991" spans="2:3" x14ac:dyDescent="0.2">
      <c r="B991" s="3"/>
      <c r="C991" s="29"/>
    </row>
    <row r="992" spans="2:3" x14ac:dyDescent="0.2">
      <c r="B992" s="3"/>
      <c r="C992" s="29"/>
    </row>
    <row r="993" spans="2:3" x14ac:dyDescent="0.2">
      <c r="B993" s="3"/>
      <c r="C993" s="29"/>
    </row>
    <row r="994" spans="2:3" x14ac:dyDescent="0.2">
      <c r="B994" s="3"/>
      <c r="C994" s="29"/>
    </row>
    <row r="995" spans="2:3" x14ac:dyDescent="0.2">
      <c r="B995" s="3"/>
      <c r="C995" s="29"/>
    </row>
    <row r="996" spans="2:3" x14ac:dyDescent="0.2">
      <c r="B996" s="3"/>
      <c r="C996" s="29"/>
    </row>
    <row r="997" spans="2:3" x14ac:dyDescent="0.2">
      <c r="B997" s="3"/>
      <c r="C997" s="29"/>
    </row>
    <row r="998" spans="2:3" x14ac:dyDescent="0.2">
      <c r="B998" s="3"/>
      <c r="C998" s="29"/>
    </row>
    <row r="999" spans="2:3" x14ac:dyDescent="0.2">
      <c r="B999" s="3"/>
      <c r="C999" s="29"/>
    </row>
    <row r="1000" spans="2:3" x14ac:dyDescent="0.2">
      <c r="B1000" s="3"/>
      <c r="C1000" s="29"/>
    </row>
    <row r="1001" spans="2:3" x14ac:dyDescent="0.2">
      <c r="B1001" s="3"/>
      <c r="C1001" s="29"/>
    </row>
    <row r="1002" spans="2:3" x14ac:dyDescent="0.2">
      <c r="B1002" s="3"/>
      <c r="C1002" s="29"/>
    </row>
    <row r="1003" spans="2:3" x14ac:dyDescent="0.2">
      <c r="B1003" s="3"/>
      <c r="C1003" s="29"/>
    </row>
    <row r="1004" spans="2:3" x14ac:dyDescent="0.2">
      <c r="B1004" s="3"/>
      <c r="C1004" s="29"/>
    </row>
    <row r="1005" spans="2:3" x14ac:dyDescent="0.2">
      <c r="B1005" s="3"/>
      <c r="C1005" s="29"/>
    </row>
    <row r="1006" spans="2:3" x14ac:dyDescent="0.2">
      <c r="B1006" s="3"/>
      <c r="C1006" s="29"/>
    </row>
    <row r="1007" spans="2:3" x14ac:dyDescent="0.2">
      <c r="B1007" s="3"/>
      <c r="C1007" s="29"/>
    </row>
    <row r="1008" spans="2:3" x14ac:dyDescent="0.2">
      <c r="B1008" s="3"/>
      <c r="C1008" s="29"/>
    </row>
    <row r="1009" spans="2:3" x14ac:dyDescent="0.2">
      <c r="B1009" s="3"/>
      <c r="C1009" s="29"/>
    </row>
    <row r="1010" spans="2:3" x14ac:dyDescent="0.2">
      <c r="B1010" s="3"/>
      <c r="C1010" s="29"/>
    </row>
    <row r="1011" spans="2:3" x14ac:dyDescent="0.2">
      <c r="B1011" s="3"/>
      <c r="C1011" s="29"/>
    </row>
    <row r="1012" spans="2:3" x14ac:dyDescent="0.2">
      <c r="B1012" s="3"/>
      <c r="C1012" s="29"/>
    </row>
    <row r="1013" spans="2:3" x14ac:dyDescent="0.2">
      <c r="B1013" s="3"/>
      <c r="C1013" s="29"/>
    </row>
    <row r="1014" spans="2:3" x14ac:dyDescent="0.2">
      <c r="B1014" s="3"/>
      <c r="C1014" s="29"/>
    </row>
    <row r="1015" spans="2:3" x14ac:dyDescent="0.2">
      <c r="B1015" s="3"/>
      <c r="C1015" s="29"/>
    </row>
    <row r="1016" spans="2:3" x14ac:dyDescent="0.2">
      <c r="B1016" s="3"/>
      <c r="C1016" s="29"/>
    </row>
    <row r="1017" spans="2:3" x14ac:dyDescent="0.2">
      <c r="B1017" s="3"/>
      <c r="C1017" s="29"/>
    </row>
    <row r="1018" spans="2:3" x14ac:dyDescent="0.2">
      <c r="B1018" s="3"/>
      <c r="C1018" s="29"/>
    </row>
    <row r="1019" spans="2:3" x14ac:dyDescent="0.2">
      <c r="B1019" s="3"/>
      <c r="C1019" s="29"/>
    </row>
    <row r="1020" spans="2:3" x14ac:dyDescent="0.2">
      <c r="B1020" s="3"/>
      <c r="C1020" s="29"/>
    </row>
    <row r="1021" spans="2:3" x14ac:dyDescent="0.2">
      <c r="B1021" s="3"/>
      <c r="C1021" s="29"/>
    </row>
    <row r="1022" spans="2:3" x14ac:dyDescent="0.2">
      <c r="B1022" s="3"/>
      <c r="C1022" s="29"/>
    </row>
    <row r="1023" spans="2:3" x14ac:dyDescent="0.2">
      <c r="B1023" s="3"/>
      <c r="C1023" s="29"/>
    </row>
    <row r="1024" spans="2:3" x14ac:dyDescent="0.2">
      <c r="B1024" s="3"/>
      <c r="C1024" s="29"/>
    </row>
    <row r="1025" spans="2:3" x14ac:dyDescent="0.2">
      <c r="B1025" s="3"/>
      <c r="C1025" s="29"/>
    </row>
    <row r="1026" spans="2:3" x14ac:dyDescent="0.2">
      <c r="B1026" s="3"/>
      <c r="C1026" s="29"/>
    </row>
    <row r="1027" spans="2:3" x14ac:dyDescent="0.2">
      <c r="B1027" s="3"/>
      <c r="C1027" s="29"/>
    </row>
    <row r="1028" spans="2:3" x14ac:dyDescent="0.2">
      <c r="B1028" s="3"/>
      <c r="C1028" s="29"/>
    </row>
    <row r="1029" spans="2:3" x14ac:dyDescent="0.2">
      <c r="B1029" s="3"/>
      <c r="C1029" s="29"/>
    </row>
    <row r="1030" spans="2:3" x14ac:dyDescent="0.2">
      <c r="B1030" s="3"/>
      <c r="C1030" s="29"/>
    </row>
    <row r="1031" spans="2:3" x14ac:dyDescent="0.2">
      <c r="B1031" s="3"/>
      <c r="C1031" s="29"/>
    </row>
    <row r="1032" spans="2:3" x14ac:dyDescent="0.2">
      <c r="B1032" s="3"/>
      <c r="C1032" s="29"/>
    </row>
    <row r="1033" spans="2:3" x14ac:dyDescent="0.2">
      <c r="B1033" s="3"/>
      <c r="C1033" s="29"/>
    </row>
    <row r="1034" spans="2:3" x14ac:dyDescent="0.2">
      <c r="B1034" s="3"/>
      <c r="C1034" s="29"/>
    </row>
    <row r="1035" spans="2:3" x14ac:dyDescent="0.2">
      <c r="B1035" s="3"/>
      <c r="C1035" s="29"/>
    </row>
    <row r="1036" spans="2:3" x14ac:dyDescent="0.2">
      <c r="B1036" s="3"/>
      <c r="C1036" s="29"/>
    </row>
    <row r="1037" spans="2:3" x14ac:dyDescent="0.2">
      <c r="B1037" s="3"/>
      <c r="C1037" s="29"/>
    </row>
    <row r="1038" spans="2:3" x14ac:dyDescent="0.2">
      <c r="B1038" s="3"/>
      <c r="C1038" s="29"/>
    </row>
    <row r="1039" spans="2:3" x14ac:dyDescent="0.2">
      <c r="B1039" s="3"/>
      <c r="C1039" s="29"/>
    </row>
    <row r="1040" spans="2:3" x14ac:dyDescent="0.2">
      <c r="B1040" s="3"/>
      <c r="C1040" s="29"/>
    </row>
    <row r="1041" spans="2:3" x14ac:dyDescent="0.2">
      <c r="B1041" s="3"/>
      <c r="C1041" s="29"/>
    </row>
    <row r="1042" spans="2:3" x14ac:dyDescent="0.2">
      <c r="B1042" s="3"/>
      <c r="C1042" s="29"/>
    </row>
    <row r="1043" spans="2:3" x14ac:dyDescent="0.2">
      <c r="B1043" s="3"/>
      <c r="C1043" s="29"/>
    </row>
    <row r="1044" spans="2:3" x14ac:dyDescent="0.2">
      <c r="B1044" s="3"/>
      <c r="C1044" s="29"/>
    </row>
    <row r="1045" spans="2:3" x14ac:dyDescent="0.2">
      <c r="B1045" s="3"/>
      <c r="C1045" s="29"/>
    </row>
    <row r="1046" spans="2:3" x14ac:dyDescent="0.2">
      <c r="B1046" s="3"/>
      <c r="C1046" s="29"/>
    </row>
    <row r="1047" spans="2:3" x14ac:dyDescent="0.2">
      <c r="B1047" s="3"/>
      <c r="C1047" s="29"/>
    </row>
    <row r="1048" spans="2:3" x14ac:dyDescent="0.2">
      <c r="B1048" s="3"/>
      <c r="C1048" s="29"/>
    </row>
    <row r="1049" spans="2:3" x14ac:dyDescent="0.2">
      <c r="B1049" s="3"/>
      <c r="C1049" s="29"/>
    </row>
    <row r="1050" spans="2:3" x14ac:dyDescent="0.2">
      <c r="B1050" s="3"/>
      <c r="C1050" s="29"/>
    </row>
    <row r="1051" spans="2:3" x14ac:dyDescent="0.2">
      <c r="B1051" s="3"/>
      <c r="C1051" s="29"/>
    </row>
    <row r="1052" spans="2:3" x14ac:dyDescent="0.2">
      <c r="B1052" s="3"/>
      <c r="C1052" s="29"/>
    </row>
    <row r="1053" spans="2:3" x14ac:dyDescent="0.2">
      <c r="B1053" s="3"/>
      <c r="C1053" s="29"/>
    </row>
    <row r="1054" spans="2:3" x14ac:dyDescent="0.2">
      <c r="B1054" s="3"/>
      <c r="C1054" s="29"/>
    </row>
    <row r="1055" spans="2:3" x14ac:dyDescent="0.2">
      <c r="B1055" s="3"/>
      <c r="C1055" s="29"/>
    </row>
    <row r="1056" spans="2:3" x14ac:dyDescent="0.2">
      <c r="B1056" s="3"/>
      <c r="C1056" s="29"/>
    </row>
    <row r="1057" spans="2:3" x14ac:dyDescent="0.2">
      <c r="B1057" s="3"/>
      <c r="C1057" s="29"/>
    </row>
    <row r="1058" spans="2:3" x14ac:dyDescent="0.2">
      <c r="B1058" s="3"/>
      <c r="C1058" s="29"/>
    </row>
    <row r="1059" spans="2:3" x14ac:dyDescent="0.2">
      <c r="B1059" s="3"/>
      <c r="C1059" s="29"/>
    </row>
    <row r="1060" spans="2:3" x14ac:dyDescent="0.2">
      <c r="B1060" s="3"/>
      <c r="C1060" s="29"/>
    </row>
    <row r="1061" spans="2:3" x14ac:dyDescent="0.2">
      <c r="B1061" s="3"/>
      <c r="C1061" s="29"/>
    </row>
    <row r="1062" spans="2:3" x14ac:dyDescent="0.2">
      <c r="B1062" s="3"/>
      <c r="C1062" s="29"/>
    </row>
    <row r="1063" spans="2:3" x14ac:dyDescent="0.2">
      <c r="B1063" s="3"/>
      <c r="C1063" s="29"/>
    </row>
    <row r="1064" spans="2:3" x14ac:dyDescent="0.2">
      <c r="B1064" s="3"/>
      <c r="C1064" s="29"/>
    </row>
    <row r="1065" spans="2:3" x14ac:dyDescent="0.2">
      <c r="B1065" s="3"/>
      <c r="C1065" s="29"/>
    </row>
    <row r="1066" spans="2:3" x14ac:dyDescent="0.2">
      <c r="B1066" s="3"/>
      <c r="C1066" s="29"/>
    </row>
    <row r="1067" spans="2:3" x14ac:dyDescent="0.2">
      <c r="B1067" s="3"/>
      <c r="C1067" s="29"/>
    </row>
    <row r="1068" spans="2:3" x14ac:dyDescent="0.2">
      <c r="B1068" s="3"/>
      <c r="C1068" s="29"/>
    </row>
    <row r="1069" spans="2:3" x14ac:dyDescent="0.2">
      <c r="B1069" s="3"/>
      <c r="C1069" s="29"/>
    </row>
    <row r="1070" spans="2:3" x14ac:dyDescent="0.2">
      <c r="B1070" s="3"/>
      <c r="C1070" s="29"/>
    </row>
    <row r="1071" spans="2:3" x14ac:dyDescent="0.2">
      <c r="B1071" s="3"/>
      <c r="C1071" s="29"/>
    </row>
    <row r="1072" spans="2:3" x14ac:dyDescent="0.2">
      <c r="B1072" s="3"/>
      <c r="C1072" s="29"/>
    </row>
    <row r="1073" spans="2:3" x14ac:dyDescent="0.2">
      <c r="B1073" s="3"/>
      <c r="C1073" s="29"/>
    </row>
    <row r="1074" spans="2:3" x14ac:dyDescent="0.2">
      <c r="B1074" s="3"/>
      <c r="C1074" s="29"/>
    </row>
    <row r="1075" spans="2:3" x14ac:dyDescent="0.2">
      <c r="B1075" s="3"/>
      <c r="C1075" s="29"/>
    </row>
    <row r="1076" spans="2:3" x14ac:dyDescent="0.2">
      <c r="B1076" s="3"/>
      <c r="C1076" s="29"/>
    </row>
    <row r="1077" spans="2:3" x14ac:dyDescent="0.2">
      <c r="B1077" s="3"/>
      <c r="C1077" s="29"/>
    </row>
    <row r="1078" spans="2:3" x14ac:dyDescent="0.2">
      <c r="B1078" s="3"/>
      <c r="C1078" s="29"/>
    </row>
    <row r="1079" spans="2:3" x14ac:dyDescent="0.2">
      <c r="B1079" s="3"/>
      <c r="C1079" s="29"/>
    </row>
    <row r="1080" spans="2:3" x14ac:dyDescent="0.2">
      <c r="B1080" s="3"/>
      <c r="C1080" s="29"/>
    </row>
    <row r="1081" spans="2:3" x14ac:dyDescent="0.2">
      <c r="B1081" s="3"/>
      <c r="C1081" s="29"/>
    </row>
    <row r="1082" spans="2:3" x14ac:dyDescent="0.2">
      <c r="B1082" s="3"/>
      <c r="C1082" s="29"/>
    </row>
    <row r="1083" spans="2:3" x14ac:dyDescent="0.2">
      <c r="B1083" s="3"/>
      <c r="C1083" s="29"/>
    </row>
    <row r="1084" spans="2:3" x14ac:dyDescent="0.2">
      <c r="B1084" s="3"/>
      <c r="C1084" s="29"/>
    </row>
    <row r="1085" spans="2:3" x14ac:dyDescent="0.2">
      <c r="B1085" s="3"/>
      <c r="C1085" s="29"/>
    </row>
    <row r="1086" spans="2:3" x14ac:dyDescent="0.2">
      <c r="B1086" s="3"/>
      <c r="C1086" s="29"/>
    </row>
    <row r="1087" spans="2:3" x14ac:dyDescent="0.2">
      <c r="B1087" s="3"/>
      <c r="C1087" s="29"/>
    </row>
    <row r="1088" spans="2:3" x14ac:dyDescent="0.2">
      <c r="B1088" s="3"/>
      <c r="C1088" s="29"/>
    </row>
    <row r="1089" spans="2:3" x14ac:dyDescent="0.2">
      <c r="B1089" s="3"/>
      <c r="C1089" s="29"/>
    </row>
    <row r="1090" spans="2:3" x14ac:dyDescent="0.2">
      <c r="B1090" s="3"/>
      <c r="C1090" s="29"/>
    </row>
    <row r="1091" spans="2:3" x14ac:dyDescent="0.2">
      <c r="B1091" s="3"/>
      <c r="C1091" s="29"/>
    </row>
    <row r="1092" spans="2:3" x14ac:dyDescent="0.2">
      <c r="B1092" s="3"/>
      <c r="C1092" s="29"/>
    </row>
    <row r="1093" spans="2:3" x14ac:dyDescent="0.2">
      <c r="B1093" s="3"/>
      <c r="C1093" s="29"/>
    </row>
    <row r="1094" spans="2:3" x14ac:dyDescent="0.2">
      <c r="B1094" s="3"/>
      <c r="C1094" s="29"/>
    </row>
    <row r="1095" spans="2:3" x14ac:dyDescent="0.2">
      <c r="B1095" s="3"/>
      <c r="C1095" s="29"/>
    </row>
    <row r="1096" spans="2:3" x14ac:dyDescent="0.2">
      <c r="B1096" s="3"/>
      <c r="C1096" s="29"/>
    </row>
    <row r="1097" spans="2:3" x14ac:dyDescent="0.2">
      <c r="B1097" s="3"/>
      <c r="C1097" s="29"/>
    </row>
    <row r="1098" spans="2:3" x14ac:dyDescent="0.2">
      <c r="B1098" s="3"/>
      <c r="C1098" s="29"/>
    </row>
    <row r="1099" spans="2:3" x14ac:dyDescent="0.2">
      <c r="B1099" s="3"/>
      <c r="C1099" s="29"/>
    </row>
    <row r="1100" spans="2:3" x14ac:dyDescent="0.2">
      <c r="B1100" s="3"/>
      <c r="C1100" s="29"/>
    </row>
    <row r="1101" spans="2:3" x14ac:dyDescent="0.2">
      <c r="B1101" s="3"/>
      <c r="C1101" s="29"/>
    </row>
    <row r="1102" spans="2:3" x14ac:dyDescent="0.2">
      <c r="B1102" s="3"/>
      <c r="C1102" s="29"/>
    </row>
    <row r="1103" spans="2:3" x14ac:dyDescent="0.2">
      <c r="B1103" s="3"/>
      <c r="C1103" s="29"/>
    </row>
    <row r="1104" spans="2:3" x14ac:dyDescent="0.2">
      <c r="B1104" s="3"/>
      <c r="C1104" s="29"/>
    </row>
    <row r="1105" spans="2:3" x14ac:dyDescent="0.2">
      <c r="B1105" s="3"/>
      <c r="C1105" s="29"/>
    </row>
    <row r="1106" spans="2:3" x14ac:dyDescent="0.2">
      <c r="B1106" s="3"/>
      <c r="C1106" s="29"/>
    </row>
    <row r="1107" spans="2:3" x14ac:dyDescent="0.2">
      <c r="B1107" s="3"/>
      <c r="C1107" s="29"/>
    </row>
    <row r="1108" spans="2:3" x14ac:dyDescent="0.2">
      <c r="B1108" s="3"/>
      <c r="C1108" s="29"/>
    </row>
    <row r="1109" spans="2:3" x14ac:dyDescent="0.2">
      <c r="B1109" s="3"/>
      <c r="C1109" s="29"/>
    </row>
    <row r="1110" spans="2:3" x14ac:dyDescent="0.2">
      <c r="B1110" s="3"/>
      <c r="C1110" s="29"/>
    </row>
    <row r="1111" spans="2:3" x14ac:dyDescent="0.2">
      <c r="B1111" s="3"/>
      <c r="C1111" s="29"/>
    </row>
    <row r="1112" spans="2:3" x14ac:dyDescent="0.2">
      <c r="B1112" s="3"/>
      <c r="C1112" s="29"/>
    </row>
    <row r="1113" spans="2:3" x14ac:dyDescent="0.2">
      <c r="B1113" s="3"/>
      <c r="C1113" s="29"/>
    </row>
    <row r="1114" spans="2:3" x14ac:dyDescent="0.2">
      <c r="B1114" s="3"/>
      <c r="C1114" s="29"/>
    </row>
    <row r="1115" spans="2:3" x14ac:dyDescent="0.2">
      <c r="B1115" s="3"/>
      <c r="C1115" s="29"/>
    </row>
    <row r="1116" spans="2:3" x14ac:dyDescent="0.2">
      <c r="B1116" s="3"/>
      <c r="C1116" s="29"/>
    </row>
    <row r="1117" spans="2:3" x14ac:dyDescent="0.2">
      <c r="B1117" s="3"/>
      <c r="C1117" s="29"/>
    </row>
    <row r="1118" spans="2:3" x14ac:dyDescent="0.2">
      <c r="B1118" s="3"/>
      <c r="C1118" s="29"/>
    </row>
    <row r="1119" spans="2:3" x14ac:dyDescent="0.2">
      <c r="B1119" s="3"/>
      <c r="C1119" s="29"/>
    </row>
    <row r="1120" spans="2:3" x14ac:dyDescent="0.2">
      <c r="B1120" s="3"/>
      <c r="C1120" s="29"/>
    </row>
    <row r="1121" spans="2:3" x14ac:dyDescent="0.2">
      <c r="B1121" s="3"/>
      <c r="C1121" s="29"/>
    </row>
    <row r="1122" spans="2:3" x14ac:dyDescent="0.2">
      <c r="B1122" s="3"/>
      <c r="C1122" s="29"/>
    </row>
    <row r="1123" spans="2:3" x14ac:dyDescent="0.2">
      <c r="B1123" s="3"/>
      <c r="C1123" s="29"/>
    </row>
    <row r="1124" spans="2:3" x14ac:dyDescent="0.2">
      <c r="B1124" s="3"/>
      <c r="C1124" s="29"/>
    </row>
    <row r="1125" spans="2:3" x14ac:dyDescent="0.2">
      <c r="B1125" s="3"/>
      <c r="C1125" s="29"/>
    </row>
    <row r="1126" spans="2:3" x14ac:dyDescent="0.2">
      <c r="B1126" s="3"/>
      <c r="C1126" s="29"/>
    </row>
    <row r="1127" spans="2:3" x14ac:dyDescent="0.2">
      <c r="B1127" s="3"/>
      <c r="C1127" s="29"/>
    </row>
    <row r="1128" spans="2:3" x14ac:dyDescent="0.2">
      <c r="B1128" s="3"/>
      <c r="C1128" s="29"/>
    </row>
    <row r="1129" spans="2:3" x14ac:dyDescent="0.2">
      <c r="B1129" s="3"/>
      <c r="C1129" s="29"/>
    </row>
    <row r="1130" spans="2:3" x14ac:dyDescent="0.2">
      <c r="B1130" s="3"/>
      <c r="C1130" s="29"/>
    </row>
    <row r="1131" spans="2:3" x14ac:dyDescent="0.2">
      <c r="B1131" s="3"/>
      <c r="C1131" s="29"/>
    </row>
    <row r="1132" spans="2:3" x14ac:dyDescent="0.2">
      <c r="B1132" s="3"/>
      <c r="C1132" s="29"/>
    </row>
    <row r="1133" spans="2:3" x14ac:dyDescent="0.2">
      <c r="B1133" s="3"/>
      <c r="C1133" s="29"/>
    </row>
    <row r="1134" spans="2:3" x14ac:dyDescent="0.2">
      <c r="B1134" s="3"/>
      <c r="C1134" s="29"/>
    </row>
    <row r="1135" spans="2:3" x14ac:dyDescent="0.2">
      <c r="B1135" s="3"/>
      <c r="C1135" s="29"/>
    </row>
    <row r="1136" spans="2:3" x14ac:dyDescent="0.2">
      <c r="B1136" s="3"/>
      <c r="C1136" s="29"/>
    </row>
    <row r="1137" spans="2:3" x14ac:dyDescent="0.2">
      <c r="B1137" s="3"/>
      <c r="C1137" s="29"/>
    </row>
    <row r="1138" spans="2:3" x14ac:dyDescent="0.2">
      <c r="B1138" s="3"/>
      <c r="C1138" s="29"/>
    </row>
    <row r="1139" spans="2:3" x14ac:dyDescent="0.2">
      <c r="B1139" s="3"/>
      <c r="C1139" s="29"/>
    </row>
    <row r="1140" spans="2:3" x14ac:dyDescent="0.2">
      <c r="B1140" s="3"/>
      <c r="C1140" s="29"/>
    </row>
    <row r="1141" spans="2:3" x14ac:dyDescent="0.2">
      <c r="B1141" s="3"/>
      <c r="C1141" s="29"/>
    </row>
    <row r="1142" spans="2:3" x14ac:dyDescent="0.2">
      <c r="B1142" s="3"/>
      <c r="C1142" s="29"/>
    </row>
    <row r="1143" spans="2:3" x14ac:dyDescent="0.2">
      <c r="B1143" s="3"/>
      <c r="C1143" s="29"/>
    </row>
    <row r="1144" spans="2:3" x14ac:dyDescent="0.2">
      <c r="B1144" s="3"/>
      <c r="C1144" s="29"/>
    </row>
    <row r="1145" spans="2:3" x14ac:dyDescent="0.2">
      <c r="B1145" s="3"/>
      <c r="C1145" s="29"/>
    </row>
    <row r="1146" spans="2:3" x14ac:dyDescent="0.2">
      <c r="B1146" s="3"/>
      <c r="C1146" s="29"/>
    </row>
    <row r="1147" spans="2:3" x14ac:dyDescent="0.2">
      <c r="B1147" s="3"/>
      <c r="C1147" s="29"/>
    </row>
    <row r="1148" spans="2:3" x14ac:dyDescent="0.2">
      <c r="B1148" s="3"/>
      <c r="C1148" s="29"/>
    </row>
    <row r="1149" spans="2:3" x14ac:dyDescent="0.2">
      <c r="B1149" s="3"/>
      <c r="C1149" s="29"/>
    </row>
    <row r="1150" spans="2:3" x14ac:dyDescent="0.2">
      <c r="B1150" s="3"/>
      <c r="C1150" s="29"/>
    </row>
    <row r="1151" spans="2:3" x14ac:dyDescent="0.2">
      <c r="B1151" s="3"/>
      <c r="C1151" s="29"/>
    </row>
    <row r="1152" spans="2:3" x14ac:dyDescent="0.2">
      <c r="B1152" s="3"/>
      <c r="C1152" s="29"/>
    </row>
    <row r="1153" spans="2:3" x14ac:dyDescent="0.2">
      <c r="B1153" s="3"/>
      <c r="C1153" s="29"/>
    </row>
    <row r="1154" spans="2:3" x14ac:dyDescent="0.2">
      <c r="B1154" s="3"/>
      <c r="C1154" s="29"/>
    </row>
    <row r="1155" spans="2:3" x14ac:dyDescent="0.2">
      <c r="B1155" s="3"/>
      <c r="C1155" s="29"/>
    </row>
    <row r="1156" spans="2:3" x14ac:dyDescent="0.2">
      <c r="B1156" s="3"/>
      <c r="C1156" s="29"/>
    </row>
    <row r="1157" spans="2:3" x14ac:dyDescent="0.2">
      <c r="B1157" s="3"/>
      <c r="C1157" s="29"/>
    </row>
    <row r="1158" spans="2:3" x14ac:dyDescent="0.2">
      <c r="B1158" s="3"/>
      <c r="C1158" s="29"/>
    </row>
    <row r="1159" spans="2:3" x14ac:dyDescent="0.2">
      <c r="B1159" s="3"/>
      <c r="C1159" s="29"/>
    </row>
    <row r="1160" spans="2:3" x14ac:dyDescent="0.2">
      <c r="B1160" s="3"/>
      <c r="C1160" s="29"/>
    </row>
    <row r="1161" spans="2:3" x14ac:dyDescent="0.2">
      <c r="B1161" s="3"/>
      <c r="C1161" s="29"/>
    </row>
    <row r="1162" spans="2:3" x14ac:dyDescent="0.2">
      <c r="B1162" s="3"/>
      <c r="C1162" s="29"/>
    </row>
    <row r="1163" spans="2:3" x14ac:dyDescent="0.2">
      <c r="B1163" s="3"/>
      <c r="C1163" s="29"/>
    </row>
    <row r="1164" spans="2:3" x14ac:dyDescent="0.2">
      <c r="B1164" s="3"/>
      <c r="C1164" s="29"/>
    </row>
    <row r="1165" spans="2:3" x14ac:dyDescent="0.2">
      <c r="B1165" s="3"/>
      <c r="C1165" s="29"/>
    </row>
    <row r="1166" spans="2:3" x14ac:dyDescent="0.2">
      <c r="B1166" s="3"/>
      <c r="C1166" s="29"/>
    </row>
    <row r="1167" spans="2:3" x14ac:dyDescent="0.2">
      <c r="B1167" s="3"/>
      <c r="C1167" s="29"/>
    </row>
    <row r="1168" spans="2:3" x14ac:dyDescent="0.2">
      <c r="B1168" s="3"/>
      <c r="C1168" s="29"/>
    </row>
    <row r="1169" spans="2:3" x14ac:dyDescent="0.2">
      <c r="B1169" s="3"/>
      <c r="C1169" s="29"/>
    </row>
    <row r="1170" spans="2:3" x14ac:dyDescent="0.2">
      <c r="B1170" s="3"/>
      <c r="C1170" s="29"/>
    </row>
    <row r="1171" spans="2:3" x14ac:dyDescent="0.2">
      <c r="B1171" s="3"/>
      <c r="C1171" s="29"/>
    </row>
    <row r="1172" spans="2:3" x14ac:dyDescent="0.2">
      <c r="B1172" s="3"/>
      <c r="C1172" s="29"/>
    </row>
    <row r="1173" spans="2:3" x14ac:dyDescent="0.2">
      <c r="B1173" s="3"/>
      <c r="C1173" s="29"/>
    </row>
    <row r="1174" spans="2:3" x14ac:dyDescent="0.2">
      <c r="B1174" s="3"/>
      <c r="C1174" s="29"/>
    </row>
    <row r="1175" spans="2:3" x14ac:dyDescent="0.2">
      <c r="B1175" s="3"/>
      <c r="C1175" s="29"/>
    </row>
    <row r="1176" spans="2:3" x14ac:dyDescent="0.2">
      <c r="B1176" s="3"/>
      <c r="C1176" s="29"/>
    </row>
    <row r="1177" spans="2:3" x14ac:dyDescent="0.2">
      <c r="B1177" s="3"/>
      <c r="C1177" s="29"/>
    </row>
    <row r="1178" spans="2:3" x14ac:dyDescent="0.2">
      <c r="B1178" s="3"/>
      <c r="C1178" s="29"/>
    </row>
    <row r="1179" spans="2:3" x14ac:dyDescent="0.2">
      <c r="B1179" s="3"/>
      <c r="C1179" s="29"/>
    </row>
    <row r="1180" spans="2:3" x14ac:dyDescent="0.2">
      <c r="B1180" s="3"/>
      <c r="C1180" s="29"/>
    </row>
    <row r="1181" spans="2:3" x14ac:dyDescent="0.2">
      <c r="B1181" s="3"/>
      <c r="C1181" s="29"/>
    </row>
    <row r="1182" spans="2:3" x14ac:dyDescent="0.2">
      <c r="B1182" s="3"/>
      <c r="C1182" s="29"/>
    </row>
    <row r="1183" spans="2:3" x14ac:dyDescent="0.2">
      <c r="B1183" s="3"/>
      <c r="C1183" s="29"/>
    </row>
    <row r="1184" spans="2:3" x14ac:dyDescent="0.2">
      <c r="B1184" s="3"/>
      <c r="C1184" s="29"/>
    </row>
    <row r="1185" spans="2:3" x14ac:dyDescent="0.2">
      <c r="B1185" s="3"/>
      <c r="C1185" s="29"/>
    </row>
    <row r="1186" spans="2:3" x14ac:dyDescent="0.2">
      <c r="B1186" s="3"/>
      <c r="C1186" s="29"/>
    </row>
    <row r="1187" spans="2:3" x14ac:dyDescent="0.2">
      <c r="B1187" s="3"/>
      <c r="C1187" s="29"/>
    </row>
    <row r="1188" spans="2:3" x14ac:dyDescent="0.2">
      <c r="B1188" s="3"/>
      <c r="C1188" s="29"/>
    </row>
    <row r="1189" spans="2:3" x14ac:dyDescent="0.2">
      <c r="B1189" s="3"/>
      <c r="C1189" s="29"/>
    </row>
    <row r="1190" spans="2:3" x14ac:dyDescent="0.2">
      <c r="B1190" s="3"/>
      <c r="C1190" s="29"/>
    </row>
    <row r="1191" spans="2:3" x14ac:dyDescent="0.2">
      <c r="B1191" s="3"/>
      <c r="C1191" s="29"/>
    </row>
    <row r="1192" spans="2:3" x14ac:dyDescent="0.2">
      <c r="B1192" s="3"/>
      <c r="C1192" s="29"/>
    </row>
    <row r="1193" spans="2:3" x14ac:dyDescent="0.2">
      <c r="B1193" s="3"/>
      <c r="C1193" s="29"/>
    </row>
    <row r="1194" spans="2:3" x14ac:dyDescent="0.2">
      <c r="B1194" s="3"/>
      <c r="C1194" s="29"/>
    </row>
    <row r="1195" spans="2:3" x14ac:dyDescent="0.2">
      <c r="B1195" s="3"/>
      <c r="C1195" s="29"/>
    </row>
    <row r="1196" spans="2:3" x14ac:dyDescent="0.2">
      <c r="B1196" s="3"/>
      <c r="C1196" s="29"/>
    </row>
    <row r="1197" spans="2:3" x14ac:dyDescent="0.2">
      <c r="B1197" s="3"/>
      <c r="C1197" s="29"/>
    </row>
    <row r="1198" spans="2:3" x14ac:dyDescent="0.2">
      <c r="B1198" s="3"/>
      <c r="C1198" s="29"/>
    </row>
    <row r="1199" spans="2:3" x14ac:dyDescent="0.2">
      <c r="B1199" s="3"/>
      <c r="C1199" s="29"/>
    </row>
    <row r="1200" spans="2:3" x14ac:dyDescent="0.2">
      <c r="B1200" s="3"/>
      <c r="C1200" s="29"/>
    </row>
    <row r="1201" spans="2:3" x14ac:dyDescent="0.2">
      <c r="B1201" s="3"/>
      <c r="C1201" s="29"/>
    </row>
    <row r="1202" spans="2:3" x14ac:dyDescent="0.2">
      <c r="B1202" s="3"/>
      <c r="C1202" s="29"/>
    </row>
    <row r="1203" spans="2:3" x14ac:dyDescent="0.2">
      <c r="B1203" s="3"/>
      <c r="C1203" s="29"/>
    </row>
    <row r="1204" spans="2:3" x14ac:dyDescent="0.2">
      <c r="B1204" s="3"/>
      <c r="C1204" s="29"/>
    </row>
    <row r="1205" spans="2:3" x14ac:dyDescent="0.2">
      <c r="B1205" s="3"/>
      <c r="C1205" s="29"/>
    </row>
    <row r="1206" spans="2:3" x14ac:dyDescent="0.2">
      <c r="B1206" s="3"/>
      <c r="C1206" s="29"/>
    </row>
    <row r="1207" spans="2:3" x14ac:dyDescent="0.2">
      <c r="B1207" s="3"/>
      <c r="C1207" s="29"/>
    </row>
    <row r="1208" spans="2:3" x14ac:dyDescent="0.2">
      <c r="B1208" s="3"/>
      <c r="C1208" s="29"/>
    </row>
    <row r="1209" spans="2:3" x14ac:dyDescent="0.2">
      <c r="B1209" s="3"/>
      <c r="C1209" s="29"/>
    </row>
    <row r="1210" spans="2:3" x14ac:dyDescent="0.2">
      <c r="B1210" s="3"/>
      <c r="C1210" s="29"/>
    </row>
    <row r="1211" spans="2:3" x14ac:dyDescent="0.2">
      <c r="B1211" s="3"/>
      <c r="C1211" s="29"/>
    </row>
    <row r="1212" spans="2:3" x14ac:dyDescent="0.2">
      <c r="B1212" s="3"/>
      <c r="C1212" s="29"/>
    </row>
    <row r="1213" spans="2:3" x14ac:dyDescent="0.2">
      <c r="B1213" s="3"/>
      <c r="C1213" s="29"/>
    </row>
    <row r="1214" spans="2:3" x14ac:dyDescent="0.2">
      <c r="B1214" s="3"/>
      <c r="C1214" s="29"/>
    </row>
    <row r="1215" spans="2:3" x14ac:dyDescent="0.2">
      <c r="B1215" s="3"/>
      <c r="C1215" s="29"/>
    </row>
    <row r="1216" spans="2:3" x14ac:dyDescent="0.2">
      <c r="B1216" s="3"/>
      <c r="C1216" s="29"/>
    </row>
    <row r="1217" spans="2:3" x14ac:dyDescent="0.2">
      <c r="B1217" s="3"/>
      <c r="C1217" s="29"/>
    </row>
    <row r="1218" spans="2:3" x14ac:dyDescent="0.2">
      <c r="B1218" s="3"/>
      <c r="C1218" s="29"/>
    </row>
    <row r="1219" spans="2:3" x14ac:dyDescent="0.2">
      <c r="B1219" s="3"/>
      <c r="C1219" s="29"/>
    </row>
    <row r="1220" spans="2:3" x14ac:dyDescent="0.2">
      <c r="B1220" s="3"/>
      <c r="C1220" s="29"/>
    </row>
    <row r="1221" spans="2:3" x14ac:dyDescent="0.2">
      <c r="B1221" s="3"/>
      <c r="C1221" s="29"/>
    </row>
    <row r="1222" spans="2:3" x14ac:dyDescent="0.2">
      <c r="B1222" s="3"/>
      <c r="C1222" s="29"/>
    </row>
    <row r="1223" spans="2:3" x14ac:dyDescent="0.2">
      <c r="B1223" s="3"/>
      <c r="C1223" s="29"/>
    </row>
    <row r="1224" spans="2:3" x14ac:dyDescent="0.2">
      <c r="B1224" s="3"/>
      <c r="C1224" s="29"/>
    </row>
    <row r="1225" spans="2:3" x14ac:dyDescent="0.2">
      <c r="B1225" s="3"/>
      <c r="C1225" s="29"/>
    </row>
    <row r="1226" spans="2:3" x14ac:dyDescent="0.2">
      <c r="B1226" s="3"/>
      <c r="C1226" s="29"/>
    </row>
    <row r="1227" spans="2:3" x14ac:dyDescent="0.2">
      <c r="B1227" s="3"/>
      <c r="C1227" s="29"/>
    </row>
    <row r="1228" spans="2:3" x14ac:dyDescent="0.2">
      <c r="B1228" s="3"/>
      <c r="C1228" s="29"/>
    </row>
    <row r="1229" spans="2:3" x14ac:dyDescent="0.2">
      <c r="B1229" s="3"/>
      <c r="C1229" s="29"/>
    </row>
    <row r="1230" spans="2:3" x14ac:dyDescent="0.2">
      <c r="B1230" s="3"/>
      <c r="C1230" s="29"/>
    </row>
    <row r="1231" spans="2:3" x14ac:dyDescent="0.2">
      <c r="B1231" s="3"/>
      <c r="C1231" s="29"/>
    </row>
    <row r="1232" spans="2:3" x14ac:dyDescent="0.2">
      <c r="B1232" s="3"/>
      <c r="C1232" s="29"/>
    </row>
    <row r="1233" spans="2:3" x14ac:dyDescent="0.2">
      <c r="B1233" s="3"/>
      <c r="C1233" s="29"/>
    </row>
    <row r="1234" spans="2:3" x14ac:dyDescent="0.2">
      <c r="B1234" s="3"/>
      <c r="C1234" s="29"/>
    </row>
    <row r="1235" spans="2:3" x14ac:dyDescent="0.2">
      <c r="B1235" s="3"/>
      <c r="C1235" s="29"/>
    </row>
    <row r="1236" spans="2:3" x14ac:dyDescent="0.2">
      <c r="B1236" s="3"/>
      <c r="C1236" s="29"/>
    </row>
    <row r="1237" spans="2:3" x14ac:dyDescent="0.2">
      <c r="B1237" s="3"/>
      <c r="C1237" s="29"/>
    </row>
    <row r="1238" spans="2:3" x14ac:dyDescent="0.2">
      <c r="B1238" s="3"/>
      <c r="C1238" s="29"/>
    </row>
    <row r="1239" spans="2:3" x14ac:dyDescent="0.2">
      <c r="B1239" s="3"/>
      <c r="C1239" s="29"/>
    </row>
    <row r="1240" spans="2:3" x14ac:dyDescent="0.2">
      <c r="B1240" s="3"/>
      <c r="C1240" s="29"/>
    </row>
    <row r="1241" spans="2:3" x14ac:dyDescent="0.2">
      <c r="B1241" s="3"/>
      <c r="C1241" s="29"/>
    </row>
    <row r="1242" spans="2:3" x14ac:dyDescent="0.2">
      <c r="B1242" s="3"/>
      <c r="C1242" s="29"/>
    </row>
    <row r="1243" spans="2:3" x14ac:dyDescent="0.2">
      <c r="B1243" s="3"/>
      <c r="C1243" s="29"/>
    </row>
    <row r="1244" spans="2:3" x14ac:dyDescent="0.2">
      <c r="B1244" s="3"/>
      <c r="C1244" s="29"/>
    </row>
    <row r="1245" spans="2:3" x14ac:dyDescent="0.2">
      <c r="B1245" s="3"/>
      <c r="C1245" s="29"/>
    </row>
    <row r="1246" spans="2:3" x14ac:dyDescent="0.2">
      <c r="B1246" s="3"/>
      <c r="C1246" s="29"/>
    </row>
    <row r="1247" spans="2:3" x14ac:dyDescent="0.2">
      <c r="B1247" s="3"/>
      <c r="C1247" s="29"/>
    </row>
    <row r="1248" spans="2:3" x14ac:dyDescent="0.2">
      <c r="B1248" s="3"/>
      <c r="C1248" s="29"/>
    </row>
    <row r="1249" spans="2:3" x14ac:dyDescent="0.2">
      <c r="B1249" s="3"/>
      <c r="C1249" s="29"/>
    </row>
    <row r="1250" spans="2:3" x14ac:dyDescent="0.2">
      <c r="B1250" s="3"/>
      <c r="C1250" s="29"/>
    </row>
    <row r="1251" spans="2:3" x14ac:dyDescent="0.2">
      <c r="B1251" s="3"/>
      <c r="C1251" s="29"/>
    </row>
    <row r="1252" spans="2:3" x14ac:dyDescent="0.2">
      <c r="B1252" s="3"/>
      <c r="C1252" s="29"/>
    </row>
    <row r="1253" spans="2:3" x14ac:dyDescent="0.2">
      <c r="B1253" s="3"/>
      <c r="C1253" s="29"/>
    </row>
    <row r="1254" spans="2:3" x14ac:dyDescent="0.2">
      <c r="B1254" s="3"/>
      <c r="C1254" s="29"/>
    </row>
    <row r="1255" spans="2:3" x14ac:dyDescent="0.2">
      <c r="B1255" s="3"/>
      <c r="C1255" s="29"/>
    </row>
    <row r="1256" spans="2:3" x14ac:dyDescent="0.2">
      <c r="B1256" s="3"/>
      <c r="C1256" s="29"/>
    </row>
    <row r="1257" spans="2:3" x14ac:dyDescent="0.2">
      <c r="B1257" s="3"/>
      <c r="C1257" s="29"/>
    </row>
    <row r="1258" spans="2:3" x14ac:dyDescent="0.2">
      <c r="B1258" s="3"/>
      <c r="C1258" s="29"/>
    </row>
    <row r="1259" spans="2:3" x14ac:dyDescent="0.2">
      <c r="B1259" s="3"/>
      <c r="C1259" s="29"/>
    </row>
    <row r="1260" spans="2:3" x14ac:dyDescent="0.2">
      <c r="B1260" s="3"/>
      <c r="C1260" s="29"/>
    </row>
    <row r="1261" spans="2:3" x14ac:dyDescent="0.2">
      <c r="B1261" s="3"/>
      <c r="C1261" s="29"/>
    </row>
    <row r="1262" spans="2:3" x14ac:dyDescent="0.2">
      <c r="B1262" s="3"/>
      <c r="C1262" s="29"/>
    </row>
    <row r="1263" spans="2:3" x14ac:dyDescent="0.2">
      <c r="B1263" s="3"/>
      <c r="C1263" s="29"/>
    </row>
    <row r="1264" spans="2:3" x14ac:dyDescent="0.2">
      <c r="B1264" s="3"/>
      <c r="C1264" s="29"/>
    </row>
    <row r="1265" spans="2:3" x14ac:dyDescent="0.2">
      <c r="B1265" s="3"/>
      <c r="C1265" s="29"/>
    </row>
    <row r="1266" spans="2:3" x14ac:dyDescent="0.2">
      <c r="B1266" s="3"/>
      <c r="C1266" s="29"/>
    </row>
    <row r="1267" spans="2:3" x14ac:dyDescent="0.2">
      <c r="B1267" s="3"/>
      <c r="C1267" s="29"/>
    </row>
    <row r="1268" spans="2:3" x14ac:dyDescent="0.2">
      <c r="B1268" s="3"/>
      <c r="C1268" s="29"/>
    </row>
  </sheetData>
  <phoneticPr fontId="0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 1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2024-02-14T04:32:05Z</dcterms:modified>
</cp:coreProperties>
</file>