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84DAFDA-7D49-47C6-9345-D82AFD65B63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C12" i="1"/>
  <c r="C16" i="1" l="1"/>
  <c r="D18" i="1" s="1"/>
  <c r="C15" i="1"/>
  <c r="E16" i="1" s="1"/>
  <c r="O21" i="1"/>
  <c r="S21" i="1" s="1"/>
  <c r="O22" i="1"/>
  <c r="S22" i="1" s="1"/>
  <c r="E15" i="1"/>
  <c r="S19" i="1" l="1"/>
  <c r="C18" i="1"/>
  <c r="E17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<sst xmlns="http://schemas.openxmlformats.org/spreadsheetml/2006/main" count="54" uniqueCount="51">
  <si>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</si>
  <si>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</si>
  <si>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</si>
  <si>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</si>
  <si>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</si>
  <si>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</si>
  <si>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</si>
  <si>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</si>
  <si>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</si>
  <si>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</si>
  <si>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</si>
  <si>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</si>
  <si>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</si>
  <si>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</si>
  <si>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</si>
  <si>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</si>
  <si>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</si>
  <si>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</si>
  <si>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</si>
  <si>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</si>
  <si>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</si>
  <si>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</si>
  <si>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</si>
  <si>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</si>
  <si>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</si>
  <si>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</si>
  <si>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</si>
  <si>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</si>
  <si>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</si>
  <si>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</si>
  <si>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</si>
  <si>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</si>
  <si>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</si>
  <si>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</si>
  <si>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</si>
  <si>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</si>
  <si>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</si>
  <si>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</si>
  <si>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</si>
  <si>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</si>
  <si>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</si>
  <si>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</si>
  <si>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G2074-1021</t>
  </si>
  <si>
    <t>G2074-1021_Her.xls</t>
  </si>
  <si>
    <t>EB</t>
  </si>
  <si>
    <t>Her</t>
  </si>
  <si>
    <t>VSX</t>
  </si>
  <si>
    <t>IBVS 5992</t>
  </si>
  <si>
    <t>I</t>
  </si>
  <si>
    <t>V1493 Her / GSC 2074-1021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</si>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</sst>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V1493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40-443C-97F0-A567151356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-2.7964000139036216E-2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40-443C-97F0-A567151356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40-443C-97F0-A567151356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40-443C-97F0-A567151356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40-443C-97F0-A567151356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40-443C-97F0-A567151356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40-443C-97F0-A567151356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-2.7964000139036216E-2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40-443C-97F0-A567151356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40-443C-97F0-A56715135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715352"/>
        <c:axId val="1"/>
      </c:scatterChart>
      <c:valAx>
        <c:axId val="592715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715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2D485CA-83FD-3AD7-2F08-1ABF776F2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K20" sqref="K2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52707.052000000142</v>
      </c>
      <c r="D7" s="30" t="s">
        <v>46</v>
      </c>
    </row>
    <row r="8" spans="1:7" x14ac:dyDescent="0.2">
      <c r="A8" t="s">
        <v>3</v>
      </c>
      <c r="C8" s="35">
        <v>0.394843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-3.6563807713174968E-6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60355.707530324071</v>
      </c>
    </row>
    <row r="15" spans="1:7" x14ac:dyDescent="0.2">
      <c r="A15" s="12" t="s">
        <v>17</v>
      </c>
      <c r="B15" s="10"/>
      <c r="C15" s="13">
        <f ca="1">(C7+C11)+(C8+C12)*INT(MAX(F21:F3533))</f>
        <v>55726.783300000003</v>
      </c>
      <c r="D15" s="14" t="s">
        <v>38</v>
      </c>
      <c r="E15" s="15">
        <f ca="1">ROUND(2*(E14-$C$7)/$C$8,0)/2+E13</f>
        <v>19372.5</v>
      </c>
    </row>
    <row r="16" spans="1:7" x14ac:dyDescent="0.2">
      <c r="A16" s="16" t="s">
        <v>4</v>
      </c>
      <c r="B16" s="10"/>
      <c r="C16" s="17">
        <f ca="1">+C8+C12</f>
        <v>0.39483934361922868</v>
      </c>
      <c r="D16" s="14" t="s">
        <v>39</v>
      </c>
      <c r="E16" s="24">
        <f ca="1">ROUND(2*(E14-$C$15)/$C$16,0)/2+E13</f>
        <v>11724.5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45337.973017596982</v>
      </c>
    </row>
    <row r="18" spans="1:19" ht="14.25" thickTop="1" thickBot="1" x14ac:dyDescent="0.25">
      <c r="A18" s="16" t="s">
        <v>5</v>
      </c>
      <c r="B18" s="10"/>
      <c r="C18" s="19">
        <f ca="1">+C15</f>
        <v>55726.783300000003</v>
      </c>
      <c r="D18" s="20">
        <f ca="1">+C16</f>
        <v>0.39483934361922868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52707.052000000142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37688.552000000142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3">
        <v>55726.783300000003</v>
      </c>
      <c r="D22" s="33">
        <v>1.5E-3</v>
      </c>
      <c r="E22">
        <f>+(C22-C$7)/C$8</f>
        <v>7647.9291769130041</v>
      </c>
      <c r="F22">
        <f>ROUND(2*E22,0)/2</f>
        <v>7648</v>
      </c>
      <c r="G22">
        <f>+C22-(C$7+F22*C$8)</f>
        <v>-2.7964000139036216E-2</v>
      </c>
      <c r="I22">
        <f>+G22</f>
        <v>-2.7964000139036216E-2</v>
      </c>
      <c r="O22">
        <f ca="1">+C$11+C$12*$F22</f>
        <v>-2.7964000139036216E-2</v>
      </c>
      <c r="Q22" s="2">
        <f>+C22-15018.5</f>
        <v>40708.283300000003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2024-02-15T03:58:50Z</dcterms:modified>
</cp:coreProperties>
</file>