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248FC1F-65D8-4805-889C-4C4F040468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J28" i="1" s="1"/>
  <c r="Q28" i="1"/>
  <c r="E21" i="1"/>
  <c r="F21" i="1"/>
  <c r="G21" i="1"/>
  <c r="H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G11" i="1"/>
  <c r="F11" i="1"/>
  <c r="Q21" i="1"/>
  <c r="Q22" i="1"/>
  <c r="Q23" i="1"/>
  <c r="Q24" i="1"/>
  <c r="Q25" i="1"/>
  <c r="Q26" i="1"/>
  <c r="Q27" i="1"/>
  <c r="E14" i="1"/>
  <c r="C17" i="1"/>
  <c r="C12" i="1"/>
  <c r="C16" i="1" l="1"/>
  <c r="D18" i="1" s="1"/>
  <c r="E15" i="1"/>
  <c r="C11" i="1"/>
  <c r="O28" i="1" l="1"/>
  <c r="S28" i="1" s="1"/>
  <c r="O25" i="1"/>
  <c r="S25" i="1" s="1"/>
  <c r="O27" i="1"/>
  <c r="S27" i="1" s="1"/>
  <c r="O26" i="1"/>
  <c r="S26" i="1" s="1"/>
  <c r="C15" i="1"/>
  <c r="O21" i="1"/>
  <c r="S21" i="1" s="1"/>
  <c r="O22" i="1"/>
  <c r="S22" i="1" s="1"/>
  <c r="O24" i="1"/>
  <c r="S24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<sst xmlns="http://schemas.openxmlformats.org/spreadsheetml/2006/main" count="69" uniqueCount="55">
  <si>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</si>
  <si>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</si>
  <si>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</si>
  <si>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</si>
  <si>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</si>
  <si>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</si>
  <si>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</si>
  <si>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</si>
  <si>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</si>
  <si>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</si>
  <si>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</si>
  <si>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</si>
  <si>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</si>
  <si>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</si>
  <si>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</si>
  <si>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</si>
  <si>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</si>
  <si>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</si>
  <si>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</si>
  <si>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</si>
  <si>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</si>
  <si>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</si>
  <si>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</si>
  <si>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</si>
  <si>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</si>
  <si>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</si>
  <si>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</si>
  <si>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</si>
  <si>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</si>
  <si>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</si>
  <si>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</si>
  <si>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</si>
  <si>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</si>
  <si>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</si>
  <si>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</si>
  <si>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</si>
  <si>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</si>
  <si>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</si>
  <si>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</si>
  <si>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</si>
  <si>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</si>
  <si>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</si>
  <si>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G2606-0217</t>
  </si>
  <si>
    <t>IBVS 6010</t>
  </si>
  <si>
    <t>I</t>
  </si>
  <si>
    <t>OEJV 0160</t>
  </si>
  <si>
    <t>II</t>
  </si>
  <si>
    <t>OEJV</t>
  </si>
  <si>
    <t>G2606-0217_Her.xls</t>
  </si>
  <si>
    <t>EW</t>
  </si>
  <si>
    <t>Her</t>
  </si>
  <si>
    <t>VSX</t>
  </si>
  <si>
    <t>JBAV, 60</t>
  </si>
  <si>
    <t>V1501 Her / GSC 2606-0217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</si>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</sst>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>
      <alignment horizontal="right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5" fillId="0" borderId="0" xfId="0" applyNumberFormat="1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V1501 Her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1E-4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1E-4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2091</c:v>
                </c:pt>
                <c:pt idx="2">
                  <c:v>2091</c:v>
                </c:pt>
                <c:pt idx="3">
                  <c:v>2091</c:v>
                </c:pt>
                <c:pt idx="4">
                  <c:v>2091.5</c:v>
                </c:pt>
                <c:pt idx="5">
                  <c:v>2091.5</c:v>
                </c:pt>
                <c:pt idx="6">
                  <c:v>2091.5</c:v>
                </c:pt>
                <c:pt idx="7">
                  <c:v>14712.5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1C-46B1-8C47-DB8AC509254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2091</c:v>
                </c:pt>
                <c:pt idx="2">
                  <c:v>2091</c:v>
                </c:pt>
                <c:pt idx="3">
                  <c:v>2091</c:v>
                </c:pt>
                <c:pt idx="4">
                  <c:v>2091.5</c:v>
                </c:pt>
                <c:pt idx="5">
                  <c:v>2091.5</c:v>
                </c:pt>
                <c:pt idx="6">
                  <c:v>2091.5</c:v>
                </c:pt>
                <c:pt idx="7">
                  <c:v>14712.5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-2.8002089995425195E-2</c:v>
                </c:pt>
                <c:pt idx="2">
                  <c:v>-2.6282089995220304E-2</c:v>
                </c:pt>
                <c:pt idx="3">
                  <c:v>-2.4252089991932735E-2</c:v>
                </c:pt>
                <c:pt idx="4">
                  <c:v>-3.0753584993362892E-2</c:v>
                </c:pt>
                <c:pt idx="5">
                  <c:v>-2.9043584996543359E-2</c:v>
                </c:pt>
                <c:pt idx="6">
                  <c:v>-2.8583584993612021E-2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1C-46B1-8C47-DB8AC509254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2091</c:v>
                </c:pt>
                <c:pt idx="2">
                  <c:v>2091</c:v>
                </c:pt>
                <c:pt idx="3">
                  <c:v>2091</c:v>
                </c:pt>
                <c:pt idx="4">
                  <c:v>2091.5</c:v>
                </c:pt>
                <c:pt idx="5">
                  <c:v>2091.5</c:v>
                </c:pt>
                <c:pt idx="6">
                  <c:v>2091.5</c:v>
                </c:pt>
                <c:pt idx="7">
                  <c:v>14712.5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7">
                  <c:v>-4.4740374993125442E-2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1C-46B1-8C47-DB8AC509254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2091</c:v>
                </c:pt>
                <c:pt idx="2">
                  <c:v>2091</c:v>
                </c:pt>
                <c:pt idx="3">
                  <c:v>2091</c:v>
                </c:pt>
                <c:pt idx="4">
                  <c:v>2091.5</c:v>
                </c:pt>
                <c:pt idx="5">
                  <c:v>2091.5</c:v>
                </c:pt>
                <c:pt idx="6">
                  <c:v>2091.5</c:v>
                </c:pt>
                <c:pt idx="7">
                  <c:v>14712.5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1C-46B1-8C47-DB8AC509254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2091</c:v>
                </c:pt>
                <c:pt idx="2">
                  <c:v>2091</c:v>
                </c:pt>
                <c:pt idx="3">
                  <c:v>2091</c:v>
                </c:pt>
                <c:pt idx="4">
                  <c:v>2091.5</c:v>
                </c:pt>
                <c:pt idx="5">
                  <c:v>2091.5</c:v>
                </c:pt>
                <c:pt idx="6">
                  <c:v>2091.5</c:v>
                </c:pt>
                <c:pt idx="7">
                  <c:v>14712.5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1C-46B1-8C47-DB8AC509254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2091</c:v>
                </c:pt>
                <c:pt idx="2">
                  <c:v>2091</c:v>
                </c:pt>
                <c:pt idx="3">
                  <c:v>2091</c:v>
                </c:pt>
                <c:pt idx="4">
                  <c:v>2091.5</c:v>
                </c:pt>
                <c:pt idx="5">
                  <c:v>2091.5</c:v>
                </c:pt>
                <c:pt idx="6">
                  <c:v>2091.5</c:v>
                </c:pt>
                <c:pt idx="7">
                  <c:v>14712.5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1C-46B1-8C47-DB8AC509254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1E-4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2091</c:v>
                </c:pt>
                <c:pt idx="2">
                  <c:v>2091</c:v>
                </c:pt>
                <c:pt idx="3">
                  <c:v>2091</c:v>
                </c:pt>
                <c:pt idx="4">
                  <c:v>2091.5</c:v>
                </c:pt>
                <c:pt idx="5">
                  <c:v>2091.5</c:v>
                </c:pt>
                <c:pt idx="6">
                  <c:v>2091.5</c:v>
                </c:pt>
                <c:pt idx="7">
                  <c:v>14712.5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1C-46B1-8C47-DB8AC509254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2091</c:v>
                </c:pt>
                <c:pt idx="2">
                  <c:v>2091</c:v>
                </c:pt>
                <c:pt idx="3">
                  <c:v>2091</c:v>
                </c:pt>
                <c:pt idx="4">
                  <c:v>2091.5</c:v>
                </c:pt>
                <c:pt idx="5">
                  <c:v>2091.5</c:v>
                </c:pt>
                <c:pt idx="6">
                  <c:v>2091.5</c:v>
                </c:pt>
                <c:pt idx="7">
                  <c:v>14712.5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-1.9949933612617821E-2</c:v>
                </c:pt>
                <c:pt idx="1">
                  <c:v>-2.3943078654542333E-2</c:v>
                </c:pt>
                <c:pt idx="2">
                  <c:v>-2.3943078654542333E-2</c:v>
                </c:pt>
                <c:pt idx="3">
                  <c:v>-2.3943078654542333E-2</c:v>
                </c:pt>
                <c:pt idx="4">
                  <c:v>-2.3944033495537531E-2</c:v>
                </c:pt>
                <c:pt idx="5">
                  <c:v>-2.3944033495537531E-2</c:v>
                </c:pt>
                <c:pt idx="6">
                  <c:v>-2.3944033495537531E-2</c:v>
                </c:pt>
                <c:pt idx="7">
                  <c:v>-4.8046129896364545E-2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1C-46B1-8C47-DB8AC509254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2091</c:v>
                </c:pt>
                <c:pt idx="2">
                  <c:v>2091</c:v>
                </c:pt>
                <c:pt idx="3">
                  <c:v>2091</c:v>
                </c:pt>
                <c:pt idx="4">
                  <c:v>2091.5</c:v>
                </c:pt>
                <c:pt idx="5">
                  <c:v>2091.5</c:v>
                </c:pt>
                <c:pt idx="6">
                  <c:v>2091.5</c:v>
                </c:pt>
                <c:pt idx="7">
                  <c:v>14712.5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21C-46B1-8C47-DB8AC5092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7803080"/>
        <c:axId val="1"/>
      </c:scatterChart>
      <c:valAx>
        <c:axId val="927803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7803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62784CF-FB89-C826-1A8C-19B4CD530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37" sqref="E3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9" t="s">
        <v>53</v>
      </c>
      <c r="E1" t="s">
        <v>48</v>
      </c>
    </row>
    <row r="2" spans="1:7" x14ac:dyDescent="0.2">
      <c r="A2" t="s">
        <v>23</v>
      </c>
      <c r="B2" t="s">
        <v>49</v>
      </c>
      <c r="C2" s="30" t="s">
        <v>41</v>
      </c>
      <c r="D2" s="2" t="s">
        <v>50</v>
      </c>
      <c r="E2" s="31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40">
        <v>55033.513099999996</v>
      </c>
      <c r="D7" s="29" t="s">
        <v>51</v>
      </c>
    </row>
    <row r="8" spans="1:7" x14ac:dyDescent="0.2">
      <c r="A8" t="s">
        <v>3</v>
      </c>
      <c r="C8" s="40">
        <v>0.29458298999999999</v>
      </c>
      <c r="D8" s="29" t="s">
        <v>51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INTERCEPT(INDIRECT($G$11):G991,INDIRECT($F$11):F991)</f>
        <v>-1.9949933612617821E-2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SLOPE(INDIRECT($G$11):G991,INDIRECT($F$11):F991)</f>
        <v>-1.9096819903990976E-6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60355.709669444441</v>
      </c>
    </row>
    <row r="15" spans="1:7" x14ac:dyDescent="0.2">
      <c r="A15" s="11" t="s">
        <v>17</v>
      </c>
      <c r="B15" s="9"/>
      <c r="C15" s="12">
        <f ca="1">(C7+C11)+(C8+C12)*INT(MAX(F21:F3532))</f>
        <v>59367.370003704942</v>
      </c>
      <c r="D15" s="13" t="s">
        <v>38</v>
      </c>
      <c r="E15" s="14">
        <f ca="1">ROUND(2*(E14-$C$7)/$C$8,0)/2+E13</f>
        <v>18068</v>
      </c>
    </row>
    <row r="16" spans="1:7" x14ac:dyDescent="0.2">
      <c r="A16" s="15" t="s">
        <v>4</v>
      </c>
      <c r="B16" s="9"/>
      <c r="C16" s="16">
        <f ca="1">+C8+C12</f>
        <v>0.29458108031800961</v>
      </c>
      <c r="D16" s="13" t="s">
        <v>39</v>
      </c>
      <c r="E16" s="23">
        <f ca="1">ROUND(2*(E14-$C$15)/$C$16,0)/2+E13</f>
        <v>3356</v>
      </c>
    </row>
    <row r="17" spans="1:19" ht="13.5" thickBot="1" x14ac:dyDescent="0.25">
      <c r="A17" s="13" t="s">
        <v>29</v>
      </c>
      <c r="B17" s="9"/>
      <c r="C17" s="9">
        <f>COUNT(C21:C2190)</f>
        <v>8</v>
      </c>
      <c r="D17" s="13" t="s">
        <v>33</v>
      </c>
      <c r="E17" s="17">
        <f ca="1">+$C$15+$C$16*E16-15018.5-$C$9/24</f>
        <v>45337.879942585518</v>
      </c>
    </row>
    <row r="18" spans="1:19" ht="14.25" thickTop="1" thickBot="1" x14ac:dyDescent="0.25">
      <c r="A18" s="15" t="s">
        <v>5</v>
      </c>
      <c r="B18" s="9"/>
      <c r="C18" s="18">
        <f ca="1">+C15</f>
        <v>59367.370003704942</v>
      </c>
      <c r="D18" s="19">
        <f ca="1">+C16</f>
        <v>0.29458108031800961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SQRT(SUM(S21:S49)/(COUNT(S21:S49)-1))</f>
        <v>8.6591879936718155E-3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28</v>
      </c>
      <c r="I20" s="6" t="s">
        <v>47</v>
      </c>
      <c r="J20" s="6" t="s">
        <v>54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s="32" t="s">
        <v>43</v>
      </c>
      <c r="B21" s="33" t="s">
        <v>44</v>
      </c>
      <c r="C21" s="32">
        <v>55033.513099999996</v>
      </c>
      <c r="D21" s="43">
        <v>1E-4</v>
      </c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H21">
        <f>+G21</f>
        <v>0</v>
      </c>
      <c r="O21">
        <f t="shared" ref="O21:O27" ca="1" si="3">+C$11+C$12*$F21</f>
        <v>-1.9949933612617821E-2</v>
      </c>
      <c r="Q21" s="1">
        <f t="shared" ref="Q21:Q27" si="4">+C21-15018.5</f>
        <v>40015.013099999996</v>
      </c>
      <c r="S21">
        <f t="shared" ref="S21:S27" ca="1" si="5">+(O21-G21)^2</f>
        <v>3.9799985114785831E-4</v>
      </c>
    </row>
    <row r="22" spans="1:19" x14ac:dyDescent="0.2">
      <c r="A22" s="34" t="s">
        <v>45</v>
      </c>
      <c r="B22" s="35" t="s">
        <v>46</v>
      </c>
      <c r="C22" s="36">
        <v>55649.458129999999</v>
      </c>
      <c r="D22" s="36">
        <v>2.9999999999999997E-4</v>
      </c>
      <c r="E22">
        <f t="shared" si="0"/>
        <v>2090.9049432895044</v>
      </c>
      <c r="F22">
        <f t="shared" si="1"/>
        <v>2091</v>
      </c>
      <c r="G22">
        <f t="shared" si="2"/>
        <v>-2.8002089995425195E-2</v>
      </c>
      <c r="I22">
        <f t="shared" ref="I22:I27" si="6">+G22</f>
        <v>-2.8002089995425195E-2</v>
      </c>
      <c r="O22">
        <f t="shared" ca="1" si="3"/>
        <v>-2.3943078654542333E-2</v>
      </c>
      <c r="Q22" s="1">
        <f t="shared" si="4"/>
        <v>40630.958129999999</v>
      </c>
      <c r="S22">
        <f t="shared" ca="1" si="5"/>
        <v>1.6475573065415685E-5</v>
      </c>
    </row>
    <row r="23" spans="1:19" x14ac:dyDescent="0.2">
      <c r="A23" s="34" t="s">
        <v>45</v>
      </c>
      <c r="B23" s="35" t="s">
        <v>46</v>
      </c>
      <c r="C23" s="36">
        <v>55649.459849999999</v>
      </c>
      <c r="D23" s="36">
        <v>2.0000000000000001E-4</v>
      </c>
      <c r="E23">
        <f t="shared" si="0"/>
        <v>2090.9107820516142</v>
      </c>
      <c r="F23">
        <f t="shared" si="1"/>
        <v>2091</v>
      </c>
      <c r="G23">
        <f t="shared" si="2"/>
        <v>-2.6282089995220304E-2</v>
      </c>
      <c r="I23">
        <f t="shared" si="6"/>
        <v>-2.6282089995220304E-2</v>
      </c>
      <c r="O23">
        <f t="shared" ca="1" si="3"/>
        <v>-2.3943078654542333E-2</v>
      </c>
      <c r="Q23" s="1">
        <f t="shared" si="4"/>
        <v>40630.959849999999</v>
      </c>
      <c r="S23">
        <f t="shared" ca="1" si="5"/>
        <v>5.4709740518201564E-6</v>
      </c>
    </row>
    <row r="24" spans="1:19" x14ac:dyDescent="0.2">
      <c r="A24" s="34" t="s">
        <v>45</v>
      </c>
      <c r="B24" s="35" t="s">
        <v>46</v>
      </c>
      <c r="C24" s="36">
        <v>55649.461880000003</v>
      </c>
      <c r="D24" s="36">
        <v>2.9999999999999997E-4</v>
      </c>
      <c r="E24">
        <f t="shared" si="0"/>
        <v>2090.9176731487655</v>
      </c>
      <c r="F24">
        <f t="shared" si="1"/>
        <v>2091</v>
      </c>
      <c r="G24">
        <f t="shared" si="2"/>
        <v>-2.4252089991932735E-2</v>
      </c>
      <c r="I24">
        <f t="shared" si="6"/>
        <v>-2.4252089991932735E-2</v>
      </c>
      <c r="O24">
        <f t="shared" ca="1" si="3"/>
        <v>-2.3943078654542333E-2</v>
      </c>
      <c r="Q24" s="1">
        <f t="shared" si="4"/>
        <v>40630.961880000003</v>
      </c>
      <c r="S24">
        <f t="shared" ca="1" si="5"/>
        <v>9.5488006635804698E-8</v>
      </c>
    </row>
    <row r="25" spans="1:19" x14ac:dyDescent="0.2">
      <c r="A25" s="34" t="s">
        <v>45</v>
      </c>
      <c r="B25" s="35" t="s">
        <v>44</v>
      </c>
      <c r="C25" s="36">
        <v>55649.60267</v>
      </c>
      <c r="D25" s="36">
        <v>5.0000000000000001E-4</v>
      </c>
      <c r="E25">
        <f t="shared" si="0"/>
        <v>2091.3956029844212</v>
      </c>
      <c r="F25">
        <f t="shared" si="1"/>
        <v>2091.5</v>
      </c>
      <c r="G25">
        <f t="shared" si="2"/>
        <v>-3.0753584993362892E-2</v>
      </c>
      <c r="I25">
        <f t="shared" si="6"/>
        <v>-3.0753584993362892E-2</v>
      </c>
      <c r="O25">
        <f t="shared" ca="1" si="3"/>
        <v>-2.3944033495537531E-2</v>
      </c>
      <c r="Q25" s="1">
        <f t="shared" si="4"/>
        <v>40631.10267</v>
      </c>
      <c r="S25">
        <f t="shared" ca="1" si="5"/>
        <v>4.636999160153562E-5</v>
      </c>
    </row>
    <row r="26" spans="1:19" x14ac:dyDescent="0.2">
      <c r="A26" s="34" t="s">
        <v>45</v>
      </c>
      <c r="B26" s="35" t="s">
        <v>44</v>
      </c>
      <c r="C26" s="36">
        <v>55649.604379999997</v>
      </c>
      <c r="D26" s="36">
        <v>2.9999999999999997E-4</v>
      </c>
      <c r="E26">
        <f t="shared" si="0"/>
        <v>2091.4014078002283</v>
      </c>
      <c r="F26">
        <f t="shared" si="1"/>
        <v>2091.5</v>
      </c>
      <c r="G26">
        <f t="shared" si="2"/>
        <v>-2.9043584996543359E-2</v>
      </c>
      <c r="I26">
        <f t="shared" si="6"/>
        <v>-2.9043584996543359E-2</v>
      </c>
      <c r="O26">
        <f t="shared" ca="1" si="3"/>
        <v>-2.3944033495537531E-2</v>
      </c>
      <c r="Q26" s="1">
        <f t="shared" si="4"/>
        <v>40631.104379999997</v>
      </c>
      <c r="S26">
        <f t="shared" ca="1" si="5"/>
        <v>2.6005425511410791E-5</v>
      </c>
    </row>
    <row r="27" spans="1:19" x14ac:dyDescent="0.2">
      <c r="A27" s="34" t="s">
        <v>45</v>
      </c>
      <c r="B27" s="35" t="s">
        <v>44</v>
      </c>
      <c r="C27" s="36">
        <v>55649.60484</v>
      </c>
      <c r="D27" s="36">
        <v>2.0000000000000001E-4</v>
      </c>
      <c r="E27">
        <f t="shared" si="0"/>
        <v>2091.4029693296397</v>
      </c>
      <c r="F27">
        <f t="shared" si="1"/>
        <v>2091.5</v>
      </c>
      <c r="G27">
        <f t="shared" si="2"/>
        <v>-2.8583584993612021E-2</v>
      </c>
      <c r="I27">
        <f t="shared" si="6"/>
        <v>-2.8583584993612021E-2</v>
      </c>
      <c r="O27">
        <f t="shared" ca="1" si="3"/>
        <v>-2.3944033495537531E-2</v>
      </c>
      <c r="Q27" s="1">
        <f t="shared" si="4"/>
        <v>40631.10484</v>
      </c>
      <c r="S27">
        <f t="shared" ca="1" si="5"/>
        <v>2.1525438103285246E-5</v>
      </c>
    </row>
    <row r="28" spans="1:19" x14ac:dyDescent="0.2">
      <c r="A28" s="37" t="s">
        <v>52</v>
      </c>
      <c r="B28" s="38" t="s">
        <v>44</v>
      </c>
      <c r="C28" s="41">
        <v>59367.520600000003</v>
      </c>
      <c r="D28" s="42">
        <v>1.8E-3</v>
      </c>
      <c r="E28">
        <f t="shared" ref="E28" si="7">+(C28-C$7)/C$8</f>
        <v>14712.348123019619</v>
      </c>
      <c r="F28">
        <f t="shared" ref="F28" si="8">ROUND(2*E28,0)/2</f>
        <v>14712.5</v>
      </c>
      <c r="G28">
        <f t="shared" ref="G28" si="9">+C28-(C$7+F28*C$8)</f>
        <v>-4.4740374993125442E-2</v>
      </c>
      <c r="J28">
        <f>+G28</f>
        <v>-4.4740374993125442E-2</v>
      </c>
      <c r="O28">
        <f t="shared" ref="O28" ca="1" si="10">+C$11+C$12*$F28</f>
        <v>-4.8046129896364545E-2</v>
      </c>
      <c r="Q28" s="1">
        <f t="shared" ref="Q28" si="11">+C28-15018.5</f>
        <v>44349.020600000003</v>
      </c>
      <c r="S28">
        <f t="shared" ref="S28" ca="1" si="12">+(O28-G28)^2</f>
        <v>1.0928015480289369E-5</v>
      </c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4" x14ac:dyDescent="0.2">
      <c r="C33" s="7"/>
      <c r="D33" s="7"/>
    </row>
    <row r="34" spans="3:4" x14ac:dyDescent="0.2">
      <c r="C34" s="7"/>
      <c r="D34" s="7"/>
    </row>
    <row r="35" spans="3:4" x14ac:dyDescent="0.2">
      <c r="C35" s="7"/>
      <c r="D35" s="7"/>
    </row>
    <row r="36" spans="3:4" x14ac:dyDescent="0.2">
      <c r="C36" s="7"/>
      <c r="D36" s="7"/>
    </row>
    <row r="37" spans="3:4" x14ac:dyDescent="0.2">
      <c r="C37" s="7"/>
      <c r="D37" s="7"/>
    </row>
    <row r="38" spans="3:4" x14ac:dyDescent="0.2">
      <c r="C38" s="7"/>
      <c r="D38" s="7"/>
    </row>
    <row r="39" spans="3:4" x14ac:dyDescent="0.2">
      <c r="C39" s="7"/>
      <c r="D39" s="7"/>
    </row>
    <row r="40" spans="3:4" x14ac:dyDescent="0.2">
      <c r="C40" s="7"/>
      <c r="D40" s="7"/>
    </row>
    <row r="41" spans="3:4" x14ac:dyDescent="0.2">
      <c r="C41" s="7"/>
      <c r="D41" s="7"/>
    </row>
    <row r="42" spans="3:4" x14ac:dyDescent="0.2">
      <c r="C42" s="7"/>
      <c r="D42" s="7"/>
    </row>
    <row r="43" spans="3:4" x14ac:dyDescent="0.2">
      <c r="C43" s="7"/>
      <c r="D43" s="7"/>
    </row>
    <row r="44" spans="3:4" x14ac:dyDescent="0.2">
      <c r="C44" s="7"/>
      <c r="D44" s="7"/>
    </row>
    <row r="45" spans="3:4" x14ac:dyDescent="0.2">
      <c r="C45" s="7"/>
      <c r="D45" s="7"/>
    </row>
    <row r="46" spans="3:4" x14ac:dyDescent="0.2">
      <c r="C46" s="7"/>
      <c r="D46" s="7"/>
    </row>
    <row r="47" spans="3:4" x14ac:dyDescent="0.2">
      <c r="C47" s="7"/>
      <c r="D47" s="7"/>
    </row>
    <row r="48" spans="3:4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2024-02-15T04:01:55Z</dcterms:modified>
</cp:coreProperties>
</file>