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8297E6-F24E-4B0C-98B5-478FB05C5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3" i="1"/>
  <c r="O27" i="1"/>
  <c r="O31" i="1"/>
  <c r="O22" i="1"/>
  <c r="O26" i="1"/>
  <c r="O30" i="1"/>
  <c r="O34" i="1"/>
  <c r="O25" i="1"/>
  <c r="O29" i="1"/>
  <c r="O3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<sst xmlns="http://schemas.openxmlformats.org/spreadsheetml/2006/main" count="79" uniqueCount="53">
  <si>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</si>
  <si>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</si>
  <si>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</si>
  <si>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</si>
  <si>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</si>
  <si>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</si>
  <si>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</si>
  <si>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</si>
  <si>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</si>
  <si>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</si>
  <si>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</si>
  <si>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</si>
  <si>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</si>
  <si>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</si>
  <si>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</si>
  <si>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</si>
  <si>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</si>
  <si>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</si>
  <si>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</si>
  <si>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</si>
  <si>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</si>
  <si>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</si>
  <si>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</si>
  <si>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</si>
  <si>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</si>
  <si>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</si>
  <si>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</si>
  <si>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</si>
  <si>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</si>
  <si>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</si>
  <si>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</si>
  <si>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</si>
  <si>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</si>
  <si>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</si>
  <si>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</si>
  <si>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</si>
  <si>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</si>
  <si>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</si>
  <si>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</si>
  <si>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</si>
  <si>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</si>
  <si>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</si>
  <si>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</si>
  <si>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</si>
  <si>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</si>
  <si>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BS Hya</t>
  </si>
  <si>
    <t>15.00-15.64</t>
  </si>
  <si>
    <t>VSX</t>
  </si>
  <si>
    <t>EA</t>
  </si>
  <si>
    <t>Bav 95</t>
  </si>
  <si>
    <t>BAV Journal 95</t>
  </si>
  <si>
    <t>I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</si>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</sst>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BS Hya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0</c:v>
                </c:pt>
                <c:pt idx="2">
                  <c:v>-1.2839997798437253E-3</c:v>
                </c:pt>
                <c:pt idx="3">
                  <c:v>8.1000001227948815E-4</c:v>
                </c:pt>
                <c:pt idx="4">
                  <c:v>1.4420000443351455E-3</c:v>
                </c:pt>
                <c:pt idx="5">
                  <c:v>-2.951999987999443E-3</c:v>
                </c:pt>
                <c:pt idx="6">
                  <c:v>-2.9359996988205239E-3</c:v>
                </c:pt>
                <c:pt idx="7">
                  <c:v>-5.902000077185221E-3</c:v>
                </c:pt>
                <c:pt idx="8">
                  <c:v>-1.0400005703559145E-4</c:v>
                </c:pt>
                <c:pt idx="9">
                  <c:v>-2.2879997559357435E-3</c:v>
                </c:pt>
                <c:pt idx="10">
                  <c:v>-5.4499999459949322E-3</c:v>
                </c:pt>
                <c:pt idx="11">
                  <c:v>9.3000022025080398E-4</c:v>
                </c:pt>
                <c:pt idx="12">
                  <c:v>-1.0600002133287489E-4</c:v>
                </c:pt>
                <c:pt idx="13">
                  <c:v>3.9040001865942031E-3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-1.684841405515962E-3</c:v>
                </c:pt>
                <c:pt idx="1">
                  <c:v>-1.684841405515962E-3</c:v>
                </c:pt>
                <c:pt idx="2">
                  <c:v>-1.6258507376198852E-3</c:v>
                </c:pt>
                <c:pt idx="3">
                  <c:v>-1.5770699930135138E-3</c:v>
                </c:pt>
                <c:pt idx="4">
                  <c:v>-1.5725322493292E-3</c:v>
                </c:pt>
                <c:pt idx="5">
                  <c:v>-1.5645911978816513E-3</c:v>
                </c:pt>
                <c:pt idx="6">
                  <c:v>-1.5623223260394946E-3</c:v>
                </c:pt>
                <c:pt idx="7">
                  <c:v>-1.5362302998546912E-3</c:v>
                </c:pt>
                <c:pt idx="8">
                  <c:v>-1.4443409902473406E-3</c:v>
                </c:pt>
                <c:pt idx="9">
                  <c:v>-1.4420721184051839E-3</c:v>
                </c:pt>
                <c:pt idx="10">
                  <c:v>-9.758189548419601E-4</c:v>
                </c:pt>
                <c:pt idx="11">
                  <c:v>-8.5103100352333573E-4</c:v>
                </c:pt>
                <c:pt idx="12">
                  <c:v>1.4269163260020978E-3</c:v>
                </c:pt>
                <c:pt idx="13">
                  <c:v>2.1586274950976675E-3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52</c:v>
                      </c:pt>
                      <c:pt idx="3">
                        <c:v>95</c:v>
                      </c:pt>
                      <c:pt idx="4">
                        <c:v>99</c:v>
                      </c:pt>
                      <c:pt idx="5">
                        <c:v>106</c:v>
                      </c:pt>
                      <c:pt idx="6">
                        <c:v>108</c:v>
                      </c:pt>
                      <c:pt idx="7">
                        <c:v>131</c:v>
                      </c:pt>
                      <c:pt idx="8">
                        <c:v>212</c:v>
                      </c:pt>
                      <c:pt idx="9">
                        <c:v>214</c:v>
                      </c:pt>
                      <c:pt idx="10">
                        <c:v>625</c:v>
                      </c:pt>
                      <c:pt idx="11">
                        <c:v>735</c:v>
                      </c:pt>
                      <c:pt idx="12">
                        <c:v>2743</c:v>
                      </c:pt>
                      <c:pt idx="13">
                        <c:v>3388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BS Hya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0</c:v>
                </c:pt>
                <c:pt idx="2">
                  <c:v>-1.2839997798437253E-3</c:v>
                </c:pt>
                <c:pt idx="3">
                  <c:v>8.1000001227948815E-4</c:v>
                </c:pt>
                <c:pt idx="4">
                  <c:v>1.4420000443351455E-3</c:v>
                </c:pt>
                <c:pt idx="5">
                  <c:v>-2.951999987999443E-3</c:v>
                </c:pt>
                <c:pt idx="6">
                  <c:v>-2.9359996988205239E-3</c:v>
                </c:pt>
                <c:pt idx="7">
                  <c:v>-5.902000077185221E-3</c:v>
                </c:pt>
                <c:pt idx="8">
                  <c:v>-1.0400005703559145E-4</c:v>
                </c:pt>
                <c:pt idx="9">
                  <c:v>-2.2879997559357435E-3</c:v>
                </c:pt>
                <c:pt idx="10">
                  <c:v>-5.4499999459949322E-3</c:v>
                </c:pt>
                <c:pt idx="11">
                  <c:v>9.3000022025080398E-4</c:v>
                </c:pt>
                <c:pt idx="12">
                  <c:v>-1.0600002133287489E-4</c:v>
                </c:pt>
                <c:pt idx="13">
                  <c:v>3.9040001865942031E-3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3.0999999999999999E-3</c:v>
                  </c:pt>
                  <c:pt idx="3">
                    <c:v>3.5000000000000001E-3</c:v>
                  </c:pt>
                  <c:pt idx="4">
                    <c:v>2.8E-3</c:v>
                  </c:pt>
                  <c:pt idx="5">
                    <c:v>2.5000000000000001E-3</c:v>
                  </c:pt>
                  <c:pt idx="6">
                    <c:v>2.5999999999999999E-3</c:v>
                  </c:pt>
                  <c:pt idx="7">
                    <c:v>2.8E-3</c:v>
                  </c:pt>
                  <c:pt idx="8">
                    <c:v>1.9E-3</c:v>
                  </c:pt>
                  <c:pt idx="9">
                    <c:v>1.6000000000000001E-3</c:v>
                  </c:pt>
                  <c:pt idx="10">
                    <c:v>2.5000000000000001E-3</c:v>
                  </c:pt>
                  <c:pt idx="11">
                    <c:v>3.0999999999999999E-3</c:v>
                  </c:pt>
                  <c:pt idx="12">
                    <c:v>2.2000000000000001E-3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-1.684841405515962E-3</c:v>
                </c:pt>
                <c:pt idx="1">
                  <c:v>-1.684841405515962E-3</c:v>
                </c:pt>
                <c:pt idx="2">
                  <c:v>-1.6258507376198852E-3</c:v>
                </c:pt>
                <c:pt idx="3">
                  <c:v>-1.5770699930135138E-3</c:v>
                </c:pt>
                <c:pt idx="4">
                  <c:v>-1.5725322493292E-3</c:v>
                </c:pt>
                <c:pt idx="5">
                  <c:v>-1.5645911978816513E-3</c:v>
                </c:pt>
                <c:pt idx="6">
                  <c:v>-1.5623223260394946E-3</c:v>
                </c:pt>
                <c:pt idx="7">
                  <c:v>-1.5362302998546912E-3</c:v>
                </c:pt>
                <c:pt idx="8">
                  <c:v>-1.4443409902473406E-3</c:v>
                </c:pt>
                <c:pt idx="9">
                  <c:v>-1.4420721184051839E-3</c:v>
                </c:pt>
                <c:pt idx="10">
                  <c:v>-9.758189548419601E-4</c:v>
                </c:pt>
                <c:pt idx="11">
                  <c:v>-8.5103100352333573E-4</c:v>
                </c:pt>
                <c:pt idx="12">
                  <c:v>1.4269163260020978E-3</c:v>
                </c:pt>
                <c:pt idx="13">
                  <c:v>2.1586274950976675E-3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95</c:v>
                </c:pt>
                <c:pt idx="4">
                  <c:v>99</c:v>
                </c:pt>
                <c:pt idx="5">
                  <c:v>106</c:v>
                </c:pt>
                <c:pt idx="6">
                  <c:v>108</c:v>
                </c:pt>
                <c:pt idx="7">
                  <c:v>131</c:v>
                </c:pt>
                <c:pt idx="8">
                  <c:v>212</c:v>
                </c:pt>
                <c:pt idx="9">
                  <c:v>214</c:v>
                </c:pt>
                <c:pt idx="10">
                  <c:v>625</c:v>
                </c:pt>
                <c:pt idx="11">
                  <c:v>735</c:v>
                </c:pt>
                <c:pt idx="12">
                  <c:v>2743</c:v>
                </c:pt>
                <c:pt idx="13">
                  <c:v>3388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54152.54609999992</v>
      </c>
      <c r="D7" s="13" t="s">
        <v>49</v>
      </c>
    </row>
    <row r="8" spans="1:15" ht="12.95" customHeight="1" x14ac:dyDescent="0.2">
      <c r="A8" s="20" t="s">
        <v>3</v>
      </c>
      <c r="C8" s="28">
        <v>0.55514200000000002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-1.684841405515962E-3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1.1344359210784031E-6</v>
      </c>
      <c r="D12" s="21"/>
      <c r="E12" s="31" t="s">
        <v>44</v>
      </c>
      <c r="F12" s="32" t="s">
        <v>46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60600.847374305551</v>
      </c>
    </row>
    <row r="15" spans="1:15" ht="12.95" customHeight="1" x14ac:dyDescent="0.2">
      <c r="A15" s="17" t="s">
        <v>17</v>
      </c>
      <c r="C15" s="18">
        <f ca="1">(C7+C11)+(C8+C12)*INT(MAX(F21:F3533))</f>
        <v>56033.369354627408</v>
      </c>
      <c r="E15" s="33" t="s">
        <v>33</v>
      </c>
      <c r="F15" s="35">
        <f ca="1">ROUND(2*(F14-$C$7)/$C$8,0)/2+F13</f>
        <v>11616.5</v>
      </c>
    </row>
    <row r="16" spans="1:15" ht="12.95" customHeight="1" x14ac:dyDescent="0.2">
      <c r="A16" s="17" t="s">
        <v>4</v>
      </c>
      <c r="C16" s="18">
        <f ca="1">+C8+C12</f>
        <v>0.55514313443592112</v>
      </c>
      <c r="E16" s="33" t="s">
        <v>34</v>
      </c>
      <c r="F16" s="35">
        <f ca="1">ROUND(2*(F14-$C$15)/$C$16,0)/2+F13</f>
        <v>8228.5</v>
      </c>
    </row>
    <row r="17" spans="1:21" ht="12.95" customHeight="1" thickBot="1" x14ac:dyDescent="0.25">
      <c r="A17" s="16" t="s">
        <v>27</v>
      </c>
      <c r="C17" s="20">
        <f>COUNT(C21:C2191)</f>
        <v>14</v>
      </c>
      <c r="E17" s="33" t="s">
        <v>42</v>
      </c>
      <c r="F17" s="36">
        <f ca="1">+$C$15+$C$16*$F$16-15018.5-$C$5/24</f>
        <v>45583.260469666719</v>
      </c>
    </row>
    <row r="18" spans="1:21" ht="12.95" customHeight="1" thickTop="1" thickBot="1" x14ac:dyDescent="0.25">
      <c r="A18" s="17" t="s">
        <v>5</v>
      </c>
      <c r="C18" s="24">
        <f ca="1">+C15</f>
        <v>56033.369354627408</v>
      </c>
      <c r="D18" s="25">
        <f ca="1">+C16</f>
        <v>0.55514313443592112</v>
      </c>
      <c r="E18" s="38" t="s">
        <v>43</v>
      </c>
      <c r="F18" s="37">
        <f ca="1">+($C$15+$C$16*$F$16)-($C$16/2)-15018.5-$C$5/24</f>
        <v>45582.982898099501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Bav 95</v>
      </c>
      <c r="B21" s="21"/>
      <c r="C21" s="22">
        <f>$C$7</f>
        <v>54152.54609999992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-1.684841405515962E-3</v>
      </c>
      <c r="Q21" s="26">
        <f>+C21-15018.5</f>
        <v>39134.04609999992</v>
      </c>
    </row>
    <row r="22" spans="1:21" ht="12.95" customHeight="1" x14ac:dyDescent="0.2">
      <c r="A22" s="39" t="s">
        <v>50</v>
      </c>
      <c r="B22" s="40" t="s">
        <v>51</v>
      </c>
      <c r="C22" s="41">
        <v>54152.54609999992</v>
      </c>
      <c r="D22" s="42">
        <v>2.5000000000000001E-3</v>
      </c>
      <c r="E22" s="20">
        <f t="shared" ref="E22:E34" si="0">+(C22-C$7)/C$8</f>
        <v>0</v>
      </c>
      <c r="F22" s="20">
        <f t="shared" ref="F22:F34" si="1">ROUND(2*E22,0)/2</f>
        <v>0</v>
      </c>
      <c r="G22" s="20">
        <f t="shared" ref="G22:G34" si="2">+C22-(C$7+F22*C$8)</f>
        <v>0</v>
      </c>
      <c r="J22" s="20">
        <f>+G22</f>
        <v>0</v>
      </c>
      <c r="O22" s="20">
        <f t="shared" ref="O22:O34" ca="1" si="3">+C$11+C$12*$F22</f>
        <v>-1.684841405515962E-3</v>
      </c>
      <c r="Q22" s="26">
        <f t="shared" ref="Q22:Q34" si="4">+C22-15018.5</f>
        <v>39134.04609999992</v>
      </c>
    </row>
    <row r="23" spans="1:21" ht="12.95" customHeight="1" x14ac:dyDescent="0.2">
      <c r="A23" s="39" t="s">
        <v>50</v>
      </c>
      <c r="B23" s="40" t="s">
        <v>51</v>
      </c>
      <c r="C23" s="41">
        <v>54181.412200000137</v>
      </c>
      <c r="D23" s="42">
        <v>3.0999999999999999E-3</v>
      </c>
      <c r="E23" s="20">
        <f t="shared" si="0"/>
        <v>51.997687078652952</v>
      </c>
      <c r="F23" s="20">
        <f t="shared" si="1"/>
        <v>52</v>
      </c>
      <c r="G23" s="20">
        <f t="shared" si="2"/>
        <v>-1.2839997798437253E-3</v>
      </c>
      <c r="J23" s="20">
        <f>+G23</f>
        <v>-1.2839997798437253E-3</v>
      </c>
      <c r="O23" s="20">
        <f t="shared" ca="1" si="3"/>
        <v>-1.6258507376198852E-3</v>
      </c>
      <c r="Q23" s="26">
        <f t="shared" si="4"/>
        <v>39162.912200000137</v>
      </c>
    </row>
    <row r="24" spans="1:21" ht="12.95" customHeight="1" x14ac:dyDescent="0.2">
      <c r="A24" s="39" t="s">
        <v>50</v>
      </c>
      <c r="B24" s="40" t="s">
        <v>51</v>
      </c>
      <c r="C24" s="41">
        <v>54205.285399999935</v>
      </c>
      <c r="D24" s="42">
        <v>3.5000000000000001E-3</v>
      </c>
      <c r="E24" s="20">
        <f t="shared" si="0"/>
        <v>95.001459086171906</v>
      </c>
      <c r="F24" s="20">
        <f t="shared" si="1"/>
        <v>95</v>
      </c>
      <c r="G24" s="20">
        <f t="shared" si="2"/>
        <v>8.1000001227948815E-4</v>
      </c>
      <c r="J24" s="20">
        <f>+G24</f>
        <v>8.1000001227948815E-4</v>
      </c>
      <c r="O24" s="20">
        <f t="shared" ca="1" si="3"/>
        <v>-1.5770699930135138E-3</v>
      </c>
      <c r="Q24" s="26">
        <f t="shared" si="4"/>
        <v>39186.785399999935</v>
      </c>
    </row>
    <row r="25" spans="1:21" ht="12.95" customHeight="1" x14ac:dyDescent="0.2">
      <c r="A25" s="39" t="s">
        <v>50</v>
      </c>
      <c r="B25" s="40" t="s">
        <v>51</v>
      </c>
      <c r="C25" s="41">
        <v>54207.506599999964</v>
      </c>
      <c r="D25" s="42">
        <v>2.8E-3</v>
      </c>
      <c r="E25" s="20">
        <f t="shared" si="0"/>
        <v>99.002597533684536</v>
      </c>
      <c r="F25" s="20">
        <f t="shared" si="1"/>
        <v>99</v>
      </c>
      <c r="G25" s="20">
        <f t="shared" si="2"/>
        <v>1.4420000443351455E-3</v>
      </c>
      <c r="J25" s="20">
        <f>+G25</f>
        <v>1.4420000443351455E-3</v>
      </c>
      <c r="O25" s="20">
        <f t="shared" ca="1" si="3"/>
        <v>-1.5725322493292E-3</v>
      </c>
      <c r="Q25" s="26">
        <f t="shared" si="4"/>
        <v>39189.006599999964</v>
      </c>
    </row>
    <row r="26" spans="1:21" ht="12.95" customHeight="1" x14ac:dyDescent="0.2">
      <c r="A26" s="39" t="s">
        <v>50</v>
      </c>
      <c r="B26" s="40" t="s">
        <v>51</v>
      </c>
      <c r="C26" s="41">
        <v>54211.388199999928</v>
      </c>
      <c r="D26" s="42">
        <v>2.5000000000000001E-3</v>
      </c>
      <c r="E26" s="20">
        <f t="shared" si="0"/>
        <v>105.99468244162563</v>
      </c>
      <c r="F26" s="20">
        <f t="shared" si="1"/>
        <v>106</v>
      </c>
      <c r="G26" s="20">
        <f t="shared" si="2"/>
        <v>-2.951999987999443E-3</v>
      </c>
      <c r="J26" s="20">
        <f>+G26</f>
        <v>-2.951999987999443E-3</v>
      </c>
      <c r="O26" s="20">
        <f t="shared" ca="1" si="3"/>
        <v>-1.5645911978816513E-3</v>
      </c>
      <c r="Q26" s="26">
        <f t="shared" si="4"/>
        <v>39192.888199999928</v>
      </c>
    </row>
    <row r="27" spans="1:21" ht="12.95" customHeight="1" x14ac:dyDescent="0.2">
      <c r="A27" s="39" t="s">
        <v>50</v>
      </c>
      <c r="B27" s="40" t="s">
        <v>51</v>
      </c>
      <c r="C27" s="41">
        <v>54212.49850000022</v>
      </c>
      <c r="D27" s="42">
        <v>2.5999999999999999E-3</v>
      </c>
      <c r="E27" s="20">
        <f t="shared" si="0"/>
        <v>107.99471126360508</v>
      </c>
      <c r="F27" s="20">
        <f t="shared" si="1"/>
        <v>108</v>
      </c>
      <c r="G27" s="20">
        <f t="shared" si="2"/>
        <v>-2.9359996988205239E-3</v>
      </c>
      <c r="J27" s="20">
        <f>+G27</f>
        <v>-2.9359996988205239E-3</v>
      </c>
      <c r="O27" s="20">
        <f t="shared" ca="1" si="3"/>
        <v>-1.5623223260394946E-3</v>
      </c>
      <c r="Q27" s="26">
        <f t="shared" si="4"/>
        <v>39193.99850000022</v>
      </c>
    </row>
    <row r="28" spans="1:21" ht="12.95" customHeight="1" x14ac:dyDescent="0.2">
      <c r="A28" s="39" t="s">
        <v>50</v>
      </c>
      <c r="B28" s="40" t="s">
        <v>51</v>
      </c>
      <c r="C28" s="41">
        <v>54225.263799999841</v>
      </c>
      <c r="D28" s="42">
        <v>2.8E-3</v>
      </c>
      <c r="E28" s="20">
        <f t="shared" si="0"/>
        <v>130.98936848575863</v>
      </c>
      <c r="F28" s="20">
        <f t="shared" si="1"/>
        <v>131</v>
      </c>
      <c r="G28" s="20">
        <f t="shared" si="2"/>
        <v>-5.902000077185221E-3</v>
      </c>
      <c r="J28" s="20">
        <f>+G28</f>
        <v>-5.902000077185221E-3</v>
      </c>
      <c r="O28" s="20">
        <f t="shared" ca="1" si="3"/>
        <v>-1.5362302998546912E-3</v>
      </c>
      <c r="Q28" s="26">
        <f t="shared" si="4"/>
        <v>39206.763799999841</v>
      </c>
    </row>
    <row r="29" spans="1:21" ht="12.95" customHeight="1" x14ac:dyDescent="0.2">
      <c r="A29" s="39" t="s">
        <v>50</v>
      </c>
      <c r="B29" s="40" t="s">
        <v>51</v>
      </c>
      <c r="C29" s="41">
        <v>54270.236099999864</v>
      </c>
      <c r="D29" s="42">
        <v>1.9E-3</v>
      </c>
      <c r="E29" s="20">
        <f t="shared" si="0"/>
        <v>211.99981266044384</v>
      </c>
      <c r="F29" s="20">
        <f t="shared" si="1"/>
        <v>212</v>
      </c>
      <c r="G29" s="20">
        <f t="shared" si="2"/>
        <v>-1.0400005703559145E-4</v>
      </c>
      <c r="J29" s="20">
        <f>+G29</f>
        <v>-1.0400005703559145E-4</v>
      </c>
      <c r="O29" s="20">
        <f t="shared" ca="1" si="3"/>
        <v>-1.4443409902473406E-3</v>
      </c>
      <c r="Q29" s="26">
        <f t="shared" si="4"/>
        <v>39251.736099999864</v>
      </c>
    </row>
    <row r="30" spans="1:21" ht="12.95" customHeight="1" x14ac:dyDescent="0.2">
      <c r="A30" s="39" t="s">
        <v>50</v>
      </c>
      <c r="B30" s="40" t="s">
        <v>51</v>
      </c>
      <c r="C30" s="41">
        <v>54271.344200000167</v>
      </c>
      <c r="D30" s="42">
        <v>1.6000000000000001E-3</v>
      </c>
      <c r="E30" s="20">
        <f t="shared" si="0"/>
        <v>213.99587853242477</v>
      </c>
      <c r="F30" s="20">
        <f t="shared" si="1"/>
        <v>214</v>
      </c>
      <c r="G30" s="20">
        <f t="shared" si="2"/>
        <v>-2.2879997559357435E-3</v>
      </c>
      <c r="J30" s="20">
        <f>+G30</f>
        <v>-2.2879997559357435E-3</v>
      </c>
      <c r="O30" s="20">
        <f t="shared" ca="1" si="3"/>
        <v>-1.4420721184051839E-3</v>
      </c>
      <c r="Q30" s="26">
        <f t="shared" si="4"/>
        <v>39252.844200000167</v>
      </c>
    </row>
    <row r="31" spans="1:21" ht="12.95" customHeight="1" x14ac:dyDescent="0.2">
      <c r="A31" s="39" t="s">
        <v>50</v>
      </c>
      <c r="B31" s="40" t="s">
        <v>51</v>
      </c>
      <c r="C31" s="41">
        <v>54499.504399999976</v>
      </c>
      <c r="D31" s="42">
        <v>2.5000000000000001E-3</v>
      </c>
      <c r="E31" s="20">
        <f t="shared" si="0"/>
        <v>624.99018269209785</v>
      </c>
      <c r="F31" s="20">
        <f t="shared" si="1"/>
        <v>625</v>
      </c>
      <c r="G31" s="20">
        <f t="shared" si="2"/>
        <v>-5.4499999459949322E-3</v>
      </c>
      <c r="J31" s="20">
        <f>+G31</f>
        <v>-5.4499999459949322E-3</v>
      </c>
      <c r="O31" s="20">
        <f t="shared" ca="1" si="3"/>
        <v>-9.758189548419601E-4</v>
      </c>
      <c r="Q31" s="26">
        <f t="shared" si="4"/>
        <v>39481.004399999976</v>
      </c>
    </row>
    <row r="32" spans="1:21" ht="12.95" customHeight="1" x14ac:dyDescent="0.2">
      <c r="A32" s="39" t="s">
        <v>50</v>
      </c>
      <c r="B32" s="40" t="s">
        <v>51</v>
      </c>
      <c r="C32" s="41">
        <v>54560.576400000136</v>
      </c>
      <c r="D32" s="42">
        <v>3.0999999999999999E-3</v>
      </c>
      <c r="E32" s="20">
        <f t="shared" si="0"/>
        <v>735.00167524744438</v>
      </c>
      <c r="F32" s="20">
        <f t="shared" si="1"/>
        <v>735</v>
      </c>
      <c r="G32" s="20">
        <f t="shared" si="2"/>
        <v>9.3000022025080398E-4</v>
      </c>
      <c r="J32" s="20">
        <f>+G32</f>
        <v>9.3000022025080398E-4</v>
      </c>
      <c r="O32" s="20">
        <f t="shared" ca="1" si="3"/>
        <v>-8.5103100352333573E-4</v>
      </c>
      <c r="Q32" s="26">
        <f t="shared" si="4"/>
        <v>39542.076400000136</v>
      </c>
    </row>
    <row r="33" spans="1:17" ht="12.95" customHeight="1" x14ac:dyDescent="0.2">
      <c r="A33" s="39" t="s">
        <v>50</v>
      </c>
      <c r="B33" s="40" t="s">
        <v>51</v>
      </c>
      <c r="C33" s="41">
        <v>55675.300499999896</v>
      </c>
      <c r="D33" s="42">
        <v>2.2000000000000001E-3</v>
      </c>
      <c r="E33" s="20">
        <f t="shared" si="0"/>
        <v>2742.9998090578197</v>
      </c>
      <c r="F33" s="20">
        <f t="shared" si="1"/>
        <v>2743</v>
      </c>
      <c r="G33" s="20">
        <f t="shared" si="2"/>
        <v>-1.0600002133287489E-4</v>
      </c>
      <c r="J33" s="20">
        <f>+G33</f>
        <v>-1.0600002133287489E-4</v>
      </c>
      <c r="O33" s="20">
        <f t="shared" ca="1" si="3"/>
        <v>1.4269163260020978E-3</v>
      </c>
      <c r="Q33" s="26">
        <f t="shared" si="4"/>
        <v>40656.800499999896</v>
      </c>
    </row>
    <row r="34" spans="1:17" ht="12.95" customHeight="1" x14ac:dyDescent="0.2">
      <c r="A34" s="39" t="s">
        <v>50</v>
      </c>
      <c r="B34" s="40" t="s">
        <v>51</v>
      </c>
      <c r="C34" s="41">
        <v>56033.371100000106</v>
      </c>
      <c r="D34" s="42">
        <v>1.5E-3</v>
      </c>
      <c r="E34" s="20">
        <f t="shared" si="0"/>
        <v>3388.0070324352801</v>
      </c>
      <c r="F34" s="20">
        <f t="shared" si="1"/>
        <v>3388</v>
      </c>
      <c r="G34" s="20">
        <f t="shared" si="2"/>
        <v>3.9040001865942031E-3</v>
      </c>
      <c r="J34" s="20">
        <f>+G34</f>
        <v>3.9040001865942031E-3</v>
      </c>
      <c r="O34" s="20">
        <f t="shared" ca="1" si="3"/>
        <v>2.1586274950976675E-3</v>
      </c>
      <c r="Q34" s="26">
        <f t="shared" si="4"/>
        <v>41014.871100000106</v>
      </c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2024-10-17T07:20:13Z</dcterms:modified>
</cp:coreProperties>
</file>