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2CFFDD3-127D-4A3B-B3EF-666A310CFC1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1" i="1" l="1"/>
  <c r="E21" i="1"/>
  <c r="F21" i="1"/>
  <c r="G21" i="1"/>
  <c r="I21" i="1"/>
  <c r="G11" i="1"/>
  <c r="F11" i="1"/>
  <c r="E22" i="1"/>
  <c r="F22" i="1"/>
  <c r="G22" i="1"/>
  <c r="I22" i="1"/>
  <c r="E23" i="1"/>
  <c r="F23" i="1"/>
  <c r="G23" i="1"/>
  <c r="H23" i="1"/>
  <c r="E24" i="1"/>
  <c r="F24" i="1"/>
  <c r="G24" i="1"/>
  <c r="I24" i="1"/>
  <c r="E25" i="1"/>
  <c r="F25" i="1"/>
  <c r="G25" i="1"/>
  <c r="E26" i="1"/>
  <c r="F26" i="1"/>
  <c r="G26" i="1"/>
  <c r="I26" i="1"/>
  <c r="Q22" i="1"/>
  <c r="Q23" i="1"/>
  <c r="Q24" i="1"/>
  <c r="I25" i="1"/>
  <c r="Q25" i="1"/>
  <c r="Q26" i="1"/>
  <c r="E14" i="1"/>
  <c r="E15" i="1" s="1"/>
  <c r="C17" i="1"/>
  <c r="C11" i="1"/>
  <c r="C12" i="1" l="1"/>
  <c r="C16" i="1" l="1"/>
  <c r="D18" i="1" s="1"/>
  <c r="O23" i="1"/>
  <c r="O26" i="1"/>
  <c r="O21" i="1"/>
  <c r="O24" i="1"/>
  <c r="O22" i="1"/>
  <c r="C15" i="1"/>
  <c r="O25" i="1"/>
  <c r="C18" i="1" l="1"/>
  <c r="E16" i="1"/>
  <c r="E17" i="1" s="1"/>
</calcChain>
</file>

<file path=xl/sharedStrings.xml><?xml version="1.0" encoding="utf-8"?>
<sst xmlns="http://schemas.openxmlformats.org/spreadsheetml/2006/main" count="62" uniqueCount="52">
  <si>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</si>
  <si>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</si>
  <si>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</si>
  <si>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</si>
  <si>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</si>
  <si>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</si>
  <si>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</si>
  <si>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</si>
  <si>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</si>
  <si>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</si>
  <si>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</si>
  <si>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</si>
  <si>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</si>
  <si>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</si>
  <si>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</si>
  <si>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</si>
  <si>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</si>
  <si>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</si>
  <si>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</si>
  <si>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</si>
  <si>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</si>
  <si>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</si>
  <si>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</si>
  <si>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</si>
  <si>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</si>
  <si>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</si>
  <si>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</si>
  <si>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</si>
  <si>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</si>
  <si>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</si>
  <si>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</si>
  <si>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</si>
  <si>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</si>
  <si>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</si>
  <si>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</si>
  <si>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</si>
  <si>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</si>
  <si>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</si>
  <si>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</si>
  <si>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</si>
  <si>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</si>
  <si>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G4881-0888</t>
  </si>
  <si>
    <t>VSX</t>
  </si>
  <si>
    <t>Hya</t>
  </si>
  <si>
    <t>IBVS 5945</t>
  </si>
  <si>
    <t>II</t>
  </si>
  <si>
    <t>IBVS 5992</t>
  </si>
  <si>
    <t>I</t>
  </si>
  <si>
    <t>IBVS 6029</t>
  </si>
  <si>
    <t>IBVS 6063</t>
  </si>
  <si>
    <t>V0583 Hya / GSC 4881-0888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</si>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</sst>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V0583 Hya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8.9999999999999998E-4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8.9999999999999998E-4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-920</c:v>
                </c:pt>
                <c:pt idx="1">
                  <c:v>-191</c:v>
                </c:pt>
                <c:pt idx="2">
                  <c:v>0</c:v>
                </c:pt>
                <c:pt idx="3">
                  <c:v>614</c:v>
                </c:pt>
                <c:pt idx="4">
                  <c:v>768</c:v>
                </c:pt>
                <c:pt idx="5">
                  <c:v>1406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39-449A-B6DE-644170885B9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-920</c:v>
                </c:pt>
                <c:pt idx="1">
                  <c:v>-191</c:v>
                </c:pt>
                <c:pt idx="2">
                  <c:v>0</c:v>
                </c:pt>
                <c:pt idx="3">
                  <c:v>614</c:v>
                </c:pt>
                <c:pt idx="4">
                  <c:v>768</c:v>
                </c:pt>
                <c:pt idx="5">
                  <c:v>1406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-1.0040000001026783E-2</c:v>
                </c:pt>
                <c:pt idx="1">
                  <c:v>3.8800000038463622E-4</c:v>
                </c:pt>
                <c:pt idx="3">
                  <c:v>1.1148000005050562E-2</c:v>
                </c:pt>
                <c:pt idx="4">
                  <c:v>1.2376000006042887E-2</c:v>
                </c:pt>
                <c:pt idx="5">
                  <c:v>1.8192000003182329E-2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39-449A-B6DE-644170885B9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-920</c:v>
                </c:pt>
                <c:pt idx="1">
                  <c:v>-191</c:v>
                </c:pt>
                <c:pt idx="2">
                  <c:v>0</c:v>
                </c:pt>
                <c:pt idx="3">
                  <c:v>614</c:v>
                </c:pt>
                <c:pt idx="4">
                  <c:v>768</c:v>
                </c:pt>
                <c:pt idx="5">
                  <c:v>1406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39-449A-B6DE-644170885B9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-920</c:v>
                </c:pt>
                <c:pt idx="1">
                  <c:v>-191</c:v>
                </c:pt>
                <c:pt idx="2">
                  <c:v>0</c:v>
                </c:pt>
                <c:pt idx="3">
                  <c:v>614</c:v>
                </c:pt>
                <c:pt idx="4">
                  <c:v>768</c:v>
                </c:pt>
                <c:pt idx="5">
                  <c:v>1406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39-449A-B6DE-644170885B9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-920</c:v>
                </c:pt>
                <c:pt idx="1">
                  <c:v>-191</c:v>
                </c:pt>
                <c:pt idx="2">
                  <c:v>0</c:v>
                </c:pt>
                <c:pt idx="3">
                  <c:v>614</c:v>
                </c:pt>
                <c:pt idx="4">
                  <c:v>768</c:v>
                </c:pt>
                <c:pt idx="5">
                  <c:v>1406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39-449A-B6DE-644170885B9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-920</c:v>
                </c:pt>
                <c:pt idx="1">
                  <c:v>-191</c:v>
                </c:pt>
                <c:pt idx="2">
                  <c:v>0</c:v>
                </c:pt>
                <c:pt idx="3">
                  <c:v>614</c:v>
                </c:pt>
                <c:pt idx="4">
                  <c:v>768</c:v>
                </c:pt>
                <c:pt idx="5">
                  <c:v>1406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39-449A-B6DE-644170885B9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-920</c:v>
                </c:pt>
                <c:pt idx="1">
                  <c:v>-191</c:v>
                </c:pt>
                <c:pt idx="2">
                  <c:v>0</c:v>
                </c:pt>
                <c:pt idx="3">
                  <c:v>614</c:v>
                </c:pt>
                <c:pt idx="4">
                  <c:v>768</c:v>
                </c:pt>
                <c:pt idx="5">
                  <c:v>1406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39-449A-B6DE-644170885B9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-920</c:v>
                </c:pt>
                <c:pt idx="1">
                  <c:v>-191</c:v>
                </c:pt>
                <c:pt idx="2">
                  <c:v>0</c:v>
                </c:pt>
                <c:pt idx="3">
                  <c:v>614</c:v>
                </c:pt>
                <c:pt idx="4">
                  <c:v>768</c:v>
                </c:pt>
                <c:pt idx="5">
                  <c:v>1406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-9.7053709393794228E-3</c:v>
                </c:pt>
                <c:pt idx="1">
                  <c:v>-5.5906713240644638E-4</c:v>
                </c:pt>
                <c:pt idx="2">
                  <c:v>1.8372895577606846E-3</c:v>
                </c:pt>
                <c:pt idx="3">
                  <c:v>9.5407608025911486E-3</c:v>
                </c:pt>
                <c:pt idx="4">
                  <c:v>1.1472901798851558E-2</c:v>
                </c:pt>
                <c:pt idx="5">
                  <c:v>1.947748592621611E-2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39-449A-B6DE-644170885B9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-920</c:v>
                </c:pt>
                <c:pt idx="1">
                  <c:v>-191</c:v>
                </c:pt>
                <c:pt idx="2">
                  <c:v>0</c:v>
                </c:pt>
                <c:pt idx="3">
                  <c:v>614</c:v>
                </c:pt>
                <c:pt idx="4">
                  <c:v>768</c:v>
                </c:pt>
                <c:pt idx="5">
                  <c:v>1406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039-449A-B6DE-644170885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9966712"/>
        <c:axId val="1"/>
      </c:scatterChart>
      <c:valAx>
        <c:axId val="599966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966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75366568914952"/>
          <c:w val="0.7203007518796991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45E13A9-79E2-539D-6A4F-DE5869875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8" t="s">
        <v>50</v>
      </c>
    </row>
    <row r="2" spans="1:7" x14ac:dyDescent="0.2">
      <c r="A2" t="s">
        <v>24</v>
      </c>
      <c r="B2" t="e">
        <v>#N/A</v>
      </c>
      <c r="C2" s="2"/>
      <c r="D2" s="2" t="s">
        <v>43</v>
      </c>
      <c r="E2" s="30" t="s">
        <v>41</v>
      </c>
      <c r="F2" t="s">
        <v>41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9">
        <v>55663.716099999998</v>
      </c>
      <c r="D7" s="29" t="s">
        <v>42</v>
      </c>
    </row>
    <row r="8" spans="1:7" x14ac:dyDescent="0.2">
      <c r="A8" t="s">
        <v>3</v>
      </c>
      <c r="C8" s="39">
        <v>0.45956799999999998</v>
      </c>
      <c r="D8" s="29" t="s">
        <v>42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INTERCEPT(INDIRECT($G$11):G991,INDIRECT($F$11):F991)</f>
        <v>1.8372895577606846E-3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SLOPE(INDIRECT($G$11):G991,INDIRECT($F$11):F991)</f>
        <v>1.2546370105587074E-5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60355.795230902775</v>
      </c>
    </row>
    <row r="15" spans="1:7" x14ac:dyDescent="0.2">
      <c r="A15" s="11" t="s">
        <v>17</v>
      </c>
      <c r="B15" s="9"/>
      <c r="C15" s="12">
        <f ca="1">(C7+C11)+(C8+C12)*INT(MAX(F21:F3532))</f>
        <v>56309.888185485921</v>
      </c>
      <c r="D15" s="13" t="s">
        <v>38</v>
      </c>
      <c r="E15" s="14">
        <f ca="1">ROUND(2*(E14-$C$7)/$C$8,0)/2+E13</f>
        <v>10211</v>
      </c>
    </row>
    <row r="16" spans="1:7" x14ac:dyDescent="0.2">
      <c r="A16" s="15" t="s">
        <v>4</v>
      </c>
      <c r="B16" s="9"/>
      <c r="C16" s="16">
        <f ca="1">+C8+C12</f>
        <v>0.45958054637010554</v>
      </c>
      <c r="D16" s="13" t="s">
        <v>39</v>
      </c>
      <c r="E16" s="23">
        <f ca="1">ROUND(2*(E14-$C$15)/$C$16,0)/2+E13</f>
        <v>8804.5</v>
      </c>
    </row>
    <row r="17" spans="1:18" ht="13.5" thickBot="1" x14ac:dyDescent="0.25">
      <c r="A17" s="13" t="s">
        <v>29</v>
      </c>
      <c r="B17" s="9"/>
      <c r="C17" s="9">
        <f>COUNT(C21:C2190)</f>
        <v>6</v>
      </c>
      <c r="D17" s="13" t="s">
        <v>33</v>
      </c>
      <c r="E17" s="17">
        <f ca="1">+$C$15+$C$16*E16-15018.5-$C$9/24</f>
        <v>45338.160939334848</v>
      </c>
    </row>
    <row r="18" spans="1:18" ht="14.25" thickTop="1" thickBot="1" x14ac:dyDescent="0.25">
      <c r="A18" s="15" t="s">
        <v>5</v>
      </c>
      <c r="B18" s="9"/>
      <c r="C18" s="18">
        <f ca="1">+C15</f>
        <v>56309.888185485921</v>
      </c>
      <c r="D18" s="19">
        <f ca="1">+C16</f>
        <v>0.45958054637010554</v>
      </c>
      <c r="E18" s="20" t="s">
        <v>34</v>
      </c>
    </row>
    <row r="19" spans="1:18" ht="13.5" thickTop="1" x14ac:dyDescent="0.2">
      <c r="A19" s="24" t="s">
        <v>35</v>
      </c>
      <c r="E19" s="25">
        <v>21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42</v>
      </c>
      <c r="I20" s="6" t="s">
        <v>51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8" x14ac:dyDescent="0.2">
      <c r="A21" s="31" t="s">
        <v>44</v>
      </c>
      <c r="B21" s="32" t="s">
        <v>45</v>
      </c>
      <c r="C21" s="31">
        <v>55240.9035</v>
      </c>
      <c r="D21" s="31">
        <v>8.9999999999999998E-4</v>
      </c>
      <c r="E21">
        <f t="shared" ref="E21:E26" si="0">+(C21-C$7)/C$8</f>
        <v>-920.02184660376156</v>
      </c>
      <c r="F21">
        <f t="shared" ref="F21:F26" si="1">ROUND(2*E21,0)/2</f>
        <v>-920</v>
      </c>
      <c r="G21">
        <f t="shared" ref="G21:G26" si="2">+C21-(C$7+F21*C$8)</f>
        <v>-1.0040000001026783E-2</v>
      </c>
      <c r="I21">
        <f>+G21</f>
        <v>-1.0040000001026783E-2</v>
      </c>
      <c r="O21">
        <f t="shared" ref="O21:O26" ca="1" si="3">+C$11+C$12*$F21</f>
        <v>-9.7053709393794228E-3</v>
      </c>
      <c r="Q21" s="1">
        <f t="shared" ref="Q21:Q26" si="4">+C21-15018.5</f>
        <v>40222.4035</v>
      </c>
    </row>
    <row r="22" spans="1:18" x14ac:dyDescent="0.2">
      <c r="A22" s="31" t="s">
        <v>46</v>
      </c>
      <c r="B22" s="32" t="s">
        <v>45</v>
      </c>
      <c r="C22" s="31">
        <v>55575.938999999998</v>
      </c>
      <c r="D22" s="31">
        <v>4.0000000000000002E-4</v>
      </c>
      <c r="E22">
        <f t="shared" si="0"/>
        <v>-190.99915572885698</v>
      </c>
      <c r="F22">
        <f t="shared" si="1"/>
        <v>-191</v>
      </c>
      <c r="G22">
        <f t="shared" si="2"/>
        <v>3.8800000038463622E-4</v>
      </c>
      <c r="I22">
        <f>+G22</f>
        <v>3.8800000038463622E-4</v>
      </c>
      <c r="O22">
        <f t="shared" ca="1" si="3"/>
        <v>-5.5906713240644638E-4</v>
      </c>
      <c r="Q22" s="1">
        <f t="shared" si="4"/>
        <v>40557.438999999998</v>
      </c>
    </row>
    <row r="23" spans="1:18" x14ac:dyDescent="0.2">
      <c r="A23" s="31" t="s">
        <v>46</v>
      </c>
      <c r="B23" s="32" t="s">
        <v>47</v>
      </c>
      <c r="C23" s="31">
        <v>55663.716099999998</v>
      </c>
      <c r="D23" s="31">
        <v>5.0000000000000001E-4</v>
      </c>
      <c r="E23">
        <f t="shared" si="0"/>
        <v>0</v>
      </c>
      <c r="F23">
        <f t="shared" si="1"/>
        <v>0</v>
      </c>
      <c r="G23">
        <f t="shared" si="2"/>
        <v>0</v>
      </c>
      <c r="H23">
        <f t="shared" ref="H21:H26" si="5">+G23</f>
        <v>0</v>
      </c>
      <c r="O23">
        <f t="shared" ca="1" si="3"/>
        <v>1.8372895577606846E-3</v>
      </c>
      <c r="Q23" s="1">
        <f t="shared" si="4"/>
        <v>40645.216099999998</v>
      </c>
    </row>
    <row r="24" spans="1:18" x14ac:dyDescent="0.2">
      <c r="A24" s="33" t="s">
        <v>48</v>
      </c>
      <c r="B24" s="34" t="s">
        <v>45</v>
      </c>
      <c r="C24" s="33">
        <v>55945.902000000002</v>
      </c>
      <c r="D24" s="33">
        <v>2.9999999999999997E-4</v>
      </c>
      <c r="E24">
        <f t="shared" si="0"/>
        <v>614.0242575636338</v>
      </c>
      <c r="F24">
        <f t="shared" si="1"/>
        <v>614</v>
      </c>
      <c r="G24">
        <f t="shared" si="2"/>
        <v>1.1148000005050562E-2</v>
      </c>
      <c r="I24">
        <f>+G24</f>
        <v>1.1148000005050562E-2</v>
      </c>
      <c r="O24">
        <f t="shared" ca="1" si="3"/>
        <v>9.5407608025911486E-3</v>
      </c>
      <c r="Q24" s="1">
        <f t="shared" si="4"/>
        <v>40927.402000000002</v>
      </c>
    </row>
    <row r="25" spans="1:18" x14ac:dyDescent="0.2">
      <c r="A25" s="33" t="s">
        <v>48</v>
      </c>
      <c r="B25" s="34" t="s">
        <v>47</v>
      </c>
      <c r="C25" s="33">
        <v>56016.676700000004</v>
      </c>
      <c r="D25" s="33">
        <v>5.9999999999999995E-4</v>
      </c>
      <c r="E25">
        <f t="shared" si="0"/>
        <v>768.02692963828167</v>
      </c>
      <c r="F25">
        <f t="shared" si="1"/>
        <v>768</v>
      </c>
      <c r="G25">
        <f t="shared" si="2"/>
        <v>1.2376000006042887E-2</v>
      </c>
      <c r="I25">
        <f>+G25</f>
        <v>1.2376000006042887E-2</v>
      </c>
      <c r="O25">
        <f t="shared" ca="1" si="3"/>
        <v>1.1472901798851558E-2</v>
      </c>
      <c r="Q25" s="1">
        <f t="shared" si="4"/>
        <v>40998.176700000004</v>
      </c>
    </row>
    <row r="26" spans="1:18" x14ac:dyDescent="0.2">
      <c r="A26" s="35" t="s">
        <v>49</v>
      </c>
      <c r="B26" s="36" t="s">
        <v>47</v>
      </c>
      <c r="C26" s="37">
        <v>56309.886899999998</v>
      </c>
      <c r="D26" s="37">
        <v>4.0000000000000002E-4</v>
      </c>
      <c r="E26">
        <f t="shared" si="0"/>
        <v>1406.0395850015666</v>
      </c>
      <c r="F26">
        <f t="shared" si="1"/>
        <v>1406</v>
      </c>
      <c r="G26">
        <f t="shared" si="2"/>
        <v>1.8192000003182329E-2</v>
      </c>
      <c r="I26">
        <f>+G26</f>
        <v>1.8192000003182329E-2</v>
      </c>
      <c r="O26">
        <f t="shared" ca="1" si="3"/>
        <v>1.947748592621611E-2</v>
      </c>
      <c r="Q26" s="1">
        <f t="shared" si="4"/>
        <v>41291.386899999998</v>
      </c>
    </row>
    <row r="27" spans="1:18" x14ac:dyDescent="0.2">
      <c r="C27" s="7"/>
      <c r="D27" s="7"/>
      <c r="Q27" s="1"/>
    </row>
    <row r="28" spans="1:18" x14ac:dyDescent="0.2">
      <c r="C28" s="7"/>
      <c r="D28" s="7"/>
      <c r="Q28" s="1"/>
    </row>
    <row r="29" spans="1:18" x14ac:dyDescent="0.2">
      <c r="C29" s="7"/>
      <c r="D29" s="7"/>
      <c r="Q29" s="1"/>
    </row>
    <row r="30" spans="1:18" x14ac:dyDescent="0.2">
      <c r="C30" s="7"/>
      <c r="D30" s="7"/>
      <c r="Q30" s="1"/>
    </row>
    <row r="31" spans="1:18" x14ac:dyDescent="0.2">
      <c r="C31" s="7"/>
      <c r="D31" s="7"/>
      <c r="Q31" s="1"/>
    </row>
    <row r="32" spans="1:18" x14ac:dyDescent="0.2">
      <c r="C32" s="7"/>
      <c r="D32" s="7"/>
      <c r="Q32" s="1"/>
    </row>
    <row r="33" spans="3:4" x14ac:dyDescent="0.2">
      <c r="C33" s="7"/>
      <c r="D33" s="7"/>
    </row>
    <row r="34" spans="3:4" x14ac:dyDescent="0.2">
      <c r="C34" s="7"/>
      <c r="D34" s="7"/>
    </row>
    <row r="35" spans="3:4" x14ac:dyDescent="0.2">
      <c r="C35" s="7"/>
      <c r="D35" s="7"/>
    </row>
    <row r="36" spans="3:4" x14ac:dyDescent="0.2">
      <c r="C36" s="7"/>
      <c r="D36" s="7"/>
    </row>
    <row r="37" spans="3:4" x14ac:dyDescent="0.2">
      <c r="C37" s="7"/>
      <c r="D37" s="7"/>
    </row>
    <row r="38" spans="3:4" x14ac:dyDescent="0.2">
      <c r="C38" s="7"/>
      <c r="D38" s="7"/>
    </row>
    <row r="39" spans="3:4" x14ac:dyDescent="0.2">
      <c r="C39" s="7"/>
      <c r="D39" s="7"/>
    </row>
    <row r="40" spans="3:4" x14ac:dyDescent="0.2">
      <c r="C40" s="7"/>
      <c r="D40" s="7"/>
    </row>
    <row r="41" spans="3:4" x14ac:dyDescent="0.2">
      <c r="C41" s="7"/>
      <c r="D41" s="7"/>
    </row>
    <row r="42" spans="3:4" x14ac:dyDescent="0.2">
      <c r="C42" s="7"/>
      <c r="D42" s="7"/>
    </row>
    <row r="43" spans="3:4" x14ac:dyDescent="0.2">
      <c r="C43" s="7"/>
      <c r="D43" s="7"/>
    </row>
    <row r="44" spans="3:4" x14ac:dyDescent="0.2">
      <c r="C44" s="7"/>
      <c r="D44" s="7"/>
    </row>
    <row r="45" spans="3:4" x14ac:dyDescent="0.2">
      <c r="C45" s="7"/>
      <c r="D45" s="7"/>
    </row>
    <row r="46" spans="3:4" x14ac:dyDescent="0.2">
      <c r="C46" s="7"/>
      <c r="D46" s="7"/>
    </row>
    <row r="47" spans="3:4" x14ac:dyDescent="0.2">
      <c r="C47" s="7"/>
      <c r="D47" s="7"/>
    </row>
    <row r="48" spans="3:4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2024-02-15T06:05:07Z</dcterms:modified>
</cp:coreProperties>
</file>