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71A4E30-1960-49A5-850D-428617B4159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O-C_Gateway" sheetId="2" r:id="rId2"/>
  </sheets>
  <calcPr calcId="181029"/>
</workbook>
</file>

<file path=xl/calcChain.xml><?xml version="1.0" encoding="utf-8"?>
<calcChain xmlns="http://schemas.openxmlformats.org/spreadsheetml/2006/main">
  <c r="Q38" i="1" l="1"/>
  <c r="Q37" i="1"/>
  <c r="Q36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C16" i="2"/>
  <c r="C17" i="2"/>
  <c r="C18" i="2"/>
  <c r="C19" i="2"/>
  <c r="C20" i="2"/>
  <c r="E20" i="2"/>
  <c r="C21" i="2"/>
  <c r="C22" i="2"/>
  <c r="C23" i="2"/>
  <c r="C24" i="2"/>
  <c r="C25" i="2"/>
  <c r="C26" i="2"/>
  <c r="C27" i="2"/>
  <c r="C11" i="2"/>
  <c r="C28" i="2"/>
  <c r="C29" i="2"/>
  <c r="C30" i="2"/>
  <c r="C12" i="2"/>
  <c r="C13" i="2"/>
  <c r="C14" i="2"/>
  <c r="C15" i="2"/>
  <c r="K12" i="2"/>
  <c r="D12" i="2"/>
  <c r="K13" i="2"/>
  <c r="D13" i="2"/>
  <c r="K14" i="2"/>
  <c r="D14" i="2"/>
  <c r="B14" i="2"/>
  <c r="A14" i="2"/>
  <c r="B13" i="2"/>
  <c r="A13" i="2"/>
  <c r="B12" i="2"/>
  <c r="A12" i="2"/>
  <c r="D30" i="2"/>
  <c r="B30" i="2"/>
  <c r="A30" i="2"/>
  <c r="D29" i="2"/>
  <c r="B29" i="2"/>
  <c r="A29" i="2"/>
  <c r="D28" i="2"/>
  <c r="B28" i="2"/>
  <c r="A28" i="2"/>
  <c r="D11" i="2"/>
  <c r="B11" i="2"/>
  <c r="A11" i="2"/>
  <c r="D27" i="2"/>
  <c r="B27" i="2"/>
  <c r="A27" i="2"/>
  <c r="D26" i="2"/>
  <c r="B26" i="2"/>
  <c r="A26" i="2"/>
  <c r="D25" i="2"/>
  <c r="B25" i="2"/>
  <c r="A25" i="2"/>
  <c r="D24" i="2"/>
  <c r="B24" i="2"/>
  <c r="A24" i="2"/>
  <c r="D23" i="2"/>
  <c r="B23" i="2"/>
  <c r="A23" i="2"/>
  <c r="D22" i="2"/>
  <c r="B22" i="2"/>
  <c r="A22" i="2"/>
  <c r="D21" i="2"/>
  <c r="B21" i="2"/>
  <c r="A21" i="2"/>
  <c r="D20" i="2"/>
  <c r="B20" i="2"/>
  <c r="A20" i="2"/>
  <c r="D19" i="2"/>
  <c r="B19" i="2"/>
  <c r="A19" i="2"/>
  <c r="D18" i="2"/>
  <c r="B18" i="2"/>
  <c r="A18" i="2"/>
  <c r="D17" i="2"/>
  <c r="B17" i="2"/>
  <c r="A17" i="2"/>
  <c r="D16" i="2"/>
  <c r="B16" i="2"/>
  <c r="A16" i="2"/>
  <c r="D15" i="2"/>
  <c r="B15" i="2"/>
  <c r="A15" i="2"/>
  <c r="Q40" i="1"/>
  <c r="Q39" i="1"/>
  <c r="F11" i="1"/>
  <c r="Q42" i="1"/>
  <c r="E14" i="1"/>
  <c r="E15" i="1" s="1"/>
  <c r="G11" i="1"/>
  <c r="Q41" i="1"/>
  <c r="C17" i="1"/>
  <c r="Q35" i="1"/>
  <c r="C8" i="1"/>
  <c r="C7" i="1"/>
  <c r="E27" i="1"/>
  <c r="F27" i="1"/>
  <c r="Q21" i="1"/>
  <c r="E24" i="2"/>
  <c r="E11" i="2"/>
  <c r="E18" i="2"/>
  <c r="E39" i="1"/>
  <c r="F39" i="1"/>
  <c r="G39" i="1"/>
  <c r="J39" i="1"/>
  <c r="E32" i="1"/>
  <c r="E24" i="1"/>
  <c r="E38" i="1"/>
  <c r="F38" i="1"/>
  <c r="G31" i="1"/>
  <c r="H31" i="1"/>
  <c r="E29" i="1"/>
  <c r="F29" i="1"/>
  <c r="G29" i="1"/>
  <c r="H29" i="1"/>
  <c r="E41" i="1"/>
  <c r="F41" i="1"/>
  <c r="R41" i="1"/>
  <c r="E34" i="1"/>
  <c r="F34" i="1"/>
  <c r="G34" i="1"/>
  <c r="H34" i="1"/>
  <c r="E26" i="1"/>
  <c r="F26" i="1"/>
  <c r="G26" i="1"/>
  <c r="H26" i="1"/>
  <c r="E35" i="1"/>
  <c r="F35" i="1"/>
  <c r="G35" i="1"/>
  <c r="I35" i="1"/>
  <c r="G33" i="1"/>
  <c r="H33" i="1"/>
  <c r="E31" i="1"/>
  <c r="F31" i="1"/>
  <c r="G25" i="1"/>
  <c r="H25" i="1"/>
  <c r="E23" i="1"/>
  <c r="F23" i="1"/>
  <c r="G23" i="1"/>
  <c r="H23" i="1"/>
  <c r="G21" i="1"/>
  <c r="E37" i="1"/>
  <c r="F37" i="1"/>
  <c r="G37" i="1"/>
  <c r="H37" i="1"/>
  <c r="E28" i="1"/>
  <c r="G42" i="1"/>
  <c r="K42" i="1"/>
  <c r="E40" i="1"/>
  <c r="E33" i="1"/>
  <c r="F33" i="1"/>
  <c r="G27" i="1"/>
  <c r="H27" i="1"/>
  <c r="E25" i="1"/>
  <c r="F25" i="1"/>
  <c r="E21" i="1"/>
  <c r="F21" i="1"/>
  <c r="E30" i="1"/>
  <c r="F30" i="1"/>
  <c r="G30" i="1"/>
  <c r="H30" i="1"/>
  <c r="E22" i="1"/>
  <c r="F22" i="1"/>
  <c r="G22" i="1"/>
  <c r="H22" i="1"/>
  <c r="E42" i="1"/>
  <c r="F42" i="1"/>
  <c r="G38" i="1"/>
  <c r="K38" i="1"/>
  <c r="E36" i="1"/>
  <c r="E29" i="2"/>
  <c r="F40" i="1"/>
  <c r="G40" i="1"/>
  <c r="J40" i="1"/>
  <c r="E13" i="2"/>
  <c r="E26" i="2"/>
  <c r="E23" i="2"/>
  <c r="E15" i="2"/>
  <c r="F24" i="1"/>
  <c r="G24" i="1"/>
  <c r="E17" i="2"/>
  <c r="E14" i="2"/>
  <c r="E16" i="2"/>
  <c r="F36" i="1"/>
  <c r="G36" i="1"/>
  <c r="H36" i="1"/>
  <c r="E28" i="2"/>
  <c r="E12" i="2"/>
  <c r="F28" i="1"/>
  <c r="G28" i="1"/>
  <c r="H28" i="1"/>
  <c r="E21" i="2"/>
  <c r="F32" i="1"/>
  <c r="G32" i="1"/>
  <c r="H32" i="1"/>
  <c r="E25" i="2"/>
  <c r="E19" i="2"/>
  <c r="E22" i="2"/>
  <c r="E27" i="2"/>
  <c r="E30" i="2"/>
  <c r="H21" i="1"/>
  <c r="H24" i="1"/>
  <c r="C12" i="1"/>
  <c r="C16" i="1" l="1"/>
  <c r="D18" i="1" s="1"/>
  <c r="C11" i="1"/>
  <c r="O33" i="1" l="1"/>
  <c r="O25" i="1"/>
  <c r="O41" i="1"/>
  <c r="O23" i="1"/>
  <c r="O30" i="1"/>
  <c r="O38" i="1"/>
  <c r="O28" i="1"/>
  <c r="O34" i="1"/>
  <c r="O26" i="1"/>
  <c r="O24" i="1"/>
  <c r="O42" i="1"/>
  <c r="O21" i="1"/>
  <c r="C15" i="1"/>
  <c r="O37" i="1"/>
  <c r="O22" i="1"/>
  <c r="O29" i="1"/>
  <c r="O40" i="1"/>
  <c r="O27" i="1"/>
  <c r="O32" i="1"/>
  <c r="O31" i="1"/>
  <c r="O36" i="1"/>
  <c r="O39" i="1"/>
  <c r="O35" i="1"/>
  <c r="C18" i="1" l="1"/>
  <c r="E16" i="1"/>
  <c r="E17" i="1" s="1"/>
</calcChain>
</file>

<file path=xl/sharedStrings.xml><?xml version="1.0" encoding="utf-8"?>
<sst xmlns="http://schemas.openxmlformats.org/spreadsheetml/2006/main" count="185" uniqueCount="69">
  <si>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</si>
  <si>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</si>
  <si>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</si>
  <si>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</si>
  <si>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</si>
  <si>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</si>
  <si>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</si>
  <si>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</si>
  <si>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</si>
  <si>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</si>
  <si>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</si>
  <si>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</si>
  <si>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</si>
  <si>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</si>
  <si>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</si>
  <si>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</si>
  <si>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</si>
  <si>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</si>
  <si>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</si>
  <si>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</si>
  <si>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</si>
  <si>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</si>
  <si>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</si>
  <si>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</si>
  <si>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</si>
  <si>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</si>
  <si>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</si>
  <si>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Locher K</t>
  </si>
  <si>
    <t>BBSAG Bull.33</t>
  </si>
  <si>
    <t>B</t>
  </si>
  <si>
    <t># of data points:</t>
  </si>
  <si>
    <t>EA</t>
  </si>
  <si>
    <t>IBVS 6018</t>
  </si>
  <si>
    <t>I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</si>
  <si>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</si>
  <si>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</si>
  <si>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</si>
  <si>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</si>
  <si>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</si>
  <si>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</si>
  <si>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</si>
  <si>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</si>
  <si>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Local time</t>
  </si>
  <si>
    <t>FP Lac / na</t>
  </si>
  <si>
    <t>IBVS 6070</t>
  </si>
  <si>
    <t>BAD?</t>
  </si>
  <si>
    <t>IBVS 5984</t>
  </si>
  <si>
    <t>pg</t>
  </si>
  <si>
    <t>vis</t>
  </si>
  <si>
    <t>PE</t>
  </si>
  <si>
    <t>CCD</t>
  </si>
  <si>
    <t>s5</t>
  </si>
  <si>
    <t>s6</t>
  </si>
  <si>
    <t>GCVS</t>
  </si>
  <si>
    <t>C-C Gateway</t>
  </si>
  <si>
    <t>http://var.astro.cz/ocgate/</t>
  </si>
  <si>
    <t>p</t>
  </si>
  <si>
    <t>none</t>
  </si>
  <si>
    <t>V,0904,0,GCVS,,</t>
  </si>
  <si>
    <t>V,0904,V,0904,,</t>
  </si>
  <si>
    <t>V,0010,V,0010,,</t>
  </si>
  <si>
    <t>Locher Kurt</t>
  </si>
  <si>
    <t>B,0033,B,0033,,</t>
  </si>
  <si>
    <t>ccd</t>
  </si>
  <si>
    <t>Paschke Anton</t>
  </si>
  <si>
    <t>0,home,,,,Rotse</t>
  </si>
  <si>
    <t>Agerer Franz</t>
  </si>
  <si>
    <t>D,0215,I,5984,,Sigma 1603</t>
  </si>
  <si>
    <t>D,0231,I,6070,,Sigma1603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</si>
</sst>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8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5" fillId="0" borderId="0" xfId="0" applyFont="1" applyAlignment="1"/>
    <xf numFmtId="0" fontId="16" fillId="0" borderId="0" xfId="0" applyFont="1" applyAlignment="1"/>
    <xf numFmtId="0" fontId="10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7" applyAlignment="1" applyProtection="1">
      <alignment horizontal="left"/>
    </xf>
    <xf numFmtId="0" fontId="0" fillId="0" borderId="4" xfId="0" applyBorder="1">
      <alignment vertical="top"/>
    </xf>
    <xf numFmtId="0" fontId="0" fillId="0" borderId="0" xfId="0" quotePrefix="1">
      <alignment vertical="top"/>
    </xf>
    <xf numFmtId="0" fontId="0" fillId="2" borderId="0" xfId="0" applyFill="1">
      <alignment vertical="top"/>
    </xf>
    <xf numFmtId="0" fontId="10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FP Lac - O-C Diagr.</a:t>
            </a:r>
          </a:p>
        </c:rich>
      </c:tx>
      <c:layout>
        <c:manualLayout>
          <c:xMode val="edge"/>
          <c:yMode val="edge"/>
          <c:x val="0.384496775112413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3197542995311"/>
          <c:y val="0.14769252958613219"/>
          <c:w val="0.8294586201832306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119</c:v>
                </c:pt>
                <c:pt idx="3">
                  <c:v>294</c:v>
                </c:pt>
                <c:pt idx="4">
                  <c:v>461</c:v>
                </c:pt>
                <c:pt idx="5">
                  <c:v>725</c:v>
                </c:pt>
                <c:pt idx="6">
                  <c:v>729</c:v>
                </c:pt>
                <c:pt idx="7">
                  <c:v>796</c:v>
                </c:pt>
                <c:pt idx="8">
                  <c:v>954</c:v>
                </c:pt>
                <c:pt idx="9">
                  <c:v>957</c:v>
                </c:pt>
                <c:pt idx="10">
                  <c:v>2266</c:v>
                </c:pt>
                <c:pt idx="11">
                  <c:v>2346</c:v>
                </c:pt>
                <c:pt idx="12">
                  <c:v>2358</c:v>
                </c:pt>
                <c:pt idx="13">
                  <c:v>2839</c:v>
                </c:pt>
                <c:pt idx="14">
                  <c:v>3050</c:v>
                </c:pt>
                <c:pt idx="15">
                  <c:v>3891</c:v>
                </c:pt>
                <c:pt idx="16">
                  <c:v>3980</c:v>
                </c:pt>
                <c:pt idx="17">
                  <c:v>4836</c:v>
                </c:pt>
                <c:pt idx="18">
                  <c:v>5764</c:v>
                </c:pt>
                <c:pt idx="19">
                  <c:v>5768</c:v>
                </c:pt>
                <c:pt idx="20">
                  <c:v>5819.5</c:v>
                </c:pt>
                <c:pt idx="21">
                  <c:v>5924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3.500000000349246E-2</c:v>
                </c:pt>
                <c:pt idx="2">
                  <c:v>0.1061230000013893</c:v>
                </c:pt>
                <c:pt idx="3">
                  <c:v>-3.540199999770266E-2</c:v>
                </c:pt>
                <c:pt idx="4">
                  <c:v>-3.7262999998347368E-2</c:v>
                </c:pt>
                <c:pt idx="5">
                  <c:v>2.9825000005075708E-2</c:v>
                </c:pt>
                <c:pt idx="6">
                  <c:v>2.6493000004848E-2</c:v>
                </c:pt>
                <c:pt idx="7">
                  <c:v>8.931999997003004E-3</c:v>
                </c:pt>
                <c:pt idx="8">
                  <c:v>5.4818000004161149E-2</c:v>
                </c:pt>
                <c:pt idx="9">
                  <c:v>-8.8430999996489845E-2</c:v>
                </c:pt>
                <c:pt idx="10">
                  <c:v>0.19992199999978766</c:v>
                </c:pt>
                <c:pt idx="11">
                  <c:v>0.12128200000006473</c:v>
                </c:pt>
                <c:pt idx="12">
                  <c:v>0.18428600000333972</c:v>
                </c:pt>
                <c:pt idx="13">
                  <c:v>0.17036300000472693</c:v>
                </c:pt>
                <c:pt idx="15">
                  <c:v>0.13304700000298908</c:v>
                </c:pt>
                <c:pt idx="16">
                  <c:v>0.31365999999979977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3-46E5-A515-3A64142EC0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2.23E-2</c:v>
                  </c:pt>
                  <c:pt idx="19">
                    <c:v>8.0999999999999996E-3</c:v>
                  </c:pt>
                  <c:pt idx="20">
                    <c:v>5.0000000000000001E-4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2.23E-2</c:v>
                  </c:pt>
                  <c:pt idx="19">
                    <c:v>8.0999999999999996E-3</c:v>
                  </c:pt>
                  <c:pt idx="20">
                    <c:v>5.0000000000000001E-4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119</c:v>
                </c:pt>
                <c:pt idx="3">
                  <c:v>294</c:v>
                </c:pt>
                <c:pt idx="4">
                  <c:v>461</c:v>
                </c:pt>
                <c:pt idx="5">
                  <c:v>725</c:v>
                </c:pt>
                <c:pt idx="6">
                  <c:v>729</c:v>
                </c:pt>
                <c:pt idx="7">
                  <c:v>796</c:v>
                </c:pt>
                <c:pt idx="8">
                  <c:v>954</c:v>
                </c:pt>
                <c:pt idx="9">
                  <c:v>957</c:v>
                </c:pt>
                <c:pt idx="10">
                  <c:v>2266</c:v>
                </c:pt>
                <c:pt idx="11">
                  <c:v>2346</c:v>
                </c:pt>
                <c:pt idx="12">
                  <c:v>2358</c:v>
                </c:pt>
                <c:pt idx="13">
                  <c:v>2839</c:v>
                </c:pt>
                <c:pt idx="14">
                  <c:v>3050</c:v>
                </c:pt>
                <c:pt idx="15">
                  <c:v>3891</c:v>
                </c:pt>
                <c:pt idx="16">
                  <c:v>3980</c:v>
                </c:pt>
                <c:pt idx="17">
                  <c:v>4836</c:v>
                </c:pt>
                <c:pt idx="18">
                  <c:v>5764</c:v>
                </c:pt>
                <c:pt idx="19">
                  <c:v>5768</c:v>
                </c:pt>
                <c:pt idx="20">
                  <c:v>5819.5</c:v>
                </c:pt>
                <c:pt idx="21">
                  <c:v>5924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4">
                  <c:v>-6.1149999994086102E-2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A3-46E5-A515-3A64142EC0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2.23E-2</c:v>
                  </c:pt>
                  <c:pt idx="19">
                    <c:v>8.0999999999999996E-3</c:v>
                  </c:pt>
                  <c:pt idx="20">
                    <c:v>5.0000000000000001E-4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2.23E-2</c:v>
                  </c:pt>
                  <c:pt idx="19">
                    <c:v>8.0999999999999996E-3</c:v>
                  </c:pt>
                  <c:pt idx="20">
                    <c:v>5.0000000000000001E-4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119</c:v>
                </c:pt>
                <c:pt idx="3">
                  <c:v>294</c:v>
                </c:pt>
                <c:pt idx="4">
                  <c:v>461</c:v>
                </c:pt>
                <c:pt idx="5">
                  <c:v>725</c:v>
                </c:pt>
                <c:pt idx="6">
                  <c:v>729</c:v>
                </c:pt>
                <c:pt idx="7">
                  <c:v>796</c:v>
                </c:pt>
                <c:pt idx="8">
                  <c:v>954</c:v>
                </c:pt>
                <c:pt idx="9">
                  <c:v>957</c:v>
                </c:pt>
                <c:pt idx="10">
                  <c:v>2266</c:v>
                </c:pt>
                <c:pt idx="11">
                  <c:v>2346</c:v>
                </c:pt>
                <c:pt idx="12">
                  <c:v>2358</c:v>
                </c:pt>
                <c:pt idx="13">
                  <c:v>2839</c:v>
                </c:pt>
                <c:pt idx="14">
                  <c:v>3050</c:v>
                </c:pt>
                <c:pt idx="15">
                  <c:v>3891</c:v>
                </c:pt>
                <c:pt idx="16">
                  <c:v>3980</c:v>
                </c:pt>
                <c:pt idx="17">
                  <c:v>4836</c:v>
                </c:pt>
                <c:pt idx="18">
                  <c:v>5764</c:v>
                </c:pt>
                <c:pt idx="19">
                  <c:v>5768</c:v>
                </c:pt>
                <c:pt idx="20">
                  <c:v>5819.5</c:v>
                </c:pt>
                <c:pt idx="21">
                  <c:v>5924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8">
                  <c:v>0.13188800000352785</c:v>
                </c:pt>
                <c:pt idx="19">
                  <c:v>0.14845600000262493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A3-46E5-A515-3A64142EC0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2.23E-2</c:v>
                  </c:pt>
                  <c:pt idx="19">
                    <c:v>8.0999999999999996E-3</c:v>
                  </c:pt>
                  <c:pt idx="20">
                    <c:v>5.0000000000000001E-4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2.23E-2</c:v>
                  </c:pt>
                  <c:pt idx="19">
                    <c:v>8.0999999999999996E-3</c:v>
                  </c:pt>
                  <c:pt idx="20">
                    <c:v>5.0000000000000001E-4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119</c:v>
                </c:pt>
                <c:pt idx="3">
                  <c:v>294</c:v>
                </c:pt>
                <c:pt idx="4">
                  <c:v>461</c:v>
                </c:pt>
                <c:pt idx="5">
                  <c:v>725</c:v>
                </c:pt>
                <c:pt idx="6">
                  <c:v>729</c:v>
                </c:pt>
                <c:pt idx="7">
                  <c:v>796</c:v>
                </c:pt>
                <c:pt idx="8">
                  <c:v>954</c:v>
                </c:pt>
                <c:pt idx="9">
                  <c:v>957</c:v>
                </c:pt>
                <c:pt idx="10">
                  <c:v>2266</c:v>
                </c:pt>
                <c:pt idx="11">
                  <c:v>2346</c:v>
                </c:pt>
                <c:pt idx="12">
                  <c:v>2358</c:v>
                </c:pt>
                <c:pt idx="13">
                  <c:v>2839</c:v>
                </c:pt>
                <c:pt idx="14">
                  <c:v>3050</c:v>
                </c:pt>
                <c:pt idx="15">
                  <c:v>3891</c:v>
                </c:pt>
                <c:pt idx="16">
                  <c:v>3980</c:v>
                </c:pt>
                <c:pt idx="17">
                  <c:v>4836</c:v>
                </c:pt>
                <c:pt idx="18">
                  <c:v>5764</c:v>
                </c:pt>
                <c:pt idx="19">
                  <c:v>5768</c:v>
                </c:pt>
                <c:pt idx="20">
                  <c:v>5819.5</c:v>
                </c:pt>
                <c:pt idx="21">
                  <c:v>5924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7">
                  <c:v>0.20161200000438839</c:v>
                </c:pt>
                <c:pt idx="21">
                  <c:v>0.1564080000098329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A3-46E5-A515-3A64142EC0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2.23E-2</c:v>
                  </c:pt>
                  <c:pt idx="19">
                    <c:v>8.0999999999999996E-3</c:v>
                  </c:pt>
                  <c:pt idx="20">
                    <c:v>5.0000000000000001E-4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2.23E-2</c:v>
                  </c:pt>
                  <c:pt idx="19">
                    <c:v>8.0999999999999996E-3</c:v>
                  </c:pt>
                  <c:pt idx="20">
                    <c:v>5.0000000000000001E-4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119</c:v>
                </c:pt>
                <c:pt idx="3">
                  <c:v>294</c:v>
                </c:pt>
                <c:pt idx="4">
                  <c:v>461</c:v>
                </c:pt>
                <c:pt idx="5">
                  <c:v>725</c:v>
                </c:pt>
                <c:pt idx="6">
                  <c:v>729</c:v>
                </c:pt>
                <c:pt idx="7">
                  <c:v>796</c:v>
                </c:pt>
                <c:pt idx="8">
                  <c:v>954</c:v>
                </c:pt>
                <c:pt idx="9">
                  <c:v>957</c:v>
                </c:pt>
                <c:pt idx="10">
                  <c:v>2266</c:v>
                </c:pt>
                <c:pt idx="11">
                  <c:v>2346</c:v>
                </c:pt>
                <c:pt idx="12">
                  <c:v>2358</c:v>
                </c:pt>
                <c:pt idx="13">
                  <c:v>2839</c:v>
                </c:pt>
                <c:pt idx="14">
                  <c:v>3050</c:v>
                </c:pt>
                <c:pt idx="15">
                  <c:v>3891</c:v>
                </c:pt>
                <c:pt idx="16">
                  <c:v>3980</c:v>
                </c:pt>
                <c:pt idx="17">
                  <c:v>4836</c:v>
                </c:pt>
                <c:pt idx="18">
                  <c:v>5764</c:v>
                </c:pt>
                <c:pt idx="19">
                  <c:v>5768</c:v>
                </c:pt>
                <c:pt idx="20">
                  <c:v>5819.5</c:v>
                </c:pt>
                <c:pt idx="21">
                  <c:v>5924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A3-46E5-A515-3A64142EC0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2.23E-2</c:v>
                  </c:pt>
                  <c:pt idx="19">
                    <c:v>8.0999999999999996E-3</c:v>
                  </c:pt>
                  <c:pt idx="20">
                    <c:v>5.0000000000000001E-4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2.23E-2</c:v>
                  </c:pt>
                  <c:pt idx="19">
                    <c:v>8.0999999999999996E-3</c:v>
                  </c:pt>
                  <c:pt idx="20">
                    <c:v>5.0000000000000001E-4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119</c:v>
                </c:pt>
                <c:pt idx="3">
                  <c:v>294</c:v>
                </c:pt>
                <c:pt idx="4">
                  <c:v>461</c:v>
                </c:pt>
                <c:pt idx="5">
                  <c:v>725</c:v>
                </c:pt>
                <c:pt idx="6">
                  <c:v>729</c:v>
                </c:pt>
                <c:pt idx="7">
                  <c:v>796</c:v>
                </c:pt>
                <c:pt idx="8">
                  <c:v>954</c:v>
                </c:pt>
                <c:pt idx="9">
                  <c:v>957</c:v>
                </c:pt>
                <c:pt idx="10">
                  <c:v>2266</c:v>
                </c:pt>
                <c:pt idx="11">
                  <c:v>2346</c:v>
                </c:pt>
                <c:pt idx="12">
                  <c:v>2358</c:v>
                </c:pt>
                <c:pt idx="13">
                  <c:v>2839</c:v>
                </c:pt>
                <c:pt idx="14">
                  <c:v>3050</c:v>
                </c:pt>
                <c:pt idx="15">
                  <c:v>3891</c:v>
                </c:pt>
                <c:pt idx="16">
                  <c:v>3980</c:v>
                </c:pt>
                <c:pt idx="17">
                  <c:v>4836</c:v>
                </c:pt>
                <c:pt idx="18">
                  <c:v>5764</c:v>
                </c:pt>
                <c:pt idx="19">
                  <c:v>5768</c:v>
                </c:pt>
                <c:pt idx="20">
                  <c:v>5819.5</c:v>
                </c:pt>
                <c:pt idx="21">
                  <c:v>5924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A3-46E5-A515-3A64142EC0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2.23E-2</c:v>
                  </c:pt>
                  <c:pt idx="19">
                    <c:v>8.0999999999999996E-3</c:v>
                  </c:pt>
                  <c:pt idx="20">
                    <c:v>5.0000000000000001E-4</c:v>
                  </c:pt>
                  <c:pt idx="21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2.23E-2</c:v>
                  </c:pt>
                  <c:pt idx="19">
                    <c:v>8.0999999999999996E-3</c:v>
                  </c:pt>
                  <c:pt idx="20">
                    <c:v>5.0000000000000001E-4</c:v>
                  </c:pt>
                  <c:pt idx="2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119</c:v>
                </c:pt>
                <c:pt idx="3">
                  <c:v>294</c:v>
                </c:pt>
                <c:pt idx="4">
                  <c:v>461</c:v>
                </c:pt>
                <c:pt idx="5">
                  <c:v>725</c:v>
                </c:pt>
                <c:pt idx="6">
                  <c:v>729</c:v>
                </c:pt>
                <c:pt idx="7">
                  <c:v>796</c:v>
                </c:pt>
                <c:pt idx="8">
                  <c:v>954</c:v>
                </c:pt>
                <c:pt idx="9">
                  <c:v>957</c:v>
                </c:pt>
                <c:pt idx="10">
                  <c:v>2266</c:v>
                </c:pt>
                <c:pt idx="11">
                  <c:v>2346</c:v>
                </c:pt>
                <c:pt idx="12">
                  <c:v>2358</c:v>
                </c:pt>
                <c:pt idx="13">
                  <c:v>2839</c:v>
                </c:pt>
                <c:pt idx="14">
                  <c:v>3050</c:v>
                </c:pt>
                <c:pt idx="15">
                  <c:v>3891</c:v>
                </c:pt>
                <c:pt idx="16">
                  <c:v>3980</c:v>
                </c:pt>
                <c:pt idx="17">
                  <c:v>4836</c:v>
                </c:pt>
                <c:pt idx="18">
                  <c:v>5764</c:v>
                </c:pt>
                <c:pt idx="19">
                  <c:v>5768</c:v>
                </c:pt>
                <c:pt idx="20">
                  <c:v>5819.5</c:v>
                </c:pt>
                <c:pt idx="21">
                  <c:v>5924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A3-46E5-A515-3A64142EC0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119</c:v>
                </c:pt>
                <c:pt idx="3">
                  <c:v>294</c:v>
                </c:pt>
                <c:pt idx="4">
                  <c:v>461</c:v>
                </c:pt>
                <c:pt idx="5">
                  <c:v>725</c:v>
                </c:pt>
                <c:pt idx="6">
                  <c:v>729</c:v>
                </c:pt>
                <c:pt idx="7">
                  <c:v>796</c:v>
                </c:pt>
                <c:pt idx="8">
                  <c:v>954</c:v>
                </c:pt>
                <c:pt idx="9">
                  <c:v>957</c:v>
                </c:pt>
                <c:pt idx="10">
                  <c:v>2266</c:v>
                </c:pt>
                <c:pt idx="11">
                  <c:v>2346</c:v>
                </c:pt>
                <c:pt idx="12">
                  <c:v>2358</c:v>
                </c:pt>
                <c:pt idx="13">
                  <c:v>2839</c:v>
                </c:pt>
                <c:pt idx="14">
                  <c:v>3050</c:v>
                </c:pt>
                <c:pt idx="15">
                  <c:v>3891</c:v>
                </c:pt>
                <c:pt idx="16">
                  <c:v>3980</c:v>
                </c:pt>
                <c:pt idx="17">
                  <c:v>4836</c:v>
                </c:pt>
                <c:pt idx="18">
                  <c:v>5764</c:v>
                </c:pt>
                <c:pt idx="19">
                  <c:v>5768</c:v>
                </c:pt>
                <c:pt idx="20">
                  <c:v>5819.5</c:v>
                </c:pt>
                <c:pt idx="21">
                  <c:v>5924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1.3373389141081285E-2</c:v>
                </c:pt>
                <c:pt idx="1">
                  <c:v>1.3373389141081285E-2</c:v>
                </c:pt>
                <c:pt idx="2">
                  <c:v>1.7134845568732376E-2</c:v>
                </c:pt>
                <c:pt idx="3">
                  <c:v>2.2666399138807511E-2</c:v>
                </c:pt>
                <c:pt idx="4">
                  <c:v>2.7945081688536356E-2</c:v>
                </c:pt>
                <c:pt idx="5">
                  <c:v>3.6289825359963987E-2</c:v>
                </c:pt>
                <c:pt idx="6">
                  <c:v>3.6416260870137135E-2</c:v>
                </c:pt>
                <c:pt idx="7">
                  <c:v>3.8534055665537331E-2</c:v>
                </c:pt>
                <c:pt idx="8">
                  <c:v>4.3528258317376591E-2</c:v>
                </c:pt>
                <c:pt idx="9">
                  <c:v>4.3623084950006455E-2</c:v>
                </c:pt>
                <c:pt idx="10">
                  <c:v>8.4999105654168461E-2</c:v>
                </c:pt>
                <c:pt idx="11">
                  <c:v>8.7527815857631378E-2</c:v>
                </c:pt>
                <c:pt idx="12">
                  <c:v>8.7907122388150807E-2</c:v>
                </c:pt>
                <c:pt idx="13">
                  <c:v>0.10311099248647161</c:v>
                </c:pt>
                <c:pt idx="14">
                  <c:v>0.10978046564810506</c:v>
                </c:pt>
                <c:pt idx="15">
                  <c:v>0.13636353166200899</c:v>
                </c:pt>
                <c:pt idx="16">
                  <c:v>0.13917672176336149</c:v>
                </c:pt>
                <c:pt idx="17">
                  <c:v>0.16623392094041473</c:v>
                </c:pt>
                <c:pt idx="18">
                  <c:v>0.1955669593005846</c:v>
                </c:pt>
                <c:pt idx="19">
                  <c:v>0.1956933948107577</c:v>
                </c:pt>
                <c:pt idx="20">
                  <c:v>0.197321252004237</c:v>
                </c:pt>
                <c:pt idx="21">
                  <c:v>0.2006243797075104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A3-46E5-A515-3A64142EC05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119</c:v>
                </c:pt>
                <c:pt idx="3">
                  <c:v>294</c:v>
                </c:pt>
                <c:pt idx="4">
                  <c:v>461</c:v>
                </c:pt>
                <c:pt idx="5">
                  <c:v>725</c:v>
                </c:pt>
                <c:pt idx="6">
                  <c:v>729</c:v>
                </c:pt>
                <c:pt idx="7">
                  <c:v>796</c:v>
                </c:pt>
                <c:pt idx="8">
                  <c:v>954</c:v>
                </c:pt>
                <c:pt idx="9">
                  <c:v>957</c:v>
                </c:pt>
                <c:pt idx="10">
                  <c:v>2266</c:v>
                </c:pt>
                <c:pt idx="11">
                  <c:v>2346</c:v>
                </c:pt>
                <c:pt idx="12">
                  <c:v>2358</c:v>
                </c:pt>
                <c:pt idx="13">
                  <c:v>2839</c:v>
                </c:pt>
                <c:pt idx="14">
                  <c:v>3050</c:v>
                </c:pt>
                <c:pt idx="15">
                  <c:v>3891</c:v>
                </c:pt>
                <c:pt idx="16">
                  <c:v>3980</c:v>
                </c:pt>
                <c:pt idx="17">
                  <c:v>4836</c:v>
                </c:pt>
                <c:pt idx="18">
                  <c:v>5764</c:v>
                </c:pt>
                <c:pt idx="19">
                  <c:v>5768</c:v>
                </c:pt>
                <c:pt idx="20">
                  <c:v>5819.5</c:v>
                </c:pt>
                <c:pt idx="21">
                  <c:v>5924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20">
                  <c:v>-0.19191849999333499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A3-46E5-A515-3A64142E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552272"/>
        <c:axId val="1"/>
      </c:scatterChart>
      <c:valAx>
        <c:axId val="717552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310464098965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40310077519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552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860465116279069E-2"/>
          <c:y val="0.92000129214617399"/>
          <c:w val="0.8852726199922683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0</xdr:rowOff>
    </xdr:from>
    <xdr:to>
      <xdr:col>16</xdr:col>
      <xdr:colOff>514350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1F2DBF4-7332-9B71-1500-04C0480A7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43</v>
      </c>
    </row>
    <row r="2" spans="1:7">
      <c r="A2" t="s">
        <v>25</v>
      </c>
      <c r="B2" s="16" t="s">
        <v>31</v>
      </c>
    </row>
    <row r="4" spans="1:7" ht="14.25" thickTop="1" thickBot="1">
      <c r="A4" s="8" t="s">
        <v>0</v>
      </c>
      <c r="C4" s="3">
        <v>29640.258999999998</v>
      </c>
      <c r="D4" s="4">
        <v>4.4800829999999996</v>
      </c>
    </row>
    <row r="5" spans="1:7" ht="13.5" thickTop="1"/>
    <row r="6" spans="1:7">
      <c r="A6" s="8" t="s">
        <v>1</v>
      </c>
    </row>
    <row r="7" spans="1:7">
      <c r="A7" t="s">
        <v>2</v>
      </c>
      <c r="C7">
        <f>+C4</f>
        <v>29640.258999999998</v>
      </c>
      <c r="D7" s="13" t="s">
        <v>53</v>
      </c>
    </row>
    <row r="8" spans="1:7">
      <c r="A8" t="s">
        <v>3</v>
      </c>
      <c r="C8">
        <f>+D4</f>
        <v>4.4800829999999996</v>
      </c>
      <c r="D8" s="13" t="s">
        <v>53</v>
      </c>
    </row>
    <row r="9" spans="1:7">
      <c r="A9" s="19" t="s">
        <v>34</v>
      </c>
      <c r="B9" s="20"/>
      <c r="C9" s="21">
        <v>-9.5</v>
      </c>
      <c r="D9" s="20" t="s">
        <v>35</v>
      </c>
    </row>
    <row r="10" spans="1:7" ht="13.5" thickBot="1">
      <c r="C10" s="7" t="s">
        <v>20</v>
      </c>
      <c r="D10" s="7" t="s">
        <v>21</v>
      </c>
    </row>
    <row r="11" spans="1:7">
      <c r="A11" t="s">
        <v>16</v>
      </c>
      <c r="C11" s="24">
        <f ca="1">INTERCEPT(INDIRECT($G$11):G992,INDIRECT($F$11):F992)</f>
        <v>1.3373389141081285E-2</v>
      </c>
      <c r="D11" s="6"/>
      <c r="F11" s="22" t="str">
        <f>"F"&amp;E19</f>
        <v>F21</v>
      </c>
      <c r="G11" s="22" t="str">
        <f>"G"&amp;E19</f>
        <v>G21</v>
      </c>
    </row>
    <row r="12" spans="1:7">
      <c r="A12" t="s">
        <v>17</v>
      </c>
      <c r="C12" s="24">
        <f ca="1">SLOPE(INDIRECT($G$11):G992,INDIRECT($F$11):F992)</f>
        <v>3.1608877543286484E-5</v>
      </c>
      <c r="D12" s="6"/>
    </row>
    <row r="13" spans="1:7">
      <c r="A13" t="s">
        <v>19</v>
      </c>
      <c r="C13" s="6" t="s">
        <v>14</v>
      </c>
      <c r="D13" s="25" t="s">
        <v>37</v>
      </c>
      <c r="E13" s="21">
        <v>1</v>
      </c>
    </row>
    <row r="14" spans="1:7">
      <c r="A14" t="s">
        <v>24</v>
      </c>
      <c r="D14" s="25" t="s">
        <v>38</v>
      </c>
      <c r="E14" s="26">
        <f ca="1">NOW()+15018.5+$C$9/24</f>
        <v>60356.769527893513</v>
      </c>
    </row>
    <row r="15" spans="1:7">
      <c r="A15" s="5" t="s">
        <v>18</v>
      </c>
      <c r="C15" s="11">
        <f ca="1">(C7+C11)+(C8+C12)*INT(MAX(F21:F3533))</f>
        <v>56180.471316379699</v>
      </c>
      <c r="D15" s="25" t="s">
        <v>39</v>
      </c>
      <c r="E15" s="26">
        <f ca="1">ROUND(2*(E14-$C$7)/$C$8,0)/2+E13</f>
        <v>6857</v>
      </c>
    </row>
    <row r="16" spans="1:7">
      <c r="A16" s="8" t="s">
        <v>4</v>
      </c>
      <c r="C16" s="12">
        <f ca="1">+C8+C12</f>
        <v>4.4801146088775425</v>
      </c>
      <c r="D16" s="25" t="s">
        <v>40</v>
      </c>
      <c r="E16" s="27">
        <f ca="1">ROUND(2*(E14-$C$15)/$C$16,0)/2+E13</f>
        <v>933</v>
      </c>
    </row>
    <row r="17" spans="1:18" ht="13.5" thickBot="1">
      <c r="A17" s="13" t="s">
        <v>30</v>
      </c>
      <c r="C17">
        <f>COUNT(C21:C2191)</f>
        <v>22</v>
      </c>
      <c r="D17" s="25" t="s">
        <v>41</v>
      </c>
      <c r="E17" s="28">
        <f ca="1">+$C$15+$C$16*E16-15018.5-$C$9/24</f>
        <v>45342.314079795782</v>
      </c>
    </row>
    <row r="18" spans="1:18" ht="14.25" thickTop="1" thickBot="1">
      <c r="A18" s="8" t="s">
        <v>5</v>
      </c>
      <c r="C18" s="3">
        <f ca="1">+C15</f>
        <v>56180.471316379699</v>
      </c>
      <c r="D18" s="4">
        <f ca="1">+C16</f>
        <v>4.4801146088775425</v>
      </c>
      <c r="E18" s="29" t="s">
        <v>42</v>
      </c>
    </row>
    <row r="19" spans="1:18" ht="13.5" thickTop="1">
      <c r="A19" s="22" t="s">
        <v>36</v>
      </c>
      <c r="E19" s="23">
        <v>21</v>
      </c>
    </row>
    <row r="20" spans="1:18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47</v>
      </c>
      <c r="I20" s="10" t="s">
        <v>48</v>
      </c>
      <c r="J20" s="10" t="s">
        <v>49</v>
      </c>
      <c r="K20" s="10" t="s">
        <v>50</v>
      </c>
      <c r="L20" s="10" t="s">
        <v>51</v>
      </c>
      <c r="M20" s="10" t="s">
        <v>52</v>
      </c>
      <c r="N20" s="10" t="s">
        <v>26</v>
      </c>
      <c r="O20" s="10" t="s">
        <v>23</v>
      </c>
      <c r="P20" s="9" t="s">
        <v>22</v>
      </c>
      <c r="Q20" s="7" t="s">
        <v>15</v>
      </c>
      <c r="R20" s="34" t="s">
        <v>45</v>
      </c>
    </row>
    <row r="21" spans="1:18">
      <c r="A21" t="s">
        <v>12</v>
      </c>
      <c r="C21" s="14">
        <v>29640.258999999998</v>
      </c>
      <c r="D21" s="14" t="s">
        <v>14</v>
      </c>
      <c r="E21">
        <f t="shared" ref="E21:E42" si="0">+(C21-C$7)/C$8</f>
        <v>0</v>
      </c>
      <c r="F21">
        <f t="shared" ref="F21:F42" si="1">ROUND(2*E21,0)/2</f>
        <v>0</v>
      </c>
      <c r="G21">
        <f t="shared" ref="G21:G40" si="2">+C21-(C$7+F21*C$8)</f>
        <v>0</v>
      </c>
      <c r="H21">
        <f t="shared" ref="H21:H33" si="3">+G21</f>
        <v>0</v>
      </c>
      <c r="O21">
        <f t="shared" ref="O21:O42" ca="1" si="4">+C$11+C$12*$F21</f>
        <v>1.3373389141081285E-2</v>
      </c>
      <c r="Q21" s="2">
        <f t="shared" ref="Q21:Q42" si="5">+C21-15018.5</f>
        <v>14621.758999999998</v>
      </c>
    </row>
    <row r="22" spans="1:18">
      <c r="A22" s="27" t="s">
        <v>57</v>
      </c>
      <c r="B22" s="27" t="s">
        <v>33</v>
      </c>
      <c r="C22" s="42">
        <v>29640.294000000002</v>
      </c>
      <c r="D22" s="42" t="s">
        <v>47</v>
      </c>
      <c r="E22">
        <f t="shared" si="0"/>
        <v>7.8123552629476871E-3</v>
      </c>
      <c r="F22">
        <f t="shared" si="1"/>
        <v>0</v>
      </c>
      <c r="G22">
        <f t="shared" si="2"/>
        <v>3.500000000349246E-2</v>
      </c>
      <c r="H22">
        <f t="shared" si="3"/>
        <v>3.500000000349246E-2</v>
      </c>
      <c r="O22">
        <f t="shared" ca="1" si="4"/>
        <v>1.3373389141081285E-2</v>
      </c>
      <c r="Q22" s="2">
        <f t="shared" si="5"/>
        <v>14621.794000000002</v>
      </c>
    </row>
    <row r="23" spans="1:18">
      <c r="A23" s="27" t="s">
        <v>57</v>
      </c>
      <c r="B23" s="27" t="s">
        <v>33</v>
      </c>
      <c r="C23" s="42">
        <v>30173.494999999999</v>
      </c>
      <c r="D23" s="42" t="s">
        <v>47</v>
      </c>
      <c r="E23">
        <f t="shared" si="0"/>
        <v>119.02368773078553</v>
      </c>
      <c r="F23">
        <f t="shared" si="1"/>
        <v>119</v>
      </c>
      <c r="G23">
        <f t="shared" si="2"/>
        <v>0.1061230000013893</v>
      </c>
      <c r="H23">
        <f t="shared" si="3"/>
        <v>0.1061230000013893</v>
      </c>
      <c r="O23">
        <f t="shared" ca="1" si="4"/>
        <v>1.7134845568732376E-2</v>
      </c>
      <c r="Q23" s="2">
        <f t="shared" si="5"/>
        <v>15154.994999999999</v>
      </c>
    </row>
    <row r="24" spans="1:18">
      <c r="A24" s="27" t="s">
        <v>57</v>
      </c>
      <c r="B24" s="27" t="s">
        <v>33</v>
      </c>
      <c r="C24" s="42">
        <v>30957.367999999999</v>
      </c>
      <c r="D24" s="42" t="s">
        <v>47</v>
      </c>
      <c r="E24">
        <f t="shared" si="0"/>
        <v>293.9920979142575</v>
      </c>
      <c r="F24">
        <f t="shared" si="1"/>
        <v>294</v>
      </c>
      <c r="G24">
        <f t="shared" si="2"/>
        <v>-3.540199999770266E-2</v>
      </c>
      <c r="H24">
        <f t="shared" si="3"/>
        <v>-3.540199999770266E-2</v>
      </c>
      <c r="O24">
        <f t="shared" ca="1" si="4"/>
        <v>2.2666399138807511E-2</v>
      </c>
      <c r="Q24" s="2">
        <f t="shared" si="5"/>
        <v>15938.867999999999</v>
      </c>
    </row>
    <row r="25" spans="1:18">
      <c r="A25" s="27" t="s">
        <v>57</v>
      </c>
      <c r="B25" s="27" t="s">
        <v>33</v>
      </c>
      <c r="C25" s="42">
        <v>31705.54</v>
      </c>
      <c r="D25" s="42" t="s">
        <v>47</v>
      </c>
      <c r="E25">
        <f t="shared" si="0"/>
        <v>460.99168252016824</v>
      </c>
      <c r="F25">
        <f t="shared" si="1"/>
        <v>461</v>
      </c>
      <c r="G25">
        <f t="shared" si="2"/>
        <v>-3.7262999998347368E-2</v>
      </c>
      <c r="H25">
        <f t="shared" si="3"/>
        <v>-3.7262999998347368E-2</v>
      </c>
      <c r="O25">
        <f t="shared" ca="1" si="4"/>
        <v>2.7945081688536356E-2</v>
      </c>
      <c r="Q25" s="2">
        <f t="shared" si="5"/>
        <v>16687.04</v>
      </c>
    </row>
    <row r="26" spans="1:18">
      <c r="A26" s="27" t="s">
        <v>57</v>
      </c>
      <c r="B26" s="27" t="s">
        <v>33</v>
      </c>
      <c r="C26" s="42">
        <v>32888.349000000002</v>
      </c>
      <c r="D26" s="42" t="s">
        <v>47</v>
      </c>
      <c r="E26">
        <f t="shared" si="0"/>
        <v>725.00665724273506</v>
      </c>
      <c r="F26">
        <f t="shared" si="1"/>
        <v>725</v>
      </c>
      <c r="G26">
        <f t="shared" si="2"/>
        <v>2.9825000005075708E-2</v>
      </c>
      <c r="H26">
        <f t="shared" si="3"/>
        <v>2.9825000005075708E-2</v>
      </c>
      <c r="O26">
        <f t="shared" ca="1" si="4"/>
        <v>3.6289825359963987E-2</v>
      </c>
      <c r="Q26" s="2">
        <f t="shared" si="5"/>
        <v>17869.849000000002</v>
      </c>
    </row>
    <row r="27" spans="1:18">
      <c r="A27" s="27" t="s">
        <v>57</v>
      </c>
      <c r="B27" s="27" t="s">
        <v>33</v>
      </c>
      <c r="C27" s="42">
        <v>32906.266000000003</v>
      </c>
      <c r="D27" s="42" t="s">
        <v>47</v>
      </c>
      <c r="E27">
        <f t="shared" si="0"/>
        <v>729.00591350651439</v>
      </c>
      <c r="F27">
        <f t="shared" si="1"/>
        <v>729</v>
      </c>
      <c r="G27">
        <f t="shared" si="2"/>
        <v>2.6493000004848E-2</v>
      </c>
      <c r="H27">
        <f t="shared" si="3"/>
        <v>2.6493000004848E-2</v>
      </c>
      <c r="O27">
        <f t="shared" ca="1" si="4"/>
        <v>3.6416260870137135E-2</v>
      </c>
      <c r="Q27" s="2">
        <f t="shared" si="5"/>
        <v>17887.766000000003</v>
      </c>
    </row>
    <row r="28" spans="1:18">
      <c r="A28" s="27" t="s">
        <v>57</v>
      </c>
      <c r="B28" s="27" t="s">
        <v>33</v>
      </c>
      <c r="C28" s="42">
        <v>33206.413999999997</v>
      </c>
      <c r="D28" s="42" t="s">
        <v>47</v>
      </c>
      <c r="E28">
        <f t="shared" si="0"/>
        <v>796.00199371306269</v>
      </c>
      <c r="F28">
        <f t="shared" si="1"/>
        <v>796</v>
      </c>
      <c r="G28">
        <f t="shared" si="2"/>
        <v>8.931999997003004E-3</v>
      </c>
      <c r="H28">
        <f t="shared" si="3"/>
        <v>8.931999997003004E-3</v>
      </c>
      <c r="O28">
        <f t="shared" ca="1" si="4"/>
        <v>3.8534055665537331E-2</v>
      </c>
      <c r="Q28" s="2">
        <f t="shared" si="5"/>
        <v>18187.913999999997</v>
      </c>
    </row>
    <row r="29" spans="1:18">
      <c r="A29" s="27" t="s">
        <v>57</v>
      </c>
      <c r="B29" s="27" t="s">
        <v>33</v>
      </c>
      <c r="C29" s="42">
        <v>33914.313000000002</v>
      </c>
      <c r="D29" s="42" t="s">
        <v>47</v>
      </c>
      <c r="E29">
        <f t="shared" si="0"/>
        <v>954.01223593402267</v>
      </c>
      <c r="F29">
        <f t="shared" si="1"/>
        <v>954</v>
      </c>
      <c r="G29">
        <f t="shared" si="2"/>
        <v>5.4818000004161149E-2</v>
      </c>
      <c r="H29">
        <f t="shared" si="3"/>
        <v>5.4818000004161149E-2</v>
      </c>
      <c r="O29">
        <f t="shared" ca="1" si="4"/>
        <v>4.3528258317376591E-2</v>
      </c>
      <c r="Q29" s="2">
        <f t="shared" si="5"/>
        <v>18895.813000000002</v>
      </c>
    </row>
    <row r="30" spans="1:18">
      <c r="A30" s="27" t="s">
        <v>57</v>
      </c>
      <c r="B30" s="27" t="s">
        <v>33</v>
      </c>
      <c r="C30" s="42">
        <v>33927.61</v>
      </c>
      <c r="D30" s="42" t="s">
        <v>47</v>
      </c>
      <c r="E30">
        <f t="shared" si="0"/>
        <v>956.98026130319522</v>
      </c>
      <c r="F30">
        <f t="shared" si="1"/>
        <v>957</v>
      </c>
      <c r="G30">
        <f t="shared" si="2"/>
        <v>-8.8430999996489845E-2</v>
      </c>
      <c r="H30">
        <f t="shared" si="3"/>
        <v>-8.8430999996489845E-2</v>
      </c>
      <c r="O30">
        <f t="shared" ca="1" si="4"/>
        <v>4.3623084950006455E-2</v>
      </c>
      <c r="Q30" s="2">
        <f t="shared" si="5"/>
        <v>18909.11</v>
      </c>
    </row>
    <row r="31" spans="1:18">
      <c r="A31" s="27" t="s">
        <v>57</v>
      </c>
      <c r="B31" s="27" t="s">
        <v>33</v>
      </c>
      <c r="C31" s="42">
        <v>39792.326999999997</v>
      </c>
      <c r="D31" s="42" t="s">
        <v>47</v>
      </c>
      <c r="E31">
        <f t="shared" si="0"/>
        <v>2266.044624619678</v>
      </c>
      <c r="F31">
        <f t="shared" si="1"/>
        <v>2266</v>
      </c>
      <c r="G31">
        <f t="shared" si="2"/>
        <v>0.19992199999978766</v>
      </c>
      <c r="H31">
        <f t="shared" si="3"/>
        <v>0.19992199999978766</v>
      </c>
      <c r="O31">
        <f t="shared" ca="1" si="4"/>
        <v>8.4999105654168461E-2</v>
      </c>
      <c r="Q31" s="2">
        <f t="shared" si="5"/>
        <v>24773.826999999997</v>
      </c>
    </row>
    <row r="32" spans="1:18">
      <c r="A32" s="27" t="s">
        <v>57</v>
      </c>
      <c r="B32" s="27" t="s">
        <v>33</v>
      </c>
      <c r="C32" s="42">
        <v>40150.654999999999</v>
      </c>
      <c r="D32" s="42" t="s">
        <v>47</v>
      </c>
      <c r="E32">
        <f t="shared" si="0"/>
        <v>2346.0270713734549</v>
      </c>
      <c r="F32">
        <f t="shared" si="1"/>
        <v>2346</v>
      </c>
      <c r="G32">
        <f t="shared" si="2"/>
        <v>0.12128200000006473</v>
      </c>
      <c r="H32">
        <f t="shared" si="3"/>
        <v>0.12128200000006473</v>
      </c>
      <c r="O32">
        <f t="shared" ca="1" si="4"/>
        <v>8.7527815857631378E-2</v>
      </c>
      <c r="Q32" s="2">
        <f t="shared" si="5"/>
        <v>25132.154999999999</v>
      </c>
    </row>
    <row r="33" spans="1:30">
      <c r="A33" s="27" t="s">
        <v>57</v>
      </c>
      <c r="B33" s="27" t="s">
        <v>33</v>
      </c>
      <c r="C33" s="42">
        <v>40204.478999999999</v>
      </c>
      <c r="D33" s="42" t="s">
        <v>47</v>
      </c>
      <c r="E33">
        <f t="shared" si="0"/>
        <v>2358.0411345057673</v>
      </c>
      <c r="F33">
        <f t="shared" si="1"/>
        <v>2358</v>
      </c>
      <c r="G33">
        <f t="shared" si="2"/>
        <v>0.18428600000333972</v>
      </c>
      <c r="H33">
        <f t="shared" si="3"/>
        <v>0.18428600000333972</v>
      </c>
      <c r="O33">
        <f t="shared" ca="1" si="4"/>
        <v>8.7907122388150807E-2</v>
      </c>
      <c r="Q33" s="2">
        <f t="shared" si="5"/>
        <v>25185.978999999999</v>
      </c>
    </row>
    <row r="34" spans="1:30">
      <c r="A34" s="27" t="s">
        <v>57</v>
      </c>
      <c r="B34" s="27" t="s">
        <v>33</v>
      </c>
      <c r="C34" s="42">
        <v>42359.385000000002</v>
      </c>
      <c r="D34" s="42" t="s">
        <v>47</v>
      </c>
      <c r="E34">
        <f t="shared" si="0"/>
        <v>2839.0380267508449</v>
      </c>
      <c r="F34">
        <f t="shared" si="1"/>
        <v>2839</v>
      </c>
      <c r="G34">
        <f t="shared" si="2"/>
        <v>0.17036300000472693</v>
      </c>
      <c r="H34">
        <f>+G34</f>
        <v>0.17036300000472693</v>
      </c>
      <c r="O34">
        <f t="shared" ca="1" si="4"/>
        <v>0.10311099248647161</v>
      </c>
      <c r="Q34" s="2">
        <f t="shared" si="5"/>
        <v>27340.885000000002</v>
      </c>
    </row>
    <row r="35" spans="1:30">
      <c r="A35" t="s">
        <v>28</v>
      </c>
      <c r="C35" s="15">
        <v>43304.451000000001</v>
      </c>
      <c r="D35" s="14"/>
      <c r="E35">
        <f t="shared" si="0"/>
        <v>3049.986350699307</v>
      </c>
      <c r="F35">
        <f t="shared" si="1"/>
        <v>3050</v>
      </c>
      <c r="G35">
        <f t="shared" si="2"/>
        <v>-6.1149999994086102E-2</v>
      </c>
      <c r="I35">
        <f>+G35</f>
        <v>-6.1149999994086102E-2</v>
      </c>
      <c r="O35">
        <f t="shared" ca="1" si="4"/>
        <v>0.10978046564810506</v>
      </c>
      <c r="Q35" s="2">
        <f t="shared" si="5"/>
        <v>28285.951000000001</v>
      </c>
      <c r="AA35">
        <v>10</v>
      </c>
      <c r="AB35" t="s">
        <v>27</v>
      </c>
      <c r="AD35" t="s">
        <v>29</v>
      </c>
    </row>
    <row r="36" spans="1:30">
      <c r="A36" s="27" t="s">
        <v>57</v>
      </c>
      <c r="B36" s="27" t="s">
        <v>33</v>
      </c>
      <c r="C36" s="42">
        <v>47072.394999999997</v>
      </c>
      <c r="D36" s="42" t="s">
        <v>47</v>
      </c>
      <c r="E36">
        <f t="shared" si="0"/>
        <v>3891.0296974408734</v>
      </c>
      <c r="F36">
        <f t="shared" si="1"/>
        <v>3891</v>
      </c>
      <c r="G36">
        <f t="shared" si="2"/>
        <v>0.13304700000298908</v>
      </c>
      <c r="H36">
        <f>+G36</f>
        <v>0.13304700000298908</v>
      </c>
      <c r="O36">
        <f t="shared" ca="1" si="4"/>
        <v>0.13636353166200899</v>
      </c>
      <c r="Q36" s="2">
        <f t="shared" si="5"/>
        <v>32053.894999999997</v>
      </c>
    </row>
    <row r="37" spans="1:30">
      <c r="A37" s="27" t="s">
        <v>57</v>
      </c>
      <c r="B37" s="27" t="s">
        <v>33</v>
      </c>
      <c r="C37" s="42">
        <v>47471.303</v>
      </c>
      <c r="D37" s="42" t="s">
        <v>47</v>
      </c>
      <c r="E37">
        <f t="shared" si="0"/>
        <v>3980.070012095759</v>
      </c>
      <c r="F37">
        <f t="shared" si="1"/>
        <v>3980</v>
      </c>
      <c r="G37">
        <f t="shared" si="2"/>
        <v>0.31365999999979977</v>
      </c>
      <c r="H37">
        <f>+G37</f>
        <v>0.31365999999979977</v>
      </c>
      <c r="O37">
        <f t="shared" ca="1" si="4"/>
        <v>0.13917672176336149</v>
      </c>
      <c r="Q37" s="2">
        <f t="shared" si="5"/>
        <v>32452.803</v>
      </c>
    </row>
    <row r="38" spans="1:30">
      <c r="A38" s="27" t="s">
        <v>64</v>
      </c>
      <c r="B38" s="27" t="s">
        <v>33</v>
      </c>
      <c r="C38" s="42">
        <v>51306.142</v>
      </c>
      <c r="D38" s="42" t="s">
        <v>63</v>
      </c>
      <c r="E38">
        <f t="shared" si="0"/>
        <v>4836.0450018448328</v>
      </c>
      <c r="F38">
        <f t="shared" si="1"/>
        <v>4836</v>
      </c>
      <c r="G38">
        <f t="shared" si="2"/>
        <v>0.20161200000438839</v>
      </c>
      <c r="K38">
        <f>+G38</f>
        <v>0.20161200000438839</v>
      </c>
      <c r="O38">
        <f t="shared" ca="1" si="4"/>
        <v>0.16623392094041473</v>
      </c>
      <c r="Q38" s="2">
        <f t="shared" si="5"/>
        <v>36287.642</v>
      </c>
    </row>
    <row r="39" spans="1:30">
      <c r="A39" s="35" t="s">
        <v>46</v>
      </c>
      <c r="B39" s="35"/>
      <c r="C39" s="36">
        <v>55463.5893</v>
      </c>
      <c r="D39" s="36">
        <v>2.23E-2</v>
      </c>
      <c r="E39">
        <f t="shared" si="0"/>
        <v>5764.0294387403101</v>
      </c>
      <c r="F39">
        <f t="shared" si="1"/>
        <v>5764</v>
      </c>
      <c r="G39">
        <f t="shared" si="2"/>
        <v>0.13188800000352785</v>
      </c>
      <c r="J39">
        <f>+G39</f>
        <v>0.13188800000352785</v>
      </c>
      <c r="O39">
        <f t="shared" ca="1" si="4"/>
        <v>0.1955669593005846</v>
      </c>
      <c r="Q39" s="2">
        <f t="shared" si="5"/>
        <v>40445.0893</v>
      </c>
    </row>
    <row r="40" spans="1:30">
      <c r="A40" s="35" t="s">
        <v>46</v>
      </c>
      <c r="B40" s="35"/>
      <c r="C40" s="36">
        <v>55481.5262</v>
      </c>
      <c r="D40" s="36">
        <v>8.0999999999999996E-3</v>
      </c>
      <c r="E40">
        <f t="shared" si="0"/>
        <v>5768.0331368860807</v>
      </c>
      <c r="F40">
        <f t="shared" si="1"/>
        <v>5768</v>
      </c>
      <c r="G40">
        <f t="shared" si="2"/>
        <v>0.14845600000262493</v>
      </c>
      <c r="J40">
        <f>+G40</f>
        <v>0.14845600000262493</v>
      </c>
      <c r="O40">
        <f t="shared" ca="1" si="4"/>
        <v>0.1956933948107577</v>
      </c>
      <c r="Q40" s="2">
        <f t="shared" si="5"/>
        <v>40463.0262</v>
      </c>
    </row>
    <row r="41" spans="1:30">
      <c r="A41" s="18" t="s">
        <v>32</v>
      </c>
      <c r="B41" s="17" t="s">
        <v>33</v>
      </c>
      <c r="C41" s="30">
        <v>55711.910100000001</v>
      </c>
      <c r="D41" s="30">
        <v>5.0000000000000001E-4</v>
      </c>
      <c r="E41">
        <f t="shared" si="0"/>
        <v>5819.4571618427617</v>
      </c>
      <c r="F41">
        <f t="shared" si="1"/>
        <v>5819.5</v>
      </c>
      <c r="O41">
        <f t="shared" ca="1" si="4"/>
        <v>0.197321252004237</v>
      </c>
      <c r="Q41" s="2">
        <f t="shared" si="5"/>
        <v>40693.410100000001</v>
      </c>
      <c r="R41">
        <f>+C41-(C$7+F41*C$8)</f>
        <v>-0.19191849999333499</v>
      </c>
    </row>
    <row r="42" spans="1:30">
      <c r="A42" s="31" t="s">
        <v>44</v>
      </c>
      <c r="B42" s="32" t="s">
        <v>33</v>
      </c>
      <c r="C42" s="33">
        <v>56180.427100000001</v>
      </c>
      <c r="D42" s="33">
        <v>5.9999999999999995E-4</v>
      </c>
      <c r="E42">
        <f t="shared" si="0"/>
        <v>5924.0349118531967</v>
      </c>
      <c r="F42">
        <f t="shared" si="1"/>
        <v>5924</v>
      </c>
      <c r="G42">
        <f>+C42-(C$7+F42*C$8)</f>
        <v>0.1564080000098329</v>
      </c>
      <c r="K42">
        <f>+G42</f>
        <v>0.1564080000098329</v>
      </c>
      <c r="O42">
        <f t="shared" ca="1" si="4"/>
        <v>0.2006243797075104</v>
      </c>
      <c r="Q42" s="2">
        <f t="shared" si="5"/>
        <v>41161.927100000001</v>
      </c>
    </row>
    <row r="43" spans="1:30">
      <c r="C43" s="14"/>
      <c r="D43" s="14"/>
    </row>
    <row r="44" spans="1:30">
      <c r="C44" s="14"/>
      <c r="D44" s="14"/>
    </row>
    <row r="45" spans="1:30">
      <c r="C45" s="14"/>
      <c r="D45" s="14"/>
    </row>
    <row r="46" spans="1:30">
      <c r="C46" s="14"/>
      <c r="D46" s="14"/>
    </row>
    <row r="47" spans="1:30">
      <c r="C47" s="14"/>
      <c r="D47" s="14"/>
    </row>
    <row r="48" spans="1:30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8"/>
  <sheetViews>
    <sheetView workbookViewId="0">
      <selection activeCell="A15" sqref="A15:D30"/>
    </sheetView>
  </sheetViews>
  <sheetFormatPr defaultRowHeight="12.75"/>
  <cols>
    <col min="1" max="1" width="18.140625" style="14" customWidth="1"/>
    <col min="2" max="2" width="4.28515625" style="20" customWidth="1"/>
    <col min="3" max="3" width="10.7109375" style="20" customWidth="1"/>
    <col min="4" max="4" width="5" style="20" customWidth="1"/>
    <col min="5" max="5" width="17.28515625" style="20" customWidth="1"/>
    <col min="6" max="6" width="4" style="41" customWidth="1"/>
    <col min="7" max="11" width="9.140625" style="20"/>
    <col min="12" max="12" width="14" style="20" customWidth="1"/>
    <col min="13" max="13" width="12" style="20" customWidth="1"/>
    <col min="14" max="14" width="14.28515625" style="20" customWidth="1"/>
    <col min="15" max="16384" width="9.140625" style="20"/>
  </cols>
  <sheetData>
    <row r="1" spans="1:15" ht="18">
      <c r="A1" s="37" t="s">
        <v>54</v>
      </c>
      <c r="F1" s="20"/>
    </row>
    <row r="2" spans="1:15">
      <c r="F2" s="20"/>
    </row>
    <row r="3" spans="1:15">
      <c r="A3" s="38" t="s">
        <v>55</v>
      </c>
      <c r="F3" s="20"/>
    </row>
    <row r="4" spans="1:15">
      <c r="F4" s="20"/>
    </row>
    <row r="5" spans="1:15">
      <c r="F5" s="20"/>
    </row>
    <row r="6" spans="1:15">
      <c r="F6" s="20"/>
    </row>
    <row r="7" spans="1:15">
      <c r="F7" s="20"/>
    </row>
    <row r="8" spans="1:15">
      <c r="F8" s="20"/>
    </row>
    <row r="9" spans="1:15">
      <c r="F9" s="20"/>
    </row>
    <row r="10" spans="1:15" ht="13.5" thickBot="1">
      <c r="F10" s="39"/>
      <c r="G10" s="39"/>
      <c r="H10" s="39"/>
      <c r="I10" s="39"/>
      <c r="J10" s="39"/>
      <c r="K10" s="39"/>
      <c r="L10" s="39"/>
      <c r="M10" s="39"/>
      <c r="N10" s="39"/>
    </row>
    <row r="11" spans="1:15">
      <c r="A11" s="14" t="str">
        <f t="shared" ref="A11:A30" si="0">L11</f>
        <v>Locher Kurt</v>
      </c>
      <c r="B11" s="6" t="str">
        <f t="shared" ref="B11:B30" si="1">IF(J11="s","II","I")</f>
        <v>I</v>
      </c>
      <c r="C11" s="14">
        <f t="shared" ref="C11:C30" si="2">I11</f>
        <v>43304.451000000001</v>
      </c>
      <c r="D11" s="20" t="str">
        <f t="shared" ref="D11:D30" si="3">K11</f>
        <v>vis</v>
      </c>
      <c r="E11" s="40">
        <f>VLOOKUP(C11,Active!C$21:E$935,3,FALSE)</f>
        <v>3049.986350699307</v>
      </c>
      <c r="G11" s="20">
        <v>3050</v>
      </c>
      <c r="H11" s="20">
        <v>-0.13739999999999999</v>
      </c>
      <c r="I11" s="20">
        <v>43304.451000000001</v>
      </c>
      <c r="J11" s="20" t="s">
        <v>56</v>
      </c>
      <c r="K11" s="20" t="s">
        <v>48</v>
      </c>
      <c r="L11" s="20" t="s">
        <v>61</v>
      </c>
      <c r="N11" s="20" t="s">
        <v>62</v>
      </c>
    </row>
    <row r="12" spans="1:15">
      <c r="A12" s="14" t="str">
        <f t="shared" si="0"/>
        <v>Agerer Franz</v>
      </c>
      <c r="B12" s="6" t="str">
        <f t="shared" si="1"/>
        <v>I</v>
      </c>
      <c r="C12" s="14">
        <f t="shared" si="2"/>
        <v>55463.5893</v>
      </c>
      <c r="D12" s="20" t="e">
        <f t="shared" si="3"/>
        <v>#NAME?</v>
      </c>
      <c r="E12" s="40">
        <f>VLOOKUP(C12,Active!C$21:E$935,3,FALSE)</f>
        <v>5764.0294387403101</v>
      </c>
      <c r="G12" s="20">
        <v>5764</v>
      </c>
      <c r="H12" s="20">
        <v>-1.2200000000000001E-2</v>
      </c>
      <c r="I12" s="20">
        <v>55463.5893</v>
      </c>
      <c r="J12" s="20" t="s">
        <v>56</v>
      </c>
      <c r="K12" s="20" t="e">
        <f>-Ir</f>
        <v>#NAME?</v>
      </c>
      <c r="L12" s="20" t="s">
        <v>66</v>
      </c>
      <c r="N12" s="20" t="s">
        <v>67</v>
      </c>
    </row>
    <row r="13" spans="1:15">
      <c r="A13" s="14" t="str">
        <f t="shared" si="0"/>
        <v>Agerer Franz</v>
      </c>
      <c r="B13" s="6" t="str">
        <f t="shared" si="1"/>
        <v>I</v>
      </c>
      <c r="C13" s="14">
        <f t="shared" si="2"/>
        <v>55481.5262</v>
      </c>
      <c r="D13" s="20" t="e">
        <f t="shared" si="3"/>
        <v>#NAME?</v>
      </c>
      <c r="E13" s="40">
        <f>VLOOKUP(C13,Active!C$21:E$935,3,FALSE)</f>
        <v>5768.0331368860807</v>
      </c>
      <c r="G13" s="20">
        <v>5768</v>
      </c>
      <c r="H13" s="20">
        <v>4.3E-3</v>
      </c>
      <c r="I13" s="20">
        <v>55481.5262</v>
      </c>
      <c r="J13" s="20" t="s">
        <v>56</v>
      </c>
      <c r="K13" s="20" t="e">
        <f>-Ir</f>
        <v>#NAME?</v>
      </c>
      <c r="L13" s="20" t="s">
        <v>66</v>
      </c>
      <c r="N13" s="20" t="s">
        <v>67</v>
      </c>
    </row>
    <row r="14" spans="1:15">
      <c r="A14" s="14" t="str">
        <f t="shared" si="0"/>
        <v>Agerer Franz</v>
      </c>
      <c r="B14" s="6" t="str">
        <f t="shared" si="1"/>
        <v>I</v>
      </c>
      <c r="C14" s="14">
        <f t="shared" si="2"/>
        <v>56180.427100000001</v>
      </c>
      <c r="D14" s="20" t="e">
        <f t="shared" si="3"/>
        <v>#NAME?</v>
      </c>
      <c r="E14" s="40">
        <f>VLOOKUP(C14,Active!C$21:E$935,3,FALSE)</f>
        <v>5924.0349118531967</v>
      </c>
      <c r="G14" s="20">
        <v>5924</v>
      </c>
      <c r="H14" s="20">
        <v>8.3000000000000001E-3</v>
      </c>
      <c r="I14" s="20">
        <v>56180.427100000001</v>
      </c>
      <c r="J14" s="20" t="s">
        <v>56</v>
      </c>
      <c r="K14" s="20" t="e">
        <f>-I</f>
        <v>#NAME?</v>
      </c>
      <c r="L14" s="20" t="s">
        <v>66</v>
      </c>
      <c r="N14" s="20" t="s">
        <v>68</v>
      </c>
    </row>
    <row r="15" spans="1:15">
      <c r="A15" s="14" t="str">
        <f t="shared" si="0"/>
        <v>none</v>
      </c>
      <c r="B15" s="6" t="str">
        <f t="shared" si="1"/>
        <v>I</v>
      </c>
      <c r="C15" s="14">
        <f t="shared" si="2"/>
        <v>29640.294000000002</v>
      </c>
      <c r="D15" s="20" t="str">
        <f t="shared" si="3"/>
        <v>pg</v>
      </c>
      <c r="E15" s="40">
        <f>VLOOKUP(C15,Active!C$21:E$935,3,FALSE)</f>
        <v>7.8123552629476871E-3</v>
      </c>
      <c r="H15" s="20">
        <v>3.5000000000000003E-2</v>
      </c>
      <c r="I15" s="20">
        <v>29640.294000000002</v>
      </c>
      <c r="J15" s="20" t="s">
        <v>56</v>
      </c>
      <c r="K15" s="20" t="s">
        <v>47</v>
      </c>
      <c r="L15" s="20" t="s">
        <v>57</v>
      </c>
      <c r="O15" s="20" t="s">
        <v>58</v>
      </c>
    </row>
    <row r="16" spans="1:15">
      <c r="A16" s="14" t="str">
        <f t="shared" si="0"/>
        <v>none</v>
      </c>
      <c r="B16" s="6" t="str">
        <f t="shared" si="1"/>
        <v>I</v>
      </c>
      <c r="C16" s="14">
        <f t="shared" si="2"/>
        <v>30173.494999999999</v>
      </c>
      <c r="D16" s="20" t="str">
        <f t="shared" si="3"/>
        <v>pg</v>
      </c>
      <c r="E16" s="40">
        <f>VLOOKUP(C16,Active!C$21:E$935,3,FALSE)</f>
        <v>119.02368773078553</v>
      </c>
      <c r="G16" s="20">
        <v>119</v>
      </c>
      <c r="H16" s="20">
        <v>0.1031</v>
      </c>
      <c r="I16" s="20">
        <v>30173.494999999999</v>
      </c>
      <c r="J16" s="20" t="s">
        <v>56</v>
      </c>
      <c r="K16" s="20" t="s">
        <v>47</v>
      </c>
      <c r="L16" s="20" t="s">
        <v>57</v>
      </c>
      <c r="O16" s="20" t="s">
        <v>59</v>
      </c>
    </row>
    <row r="17" spans="1:15">
      <c r="A17" s="14" t="str">
        <f t="shared" si="0"/>
        <v>none</v>
      </c>
      <c r="B17" s="6" t="str">
        <f t="shared" si="1"/>
        <v>I</v>
      </c>
      <c r="C17" s="14">
        <f t="shared" si="2"/>
        <v>30957.367999999999</v>
      </c>
      <c r="D17" s="20" t="str">
        <f t="shared" si="3"/>
        <v>pg</v>
      </c>
      <c r="E17" s="40">
        <f>VLOOKUP(C17,Active!C$21:E$935,3,FALSE)</f>
        <v>293.9920979142575</v>
      </c>
      <c r="G17" s="20">
        <v>294</v>
      </c>
      <c r="H17" s="20">
        <v>-4.2799999999999998E-2</v>
      </c>
      <c r="I17" s="20">
        <v>30957.367999999999</v>
      </c>
      <c r="J17" s="20" t="s">
        <v>56</v>
      </c>
      <c r="K17" s="20" t="s">
        <v>47</v>
      </c>
      <c r="L17" s="20" t="s">
        <v>57</v>
      </c>
      <c r="O17" s="20" t="s">
        <v>59</v>
      </c>
    </row>
    <row r="18" spans="1:15">
      <c r="A18" s="14" t="str">
        <f t="shared" si="0"/>
        <v>none</v>
      </c>
      <c r="B18" s="6" t="str">
        <f t="shared" si="1"/>
        <v>I</v>
      </c>
      <c r="C18" s="14">
        <f t="shared" si="2"/>
        <v>31705.54</v>
      </c>
      <c r="D18" s="20" t="str">
        <f t="shared" si="3"/>
        <v>pg</v>
      </c>
      <c r="E18" s="40">
        <f>VLOOKUP(C18,Active!C$21:E$935,3,FALSE)</f>
        <v>460.99168252016824</v>
      </c>
      <c r="G18" s="20">
        <v>461</v>
      </c>
      <c r="H18" s="20">
        <v>-4.8800000000000003E-2</v>
      </c>
      <c r="I18" s="20">
        <v>31705.54</v>
      </c>
      <c r="J18" s="20" t="s">
        <v>56</v>
      </c>
      <c r="K18" s="20" t="s">
        <v>47</v>
      </c>
      <c r="L18" s="20" t="s">
        <v>57</v>
      </c>
      <c r="O18" s="20" t="s">
        <v>59</v>
      </c>
    </row>
    <row r="19" spans="1:15">
      <c r="A19" s="14" t="str">
        <f t="shared" si="0"/>
        <v>none</v>
      </c>
      <c r="B19" s="6" t="str">
        <f t="shared" si="1"/>
        <v>I</v>
      </c>
      <c r="C19" s="14">
        <f t="shared" si="2"/>
        <v>32888.349000000002</v>
      </c>
      <c r="D19" s="20" t="str">
        <f t="shared" si="3"/>
        <v>pg</v>
      </c>
      <c r="E19" s="40">
        <f>VLOOKUP(C19,Active!C$21:E$935,3,FALSE)</f>
        <v>725.00665724273506</v>
      </c>
      <c r="G19" s="20">
        <v>725</v>
      </c>
      <c r="H19" s="20">
        <v>1.17E-2</v>
      </c>
      <c r="I19" s="20">
        <v>32888.349000000002</v>
      </c>
      <c r="J19" s="20" t="s">
        <v>56</v>
      </c>
      <c r="K19" s="20" t="s">
        <v>47</v>
      </c>
      <c r="L19" s="20" t="s">
        <v>57</v>
      </c>
      <c r="O19" s="20" t="s">
        <v>59</v>
      </c>
    </row>
    <row r="20" spans="1:15">
      <c r="A20" s="14" t="str">
        <f t="shared" si="0"/>
        <v>none</v>
      </c>
      <c r="B20" s="6" t="str">
        <f t="shared" si="1"/>
        <v>I</v>
      </c>
      <c r="C20" s="14">
        <f t="shared" si="2"/>
        <v>32906.266000000003</v>
      </c>
      <c r="D20" s="20" t="str">
        <f t="shared" si="3"/>
        <v>pg</v>
      </c>
      <c r="E20" s="40">
        <f>VLOOKUP(C20,Active!C$21:E$935,3,FALSE)</f>
        <v>729.00591350651439</v>
      </c>
      <c r="G20" s="20">
        <v>729</v>
      </c>
      <c r="H20" s="20">
        <v>8.3000000000000001E-3</v>
      </c>
      <c r="I20" s="20">
        <v>32906.266000000003</v>
      </c>
      <c r="J20" s="20" t="s">
        <v>56</v>
      </c>
      <c r="K20" s="20" t="s">
        <v>47</v>
      </c>
      <c r="L20" s="20" t="s">
        <v>57</v>
      </c>
      <c r="O20" s="20" t="s">
        <v>59</v>
      </c>
    </row>
    <row r="21" spans="1:15">
      <c r="A21" s="14" t="str">
        <f t="shared" si="0"/>
        <v>none</v>
      </c>
      <c r="B21" s="6" t="str">
        <f t="shared" si="1"/>
        <v>I</v>
      </c>
      <c r="C21" s="14">
        <f t="shared" si="2"/>
        <v>33206.413999999997</v>
      </c>
      <c r="D21" s="20" t="str">
        <f t="shared" si="3"/>
        <v>pg</v>
      </c>
      <c r="E21" s="40">
        <f>VLOOKUP(C21,Active!C$21:E$935,3,FALSE)</f>
        <v>796.00199371306269</v>
      </c>
      <c r="G21" s="20">
        <v>796</v>
      </c>
      <c r="H21" s="20">
        <v>-1.0999999999999999E-2</v>
      </c>
      <c r="I21" s="20">
        <v>33206.413999999997</v>
      </c>
      <c r="J21" s="20" t="s">
        <v>56</v>
      </c>
      <c r="K21" s="20" t="s">
        <v>47</v>
      </c>
      <c r="L21" s="20" t="s">
        <v>57</v>
      </c>
      <c r="O21" s="20" t="s">
        <v>59</v>
      </c>
    </row>
    <row r="22" spans="1:15">
      <c r="A22" s="14" t="str">
        <f t="shared" si="0"/>
        <v>none</v>
      </c>
      <c r="B22" s="6" t="str">
        <f t="shared" si="1"/>
        <v>I</v>
      </c>
      <c r="C22" s="14">
        <f t="shared" si="2"/>
        <v>33914.313000000002</v>
      </c>
      <c r="D22" s="20" t="str">
        <f t="shared" si="3"/>
        <v>pg</v>
      </c>
      <c r="E22" s="40">
        <f>VLOOKUP(C22,Active!C$21:E$935,3,FALSE)</f>
        <v>954.01223593402267</v>
      </c>
      <c r="G22" s="20">
        <v>954</v>
      </c>
      <c r="H22" s="20">
        <v>3.1E-2</v>
      </c>
      <c r="I22" s="20">
        <v>33914.313000000002</v>
      </c>
      <c r="J22" s="20" t="s">
        <v>56</v>
      </c>
      <c r="K22" s="20" t="s">
        <v>47</v>
      </c>
      <c r="L22" s="20" t="s">
        <v>57</v>
      </c>
      <c r="O22" s="20" t="s">
        <v>59</v>
      </c>
    </row>
    <row r="23" spans="1:15">
      <c r="A23" s="14" t="str">
        <f t="shared" si="0"/>
        <v>none</v>
      </c>
      <c r="B23" s="6" t="str">
        <f t="shared" si="1"/>
        <v>I</v>
      </c>
      <c r="C23" s="14">
        <f t="shared" si="2"/>
        <v>33927.61</v>
      </c>
      <c r="D23" s="20" t="str">
        <f t="shared" si="3"/>
        <v>pg</v>
      </c>
      <c r="E23" s="40">
        <f>VLOOKUP(C23,Active!C$21:E$935,3,FALSE)</f>
        <v>956.98026130319522</v>
      </c>
      <c r="G23" s="20">
        <v>957</v>
      </c>
      <c r="H23" s="20">
        <v>-0.1124</v>
      </c>
      <c r="I23" s="20">
        <v>33927.61</v>
      </c>
      <c r="J23" s="20" t="s">
        <v>56</v>
      </c>
      <c r="K23" s="20" t="s">
        <v>47</v>
      </c>
      <c r="L23" s="20" t="s">
        <v>57</v>
      </c>
      <c r="O23" s="20" t="s">
        <v>59</v>
      </c>
    </row>
    <row r="24" spans="1:15">
      <c r="A24" s="14" t="str">
        <f t="shared" si="0"/>
        <v>none</v>
      </c>
      <c r="B24" s="6" t="str">
        <f t="shared" si="1"/>
        <v>I</v>
      </c>
      <c r="C24" s="14">
        <f t="shared" si="2"/>
        <v>39792.326999999997</v>
      </c>
      <c r="D24" s="20" t="str">
        <f t="shared" si="3"/>
        <v>pg</v>
      </c>
      <c r="E24" s="40">
        <f>VLOOKUP(C24,Active!C$21:E$935,3,FALSE)</f>
        <v>2266.044624619678</v>
      </c>
      <c r="G24" s="20">
        <v>2266</v>
      </c>
      <c r="H24" s="20">
        <v>0.14330000000000001</v>
      </c>
      <c r="I24" s="20">
        <v>39792.326999999997</v>
      </c>
      <c r="J24" s="20" t="s">
        <v>56</v>
      </c>
      <c r="K24" s="20" t="s">
        <v>47</v>
      </c>
      <c r="L24" s="20" t="s">
        <v>57</v>
      </c>
      <c r="O24" s="20" t="s">
        <v>60</v>
      </c>
    </row>
    <row r="25" spans="1:15">
      <c r="A25" s="14" t="str">
        <f t="shared" si="0"/>
        <v>none</v>
      </c>
      <c r="B25" s="6" t="str">
        <f t="shared" si="1"/>
        <v>I</v>
      </c>
      <c r="C25" s="14">
        <f t="shared" si="2"/>
        <v>40150.654999999999</v>
      </c>
      <c r="D25" s="20" t="str">
        <f t="shared" si="3"/>
        <v>pg</v>
      </c>
      <c r="E25" s="40">
        <f>VLOOKUP(C25,Active!C$21:E$935,3,FALSE)</f>
        <v>2346.0270713734549</v>
      </c>
      <c r="G25" s="20">
        <v>2346</v>
      </c>
      <c r="H25" s="20">
        <v>6.2600000000000003E-2</v>
      </c>
      <c r="I25" s="20">
        <v>40150.654999999999</v>
      </c>
      <c r="J25" s="20" t="s">
        <v>56</v>
      </c>
      <c r="K25" s="20" t="s">
        <v>47</v>
      </c>
      <c r="L25" s="20" t="s">
        <v>57</v>
      </c>
      <c r="O25" s="20" t="s">
        <v>60</v>
      </c>
    </row>
    <row r="26" spans="1:15">
      <c r="A26" s="14" t="str">
        <f t="shared" si="0"/>
        <v>none</v>
      </c>
      <c r="B26" s="6" t="str">
        <f t="shared" si="1"/>
        <v>I</v>
      </c>
      <c r="C26" s="14">
        <f t="shared" si="2"/>
        <v>40204.478999999999</v>
      </c>
      <c r="D26" s="20" t="str">
        <f t="shared" si="3"/>
        <v>pg</v>
      </c>
      <c r="E26" s="40">
        <f>VLOOKUP(C26,Active!C$21:E$935,3,FALSE)</f>
        <v>2358.0411345057673</v>
      </c>
      <c r="G26" s="20">
        <v>2358</v>
      </c>
      <c r="H26" s="20">
        <v>0.12529999999999999</v>
      </c>
      <c r="I26" s="20">
        <v>40204.478999999999</v>
      </c>
      <c r="J26" s="20" t="s">
        <v>56</v>
      </c>
      <c r="K26" s="20" t="s">
        <v>47</v>
      </c>
      <c r="L26" s="20" t="s">
        <v>57</v>
      </c>
      <c r="O26" s="20" t="s">
        <v>60</v>
      </c>
    </row>
    <row r="27" spans="1:15">
      <c r="A27" s="14" t="str">
        <f t="shared" si="0"/>
        <v>none</v>
      </c>
      <c r="B27" s="6" t="str">
        <f t="shared" si="1"/>
        <v>I</v>
      </c>
      <c r="C27" s="14">
        <f t="shared" si="2"/>
        <v>42359.385000000002</v>
      </c>
      <c r="D27" s="20" t="str">
        <f t="shared" si="3"/>
        <v>pg</v>
      </c>
      <c r="E27" s="40">
        <f>VLOOKUP(C27,Active!C$21:E$935,3,FALSE)</f>
        <v>2839.0380267508449</v>
      </c>
      <c r="G27" s="20">
        <v>2839</v>
      </c>
      <c r="H27" s="20">
        <v>9.9400000000000002E-2</v>
      </c>
      <c r="I27" s="20">
        <v>42359.385000000002</v>
      </c>
      <c r="J27" s="20" t="s">
        <v>56</v>
      </c>
      <c r="K27" s="20" t="s">
        <v>47</v>
      </c>
      <c r="L27" s="20" t="s">
        <v>57</v>
      </c>
      <c r="O27" s="20" t="s">
        <v>60</v>
      </c>
    </row>
    <row r="28" spans="1:15">
      <c r="A28" s="14" t="str">
        <f t="shared" si="0"/>
        <v>none</v>
      </c>
      <c r="B28" s="6" t="str">
        <f t="shared" si="1"/>
        <v>I</v>
      </c>
      <c r="C28" s="14">
        <f t="shared" si="2"/>
        <v>47072.394999999997</v>
      </c>
      <c r="D28" s="20" t="str">
        <f t="shared" si="3"/>
        <v>pg</v>
      </c>
      <c r="E28" s="40">
        <f>VLOOKUP(C28,Active!C$21:E$935,3,FALSE)</f>
        <v>3891.0296974408734</v>
      </c>
      <c r="G28" s="20">
        <v>3891</v>
      </c>
      <c r="H28" s="20">
        <v>3.5799999999999998E-2</v>
      </c>
      <c r="I28" s="20">
        <v>47072.394999999997</v>
      </c>
      <c r="J28" s="20" t="s">
        <v>56</v>
      </c>
      <c r="K28" s="20" t="s">
        <v>47</v>
      </c>
      <c r="L28" s="20" t="s">
        <v>57</v>
      </c>
      <c r="O28" s="20" t="s">
        <v>60</v>
      </c>
    </row>
    <row r="29" spans="1:15">
      <c r="A29" s="14" t="str">
        <f t="shared" si="0"/>
        <v>none</v>
      </c>
      <c r="B29" s="6" t="str">
        <f t="shared" si="1"/>
        <v>I</v>
      </c>
      <c r="C29" s="14">
        <f t="shared" si="2"/>
        <v>47471.303</v>
      </c>
      <c r="D29" s="20" t="str">
        <f t="shared" si="3"/>
        <v>pg</v>
      </c>
      <c r="E29" s="40">
        <f>VLOOKUP(C29,Active!C$21:E$935,3,FALSE)</f>
        <v>3980.070012095759</v>
      </c>
      <c r="G29" s="20">
        <v>3980</v>
      </c>
      <c r="H29" s="20">
        <v>0.2142</v>
      </c>
      <c r="I29" s="20">
        <v>47471.303</v>
      </c>
      <c r="J29" s="20" t="s">
        <v>56</v>
      </c>
      <c r="K29" s="20" t="s">
        <v>47</v>
      </c>
      <c r="L29" s="20" t="s">
        <v>57</v>
      </c>
      <c r="O29" s="20" t="s">
        <v>60</v>
      </c>
    </row>
    <row r="30" spans="1:15">
      <c r="A30" s="14" t="str">
        <f t="shared" si="0"/>
        <v>Paschke Anton</v>
      </c>
      <c r="B30" s="6" t="str">
        <f t="shared" si="1"/>
        <v>I</v>
      </c>
      <c r="C30" s="14">
        <f t="shared" si="2"/>
        <v>51306.142</v>
      </c>
      <c r="D30" s="20" t="str">
        <f t="shared" si="3"/>
        <v>ccd</v>
      </c>
      <c r="E30" s="40">
        <f>VLOOKUP(C30,Active!C$21:E$935,3,FALSE)</f>
        <v>4836.0450018448328</v>
      </c>
      <c r="G30" s="20">
        <v>4836</v>
      </c>
      <c r="H30" s="20">
        <v>8.0699999999999994E-2</v>
      </c>
      <c r="I30" s="20">
        <v>51306.142</v>
      </c>
      <c r="J30" s="20" t="s">
        <v>56</v>
      </c>
      <c r="K30" s="20" t="s">
        <v>63</v>
      </c>
      <c r="L30" s="20" t="s">
        <v>64</v>
      </c>
      <c r="N30" s="20" t="s">
        <v>65</v>
      </c>
    </row>
    <row r="31" spans="1:15">
      <c r="B31" s="6"/>
      <c r="C31" s="14"/>
      <c r="E31" s="40"/>
    </row>
    <row r="32" spans="1:15">
      <c r="B32" s="6"/>
      <c r="C32" s="14"/>
      <c r="E32" s="40"/>
    </row>
    <row r="33" spans="2:5">
      <c r="B33" s="6"/>
      <c r="C33" s="14"/>
      <c r="E33" s="40"/>
    </row>
    <row r="34" spans="2:5">
      <c r="B34" s="6"/>
      <c r="C34" s="14"/>
      <c r="E34" s="40"/>
    </row>
    <row r="35" spans="2:5">
      <c r="B35" s="6"/>
      <c r="C35" s="14"/>
      <c r="E35" s="40"/>
    </row>
    <row r="36" spans="2:5">
      <c r="B36" s="6"/>
      <c r="C36" s="14"/>
      <c r="E36" s="40"/>
    </row>
    <row r="37" spans="2:5">
      <c r="B37" s="6"/>
      <c r="C37" s="14"/>
      <c r="E37" s="40"/>
    </row>
    <row r="38" spans="2:5">
      <c r="B38" s="6"/>
      <c r="C38" s="14"/>
      <c r="E38" s="40"/>
    </row>
    <row r="39" spans="2:5">
      <c r="B39" s="6"/>
      <c r="C39" s="14"/>
      <c r="E39" s="40"/>
    </row>
    <row r="40" spans="2:5">
      <c r="B40" s="6"/>
      <c r="C40" s="14"/>
      <c r="E40" s="40"/>
    </row>
    <row r="41" spans="2:5">
      <c r="B41" s="6"/>
      <c r="C41" s="14"/>
      <c r="E41" s="40"/>
    </row>
    <row r="42" spans="2:5">
      <c r="B42" s="6"/>
      <c r="C42" s="14"/>
      <c r="E42" s="40"/>
    </row>
    <row r="43" spans="2:5">
      <c r="B43" s="6"/>
      <c r="C43" s="14"/>
      <c r="E43" s="40"/>
    </row>
    <row r="44" spans="2:5">
      <c r="B44" s="6"/>
      <c r="C44" s="14"/>
      <c r="E44" s="40"/>
    </row>
    <row r="45" spans="2:5">
      <c r="B45" s="6"/>
      <c r="C45" s="14"/>
      <c r="E45" s="40"/>
    </row>
    <row r="46" spans="2:5">
      <c r="B46" s="6"/>
      <c r="C46" s="14"/>
      <c r="E46" s="40"/>
    </row>
    <row r="47" spans="2:5">
      <c r="B47" s="6"/>
      <c r="C47" s="14"/>
      <c r="E47" s="40"/>
    </row>
    <row r="48" spans="2:5">
      <c r="B48" s="6"/>
      <c r="C48" s="14"/>
      <c r="E48" s="40"/>
    </row>
    <row r="49" spans="2:5">
      <c r="B49" s="6"/>
      <c r="C49" s="14"/>
      <c r="E49" s="40"/>
    </row>
    <row r="50" spans="2:5">
      <c r="B50" s="6"/>
      <c r="C50" s="14"/>
      <c r="E50" s="40"/>
    </row>
    <row r="51" spans="2:5">
      <c r="B51" s="6"/>
      <c r="C51" s="14"/>
      <c r="E51" s="40"/>
    </row>
    <row r="52" spans="2:5">
      <c r="B52" s="6"/>
      <c r="C52" s="14"/>
      <c r="E52" s="40"/>
    </row>
    <row r="53" spans="2:5">
      <c r="B53" s="6"/>
      <c r="C53" s="14"/>
      <c r="E53" s="40"/>
    </row>
    <row r="54" spans="2:5">
      <c r="B54" s="6"/>
      <c r="C54" s="14"/>
      <c r="E54" s="40"/>
    </row>
    <row r="55" spans="2:5">
      <c r="B55" s="6"/>
      <c r="C55" s="14"/>
      <c r="E55" s="40"/>
    </row>
    <row r="56" spans="2:5">
      <c r="B56" s="6"/>
      <c r="C56" s="14"/>
      <c r="E56" s="40"/>
    </row>
    <row r="57" spans="2:5">
      <c r="B57" s="6"/>
      <c r="C57" s="14"/>
      <c r="E57" s="40"/>
    </row>
    <row r="58" spans="2:5">
      <c r="B58" s="6"/>
      <c r="C58" s="14"/>
      <c r="E58" s="40"/>
    </row>
    <row r="59" spans="2:5">
      <c r="B59" s="6"/>
      <c r="C59" s="14"/>
      <c r="E59" s="40"/>
    </row>
    <row r="60" spans="2:5">
      <c r="B60" s="6"/>
      <c r="C60" s="14"/>
      <c r="E60" s="40"/>
    </row>
    <row r="61" spans="2:5">
      <c r="B61" s="6"/>
      <c r="C61" s="14"/>
      <c r="E61" s="40"/>
    </row>
    <row r="62" spans="2:5">
      <c r="B62" s="6"/>
      <c r="C62" s="14"/>
      <c r="E62" s="40"/>
    </row>
    <row r="63" spans="2:5">
      <c r="B63" s="6"/>
      <c r="C63" s="14"/>
      <c r="E63" s="40"/>
    </row>
    <row r="64" spans="2:5">
      <c r="B64" s="6"/>
      <c r="C64" s="14"/>
      <c r="E64" s="40"/>
    </row>
    <row r="65" spans="2:5">
      <c r="B65" s="6"/>
      <c r="C65" s="14"/>
      <c r="E65" s="40"/>
    </row>
    <row r="66" spans="2:5">
      <c r="B66" s="6"/>
      <c r="C66" s="14"/>
      <c r="E66" s="40"/>
    </row>
    <row r="67" spans="2:5">
      <c r="B67" s="6"/>
      <c r="C67" s="14"/>
      <c r="E67" s="40"/>
    </row>
    <row r="68" spans="2:5">
      <c r="B68" s="6"/>
      <c r="C68" s="14"/>
      <c r="E68" s="40"/>
    </row>
    <row r="69" spans="2:5">
      <c r="B69" s="6"/>
      <c r="C69" s="14"/>
      <c r="E69" s="40"/>
    </row>
    <row r="70" spans="2:5">
      <c r="B70" s="6"/>
      <c r="C70" s="14"/>
      <c r="E70" s="40"/>
    </row>
    <row r="71" spans="2:5">
      <c r="B71" s="6"/>
      <c r="C71" s="14"/>
      <c r="E71" s="40"/>
    </row>
    <row r="72" spans="2:5">
      <c r="B72" s="6"/>
      <c r="C72" s="14"/>
      <c r="E72" s="40"/>
    </row>
    <row r="73" spans="2:5">
      <c r="B73" s="6"/>
      <c r="C73" s="14"/>
      <c r="E73" s="40"/>
    </row>
    <row r="74" spans="2:5">
      <c r="B74" s="6"/>
      <c r="C74" s="14"/>
      <c r="E74" s="40"/>
    </row>
    <row r="75" spans="2:5">
      <c r="B75" s="6"/>
      <c r="C75" s="14"/>
      <c r="E75" s="40"/>
    </row>
    <row r="76" spans="2:5">
      <c r="B76" s="6"/>
      <c r="C76" s="14"/>
      <c r="E76" s="40"/>
    </row>
    <row r="77" spans="2:5">
      <c r="B77" s="6"/>
      <c r="C77" s="14"/>
      <c r="E77" s="40"/>
    </row>
    <row r="78" spans="2:5">
      <c r="B78" s="6"/>
      <c r="C78" s="14"/>
      <c r="E78" s="40"/>
    </row>
    <row r="79" spans="2:5">
      <c r="B79" s="6"/>
      <c r="C79" s="14"/>
      <c r="E79" s="40"/>
    </row>
    <row r="80" spans="2:5">
      <c r="B80" s="6"/>
      <c r="C80" s="14"/>
      <c r="E80" s="40"/>
    </row>
    <row r="81" spans="2:5">
      <c r="B81" s="6"/>
      <c r="C81" s="14"/>
      <c r="E81" s="40"/>
    </row>
    <row r="82" spans="2:5">
      <c r="B82" s="6"/>
      <c r="C82" s="14"/>
      <c r="E82" s="40"/>
    </row>
    <row r="83" spans="2:5">
      <c r="B83" s="6"/>
      <c r="C83" s="14"/>
      <c r="E83" s="40"/>
    </row>
    <row r="84" spans="2:5">
      <c r="B84" s="6"/>
      <c r="C84" s="14"/>
      <c r="E84" s="40"/>
    </row>
    <row r="85" spans="2:5">
      <c r="B85" s="6"/>
      <c r="C85" s="14"/>
      <c r="E85" s="40"/>
    </row>
    <row r="86" spans="2:5">
      <c r="B86" s="6"/>
      <c r="C86" s="14"/>
      <c r="E86" s="40"/>
    </row>
    <row r="87" spans="2:5">
      <c r="B87" s="6"/>
      <c r="C87" s="14"/>
      <c r="E87" s="40"/>
    </row>
    <row r="88" spans="2:5">
      <c r="B88" s="6"/>
      <c r="C88" s="14"/>
      <c r="E88" s="40"/>
    </row>
    <row r="89" spans="2:5">
      <c r="B89" s="6"/>
      <c r="C89" s="14"/>
      <c r="E89" s="40"/>
    </row>
    <row r="90" spans="2:5">
      <c r="B90" s="6"/>
      <c r="C90" s="14"/>
      <c r="E90" s="40"/>
    </row>
    <row r="91" spans="2:5">
      <c r="B91" s="6"/>
      <c r="C91" s="14"/>
      <c r="E91" s="40"/>
    </row>
    <row r="92" spans="2:5">
      <c r="B92" s="6"/>
      <c r="C92" s="14"/>
      <c r="E92" s="40"/>
    </row>
    <row r="93" spans="2:5">
      <c r="B93" s="6"/>
      <c r="C93" s="14"/>
      <c r="E93" s="40"/>
    </row>
    <row r="94" spans="2:5">
      <c r="B94" s="6"/>
      <c r="C94" s="14"/>
      <c r="E94" s="40"/>
    </row>
    <row r="95" spans="2:5">
      <c r="B95" s="6"/>
      <c r="C95" s="14"/>
      <c r="E95" s="40"/>
    </row>
    <row r="96" spans="2:5">
      <c r="B96" s="6"/>
      <c r="C96" s="14"/>
      <c r="E96" s="40"/>
    </row>
    <row r="97" spans="2:5">
      <c r="B97" s="6"/>
      <c r="C97" s="14"/>
      <c r="E97" s="40"/>
    </row>
    <row r="98" spans="2:5">
      <c r="B98" s="6"/>
      <c r="C98" s="14"/>
      <c r="E98" s="40"/>
    </row>
    <row r="99" spans="2:5">
      <c r="B99" s="6"/>
      <c r="C99" s="14"/>
      <c r="E99" s="40"/>
    </row>
    <row r="100" spans="2:5">
      <c r="B100" s="6"/>
      <c r="C100" s="14"/>
      <c r="E100" s="40"/>
    </row>
    <row r="101" spans="2:5">
      <c r="B101" s="6"/>
      <c r="C101" s="14"/>
      <c r="E101" s="40"/>
    </row>
    <row r="102" spans="2:5">
      <c r="B102" s="6"/>
      <c r="C102" s="14"/>
      <c r="E102" s="40"/>
    </row>
    <row r="103" spans="2:5">
      <c r="B103" s="6"/>
      <c r="C103" s="14"/>
      <c r="E103" s="40"/>
    </row>
    <row r="104" spans="2:5">
      <c r="B104" s="6"/>
      <c r="C104" s="14"/>
      <c r="E104" s="40"/>
    </row>
    <row r="105" spans="2:5">
      <c r="B105" s="6"/>
      <c r="C105" s="14"/>
      <c r="E105" s="40"/>
    </row>
    <row r="106" spans="2:5">
      <c r="B106" s="6"/>
      <c r="C106" s="14"/>
      <c r="E106" s="40"/>
    </row>
    <row r="107" spans="2:5">
      <c r="B107" s="6"/>
      <c r="C107" s="14"/>
      <c r="E107" s="40"/>
    </row>
    <row r="108" spans="2:5">
      <c r="B108" s="6"/>
      <c r="C108" s="14"/>
      <c r="E108" s="40"/>
    </row>
    <row r="109" spans="2:5">
      <c r="B109" s="6"/>
      <c r="C109" s="14"/>
      <c r="E109" s="40"/>
    </row>
    <row r="110" spans="2:5">
      <c r="B110" s="6"/>
      <c r="C110" s="14"/>
      <c r="E110" s="40"/>
    </row>
    <row r="111" spans="2:5">
      <c r="B111" s="6"/>
      <c r="C111" s="14"/>
      <c r="E111" s="40"/>
    </row>
    <row r="112" spans="2:5">
      <c r="B112" s="6"/>
      <c r="C112" s="14"/>
      <c r="E112" s="40"/>
    </row>
    <row r="113" spans="2:5">
      <c r="B113" s="6"/>
      <c r="C113" s="14"/>
      <c r="E113" s="40"/>
    </row>
    <row r="114" spans="2:5">
      <c r="B114" s="6"/>
      <c r="C114" s="14"/>
      <c r="E114" s="40"/>
    </row>
    <row r="115" spans="2:5">
      <c r="B115" s="6"/>
      <c r="C115" s="14"/>
      <c r="E115" s="40"/>
    </row>
    <row r="116" spans="2:5">
      <c r="B116" s="6"/>
      <c r="C116" s="14"/>
      <c r="E116" s="40"/>
    </row>
    <row r="117" spans="2:5">
      <c r="B117" s="6"/>
      <c r="C117" s="14"/>
      <c r="E117" s="40"/>
    </row>
    <row r="118" spans="2:5">
      <c r="B118" s="6"/>
      <c r="C118" s="14"/>
      <c r="E118" s="40"/>
    </row>
    <row r="119" spans="2:5">
      <c r="B119" s="6"/>
      <c r="C119" s="14"/>
      <c r="E119" s="40"/>
    </row>
    <row r="120" spans="2:5">
      <c r="B120" s="6"/>
      <c r="C120" s="14"/>
      <c r="E120" s="40"/>
    </row>
    <row r="121" spans="2:5">
      <c r="B121" s="6"/>
      <c r="C121" s="14"/>
      <c r="E121" s="40"/>
    </row>
    <row r="122" spans="2:5">
      <c r="B122" s="6"/>
      <c r="C122" s="14"/>
      <c r="E122" s="40"/>
    </row>
    <row r="123" spans="2:5">
      <c r="B123" s="6"/>
      <c r="C123" s="14"/>
      <c r="E123" s="40"/>
    </row>
    <row r="124" spans="2:5">
      <c r="B124" s="6"/>
      <c r="C124" s="14"/>
      <c r="E124" s="40"/>
    </row>
    <row r="125" spans="2:5">
      <c r="B125" s="6"/>
      <c r="C125" s="14"/>
      <c r="E125" s="40"/>
    </row>
    <row r="126" spans="2:5">
      <c r="B126" s="6"/>
      <c r="C126" s="14"/>
      <c r="E126" s="40"/>
    </row>
    <row r="127" spans="2:5">
      <c r="B127" s="6"/>
      <c r="C127" s="14"/>
      <c r="E127" s="40"/>
    </row>
    <row r="128" spans="2:5">
      <c r="B128" s="6"/>
      <c r="C128" s="14"/>
      <c r="E128" s="40"/>
    </row>
    <row r="129" spans="2:5">
      <c r="B129" s="6"/>
      <c r="C129" s="14"/>
      <c r="E129" s="40"/>
    </row>
    <row r="130" spans="2:5">
      <c r="B130" s="6"/>
      <c r="C130" s="14"/>
      <c r="E130" s="40"/>
    </row>
    <row r="131" spans="2:5">
      <c r="B131" s="6"/>
      <c r="C131" s="14"/>
      <c r="E131" s="40"/>
    </row>
    <row r="132" spans="2:5">
      <c r="B132" s="6"/>
      <c r="C132" s="14"/>
      <c r="E132" s="40"/>
    </row>
    <row r="133" spans="2:5">
      <c r="B133" s="6"/>
      <c r="C133" s="14"/>
      <c r="E133" s="40"/>
    </row>
    <row r="134" spans="2:5">
      <c r="B134" s="6"/>
      <c r="C134" s="14"/>
      <c r="E134" s="40"/>
    </row>
    <row r="135" spans="2:5">
      <c r="B135" s="6"/>
      <c r="C135" s="14"/>
      <c r="E135" s="40"/>
    </row>
    <row r="136" spans="2:5">
      <c r="B136" s="6"/>
      <c r="C136" s="14"/>
      <c r="E136" s="40"/>
    </row>
    <row r="137" spans="2:5">
      <c r="B137" s="6"/>
      <c r="C137" s="14"/>
      <c r="E137" s="40"/>
    </row>
    <row r="138" spans="2:5">
      <c r="B138" s="6"/>
      <c r="C138" s="14"/>
      <c r="E138" s="40"/>
    </row>
    <row r="139" spans="2:5">
      <c r="B139" s="6"/>
      <c r="C139" s="14"/>
      <c r="E139" s="40"/>
    </row>
    <row r="140" spans="2:5">
      <c r="B140" s="6"/>
      <c r="C140" s="14"/>
      <c r="E140" s="40"/>
    </row>
    <row r="141" spans="2:5">
      <c r="B141" s="6"/>
      <c r="C141" s="14"/>
      <c r="E141" s="40"/>
    </row>
    <row r="142" spans="2:5">
      <c r="B142" s="6"/>
      <c r="C142" s="14"/>
      <c r="E142" s="40"/>
    </row>
    <row r="143" spans="2:5">
      <c r="B143" s="6"/>
      <c r="C143" s="14"/>
      <c r="E143" s="40"/>
    </row>
    <row r="144" spans="2:5">
      <c r="B144" s="6"/>
      <c r="C144" s="14"/>
      <c r="E144" s="40"/>
    </row>
    <row r="145" spans="2:5">
      <c r="B145" s="6"/>
      <c r="C145" s="14"/>
      <c r="E145" s="40"/>
    </row>
    <row r="146" spans="2:5">
      <c r="B146" s="6"/>
      <c r="C146" s="14"/>
      <c r="E146" s="40"/>
    </row>
    <row r="147" spans="2:5">
      <c r="B147" s="6"/>
      <c r="C147" s="14"/>
      <c r="E147" s="40"/>
    </row>
    <row r="148" spans="2:5">
      <c r="B148" s="6"/>
      <c r="C148" s="14"/>
      <c r="E148" s="40"/>
    </row>
    <row r="149" spans="2:5">
      <c r="B149" s="6"/>
      <c r="C149" s="14"/>
      <c r="E149" s="40"/>
    </row>
    <row r="150" spans="2:5">
      <c r="B150" s="6"/>
      <c r="C150" s="14"/>
      <c r="E150" s="40"/>
    </row>
    <row r="151" spans="2:5">
      <c r="B151" s="6"/>
      <c r="C151" s="14"/>
      <c r="E151" s="40"/>
    </row>
    <row r="152" spans="2:5">
      <c r="B152" s="6"/>
      <c r="C152" s="14"/>
      <c r="E152" s="40"/>
    </row>
    <row r="153" spans="2:5">
      <c r="B153" s="6"/>
      <c r="C153" s="14"/>
      <c r="E153" s="40"/>
    </row>
    <row r="154" spans="2:5">
      <c r="B154" s="6"/>
      <c r="C154" s="14"/>
      <c r="E154" s="40"/>
    </row>
    <row r="155" spans="2:5">
      <c r="B155" s="6"/>
      <c r="C155" s="14"/>
      <c r="E155" s="40"/>
    </row>
    <row r="156" spans="2:5">
      <c r="B156" s="6"/>
      <c r="C156" s="14"/>
      <c r="E156" s="40"/>
    </row>
    <row r="157" spans="2:5">
      <c r="B157" s="6"/>
      <c r="C157" s="14"/>
      <c r="E157" s="40"/>
    </row>
    <row r="158" spans="2:5">
      <c r="B158" s="6"/>
      <c r="C158" s="14"/>
      <c r="E158" s="40"/>
    </row>
    <row r="159" spans="2:5">
      <c r="B159" s="6"/>
      <c r="C159" s="14"/>
      <c r="E159" s="40"/>
    </row>
    <row r="160" spans="2:5">
      <c r="B160" s="6"/>
      <c r="C160" s="14"/>
      <c r="E160" s="40"/>
    </row>
    <row r="161" spans="2:5">
      <c r="B161" s="6"/>
      <c r="C161" s="14"/>
      <c r="E161" s="40"/>
    </row>
    <row r="162" spans="2:5">
      <c r="B162" s="6"/>
      <c r="C162" s="14"/>
      <c r="E162" s="40"/>
    </row>
    <row r="163" spans="2:5">
      <c r="B163" s="6"/>
      <c r="C163" s="14"/>
      <c r="E163" s="40"/>
    </row>
    <row r="164" spans="2:5">
      <c r="B164" s="6"/>
      <c r="C164" s="14"/>
      <c r="E164" s="40"/>
    </row>
    <row r="165" spans="2:5">
      <c r="B165" s="6"/>
      <c r="C165" s="14"/>
      <c r="E165" s="40"/>
    </row>
    <row r="166" spans="2:5">
      <c r="B166" s="6"/>
      <c r="C166" s="14"/>
      <c r="E166" s="40"/>
    </row>
    <row r="167" spans="2:5">
      <c r="B167" s="6"/>
      <c r="C167" s="14"/>
      <c r="E167" s="40"/>
    </row>
    <row r="168" spans="2:5">
      <c r="B168" s="6"/>
      <c r="C168" s="14"/>
      <c r="E168" s="40"/>
    </row>
    <row r="169" spans="2:5">
      <c r="B169" s="6"/>
      <c r="C169" s="14"/>
      <c r="E169" s="40"/>
    </row>
    <row r="170" spans="2:5">
      <c r="B170" s="6"/>
      <c r="C170" s="14"/>
      <c r="E170" s="40"/>
    </row>
    <row r="171" spans="2:5">
      <c r="B171" s="6"/>
      <c r="C171" s="14"/>
      <c r="E171" s="40"/>
    </row>
    <row r="172" spans="2:5">
      <c r="B172" s="6"/>
      <c r="C172" s="14"/>
      <c r="E172" s="40"/>
    </row>
    <row r="173" spans="2:5">
      <c r="B173" s="6"/>
      <c r="C173" s="14"/>
      <c r="E173" s="40"/>
    </row>
    <row r="174" spans="2:5">
      <c r="B174" s="6"/>
      <c r="C174" s="14"/>
      <c r="E174" s="40"/>
    </row>
    <row r="175" spans="2:5">
      <c r="B175" s="6"/>
      <c r="C175" s="14"/>
      <c r="E175" s="40"/>
    </row>
    <row r="176" spans="2:5">
      <c r="B176" s="6"/>
      <c r="C176" s="14"/>
      <c r="E176" s="40"/>
    </row>
    <row r="177" spans="2:5">
      <c r="B177" s="6"/>
      <c r="C177" s="14"/>
      <c r="E177" s="40"/>
    </row>
    <row r="178" spans="2:5">
      <c r="B178" s="6"/>
      <c r="C178" s="14"/>
      <c r="E178" s="40"/>
    </row>
    <row r="179" spans="2:5">
      <c r="B179" s="6"/>
      <c r="C179" s="14"/>
      <c r="E179" s="40"/>
    </row>
    <row r="180" spans="2:5">
      <c r="B180" s="6"/>
      <c r="C180" s="14"/>
      <c r="E180" s="40"/>
    </row>
    <row r="181" spans="2:5">
      <c r="B181" s="6"/>
      <c r="C181" s="14"/>
      <c r="E181" s="40"/>
    </row>
    <row r="182" spans="2:5">
      <c r="B182" s="6"/>
      <c r="C182" s="14"/>
      <c r="E182" s="40"/>
    </row>
    <row r="183" spans="2:5">
      <c r="B183" s="6"/>
      <c r="C183" s="14"/>
      <c r="E183" s="40"/>
    </row>
    <row r="184" spans="2:5">
      <c r="B184" s="6"/>
      <c r="C184" s="14"/>
      <c r="E184" s="40"/>
    </row>
    <row r="185" spans="2:5">
      <c r="B185" s="6"/>
      <c r="C185" s="14"/>
      <c r="E185" s="40"/>
    </row>
    <row r="186" spans="2:5">
      <c r="B186" s="6"/>
      <c r="C186" s="14"/>
      <c r="E186" s="40"/>
    </row>
    <row r="187" spans="2:5">
      <c r="B187" s="6"/>
      <c r="C187" s="14"/>
      <c r="E187" s="40"/>
    </row>
    <row r="188" spans="2:5">
      <c r="B188" s="6"/>
      <c r="C188" s="14"/>
      <c r="E188" s="40"/>
    </row>
    <row r="189" spans="2:5">
      <c r="B189" s="6"/>
      <c r="C189" s="14"/>
      <c r="E189" s="40"/>
    </row>
    <row r="190" spans="2:5">
      <c r="B190" s="6"/>
      <c r="C190" s="14"/>
      <c r="E190" s="40"/>
    </row>
    <row r="191" spans="2:5">
      <c r="B191" s="6"/>
      <c r="C191" s="14"/>
      <c r="E191" s="40"/>
    </row>
    <row r="192" spans="2:5">
      <c r="B192" s="6"/>
      <c r="C192" s="14"/>
      <c r="E192" s="40"/>
    </row>
    <row r="193" spans="2:5">
      <c r="B193" s="6"/>
      <c r="C193" s="14"/>
      <c r="E193" s="40"/>
    </row>
    <row r="194" spans="2:5">
      <c r="B194" s="6"/>
      <c r="C194" s="14"/>
      <c r="E194" s="40"/>
    </row>
    <row r="195" spans="2:5">
      <c r="B195" s="6"/>
      <c r="C195" s="14"/>
      <c r="E195" s="40"/>
    </row>
    <row r="196" spans="2:5">
      <c r="B196" s="6"/>
      <c r="C196" s="14"/>
      <c r="E196" s="40"/>
    </row>
    <row r="197" spans="2:5">
      <c r="B197" s="6"/>
      <c r="C197" s="14"/>
      <c r="E197" s="40"/>
    </row>
    <row r="198" spans="2:5">
      <c r="B198" s="6"/>
      <c r="C198" s="14"/>
      <c r="E198" s="40"/>
    </row>
    <row r="199" spans="2:5">
      <c r="B199" s="6"/>
      <c r="C199" s="14"/>
      <c r="E199" s="40"/>
    </row>
    <row r="200" spans="2:5">
      <c r="B200" s="6"/>
      <c r="C200" s="14"/>
      <c r="E200" s="40"/>
    </row>
    <row r="201" spans="2:5">
      <c r="B201" s="6"/>
      <c r="C201" s="14"/>
      <c r="E201" s="40"/>
    </row>
    <row r="202" spans="2:5">
      <c r="B202" s="6"/>
      <c r="C202" s="14"/>
      <c r="E202" s="40"/>
    </row>
    <row r="203" spans="2:5">
      <c r="B203" s="6"/>
      <c r="C203" s="14"/>
      <c r="E203" s="40"/>
    </row>
    <row r="204" spans="2:5">
      <c r="B204" s="6"/>
      <c r="C204" s="14"/>
      <c r="E204" s="40"/>
    </row>
    <row r="205" spans="2:5">
      <c r="B205" s="6"/>
      <c r="C205" s="14"/>
      <c r="E205" s="40"/>
    </row>
    <row r="206" spans="2:5">
      <c r="B206" s="6"/>
      <c r="C206" s="14"/>
      <c r="E206" s="40"/>
    </row>
    <row r="207" spans="2:5">
      <c r="B207" s="6"/>
      <c r="C207" s="14"/>
      <c r="E207" s="40"/>
    </row>
    <row r="208" spans="2:5">
      <c r="B208" s="6"/>
      <c r="C208" s="14"/>
      <c r="E208" s="40"/>
    </row>
    <row r="209" spans="2:5">
      <c r="B209" s="6"/>
      <c r="C209" s="14"/>
      <c r="E209" s="40"/>
    </row>
    <row r="210" spans="2:5">
      <c r="B210" s="6"/>
      <c r="C210" s="14"/>
      <c r="E210" s="40"/>
    </row>
    <row r="211" spans="2:5">
      <c r="B211" s="6"/>
      <c r="C211" s="14"/>
      <c r="E211" s="40"/>
    </row>
    <row r="212" spans="2:5">
      <c r="B212" s="6"/>
      <c r="C212" s="14"/>
      <c r="E212" s="40"/>
    </row>
    <row r="213" spans="2:5">
      <c r="B213" s="6"/>
      <c r="C213" s="14"/>
      <c r="E213" s="40"/>
    </row>
    <row r="214" spans="2:5">
      <c r="B214" s="6"/>
      <c r="C214" s="14"/>
      <c r="E214" s="40"/>
    </row>
    <row r="215" spans="2:5">
      <c r="B215" s="6"/>
      <c r="C215" s="14"/>
      <c r="E215" s="40"/>
    </row>
    <row r="216" spans="2:5">
      <c r="B216" s="6"/>
      <c r="C216" s="14"/>
      <c r="E216" s="40"/>
    </row>
    <row r="217" spans="2:5">
      <c r="B217" s="6"/>
      <c r="C217" s="14"/>
      <c r="E217" s="40"/>
    </row>
    <row r="218" spans="2:5">
      <c r="B218" s="6"/>
      <c r="C218" s="14"/>
      <c r="E218" s="40"/>
    </row>
    <row r="219" spans="2:5">
      <c r="B219" s="6"/>
      <c r="C219" s="14"/>
      <c r="E219" s="40"/>
    </row>
    <row r="220" spans="2:5">
      <c r="B220" s="6"/>
      <c r="C220" s="14"/>
      <c r="E220" s="40"/>
    </row>
    <row r="221" spans="2:5">
      <c r="B221" s="6"/>
      <c r="C221" s="14"/>
      <c r="E221" s="40"/>
    </row>
    <row r="222" spans="2:5">
      <c r="B222" s="6"/>
      <c r="C222" s="14"/>
      <c r="E222" s="40"/>
    </row>
    <row r="223" spans="2:5">
      <c r="B223" s="6"/>
      <c r="C223" s="14"/>
      <c r="E223" s="40"/>
    </row>
    <row r="224" spans="2:5">
      <c r="B224" s="6"/>
      <c r="C224" s="14"/>
      <c r="E224" s="40"/>
    </row>
    <row r="225" spans="2:5">
      <c r="B225" s="6"/>
      <c r="C225" s="14"/>
      <c r="E225" s="40"/>
    </row>
    <row r="226" spans="2:5">
      <c r="B226" s="6"/>
      <c r="C226" s="14"/>
      <c r="E226" s="40"/>
    </row>
    <row r="227" spans="2:5">
      <c r="B227" s="6"/>
      <c r="C227" s="14"/>
      <c r="E227" s="40"/>
    </row>
    <row r="228" spans="2:5">
      <c r="B228" s="6"/>
      <c r="C228" s="14"/>
      <c r="E228" s="40"/>
    </row>
    <row r="229" spans="2:5">
      <c r="B229" s="6"/>
      <c r="C229" s="14"/>
      <c r="E229" s="40"/>
    </row>
    <row r="230" spans="2:5">
      <c r="B230" s="6"/>
      <c r="C230" s="14"/>
      <c r="E230" s="40"/>
    </row>
    <row r="231" spans="2:5">
      <c r="B231" s="6"/>
      <c r="C231" s="14"/>
      <c r="E231" s="40"/>
    </row>
    <row r="232" spans="2:5">
      <c r="B232" s="6"/>
      <c r="C232" s="14"/>
      <c r="E232" s="40"/>
    </row>
    <row r="233" spans="2:5">
      <c r="B233" s="6"/>
      <c r="C233" s="14"/>
      <c r="E233" s="40"/>
    </row>
    <row r="234" spans="2:5">
      <c r="B234" s="6"/>
      <c r="C234" s="14"/>
      <c r="E234" s="40"/>
    </row>
    <row r="235" spans="2:5">
      <c r="B235" s="6"/>
      <c r="C235" s="14"/>
      <c r="E235" s="40"/>
    </row>
    <row r="236" spans="2:5">
      <c r="B236" s="6"/>
      <c r="C236" s="14"/>
      <c r="E236" s="40"/>
    </row>
    <row r="237" spans="2:5">
      <c r="B237" s="6"/>
      <c r="C237" s="14"/>
      <c r="E237" s="40"/>
    </row>
    <row r="238" spans="2:5">
      <c r="B238" s="6"/>
      <c r="C238" s="14"/>
      <c r="E238" s="40"/>
    </row>
    <row r="239" spans="2:5">
      <c r="B239" s="6"/>
      <c r="C239" s="14"/>
      <c r="E239" s="40"/>
    </row>
    <row r="240" spans="2:5">
      <c r="B240" s="6"/>
      <c r="C240" s="14"/>
      <c r="E240" s="40"/>
    </row>
    <row r="241" spans="2:5">
      <c r="B241" s="6"/>
      <c r="C241" s="14"/>
      <c r="E241" s="40"/>
    </row>
    <row r="242" spans="2:5">
      <c r="B242" s="6"/>
      <c r="C242" s="14"/>
      <c r="E242" s="40"/>
    </row>
    <row r="243" spans="2:5">
      <c r="B243" s="6"/>
      <c r="C243" s="14"/>
      <c r="E243" s="40"/>
    </row>
    <row r="244" spans="2:5">
      <c r="B244" s="6"/>
      <c r="C244" s="14"/>
      <c r="E244" s="40"/>
    </row>
    <row r="245" spans="2:5">
      <c r="B245" s="6"/>
      <c r="C245" s="14"/>
      <c r="E245" s="40"/>
    </row>
    <row r="246" spans="2:5">
      <c r="B246" s="6"/>
      <c r="C246" s="14"/>
      <c r="E246" s="40"/>
    </row>
    <row r="247" spans="2:5">
      <c r="B247" s="6"/>
      <c r="C247" s="14"/>
      <c r="E247" s="40"/>
    </row>
    <row r="248" spans="2:5">
      <c r="B248" s="6"/>
      <c r="C248" s="14"/>
      <c r="E248" s="40"/>
    </row>
    <row r="249" spans="2:5">
      <c r="B249" s="6"/>
      <c r="C249" s="14"/>
      <c r="E249" s="40"/>
    </row>
    <row r="250" spans="2:5">
      <c r="B250" s="6"/>
      <c r="C250" s="14"/>
      <c r="E250" s="40"/>
    </row>
    <row r="251" spans="2:5">
      <c r="B251" s="6"/>
      <c r="C251" s="14"/>
      <c r="E251" s="40"/>
    </row>
    <row r="252" spans="2:5">
      <c r="B252" s="6"/>
      <c r="C252" s="14"/>
      <c r="E252" s="40"/>
    </row>
    <row r="253" spans="2:5">
      <c r="B253" s="6"/>
      <c r="C253" s="14"/>
      <c r="E253" s="40"/>
    </row>
    <row r="254" spans="2:5">
      <c r="B254" s="6"/>
      <c r="C254" s="14"/>
      <c r="E254" s="40"/>
    </row>
    <row r="255" spans="2:5">
      <c r="B255" s="6"/>
      <c r="C255" s="14"/>
      <c r="E255" s="40"/>
    </row>
    <row r="256" spans="2:5">
      <c r="B256" s="6"/>
      <c r="C256" s="14"/>
      <c r="E256" s="40"/>
    </row>
    <row r="257" spans="2:3">
      <c r="B257" s="6"/>
      <c r="C257" s="14"/>
    </row>
    <row r="258" spans="2:3">
      <c r="B258" s="6"/>
      <c r="C258" s="14"/>
    </row>
    <row r="259" spans="2:3">
      <c r="B259" s="6"/>
      <c r="C259" s="14"/>
    </row>
    <row r="260" spans="2:3">
      <c r="B260" s="6"/>
      <c r="C260" s="14"/>
    </row>
    <row r="261" spans="2:3">
      <c r="B261" s="6"/>
      <c r="C261" s="14"/>
    </row>
    <row r="262" spans="2:3">
      <c r="B262" s="6"/>
      <c r="C262" s="14"/>
    </row>
    <row r="263" spans="2:3">
      <c r="B263" s="6"/>
      <c r="C263" s="14"/>
    </row>
    <row r="264" spans="2:3">
      <c r="B264" s="6"/>
      <c r="C264" s="14"/>
    </row>
    <row r="265" spans="2:3">
      <c r="B265" s="6"/>
      <c r="C265" s="14"/>
    </row>
    <row r="266" spans="2:3">
      <c r="B266" s="6"/>
      <c r="C266" s="14"/>
    </row>
    <row r="267" spans="2:3">
      <c r="B267" s="6"/>
      <c r="C267" s="14"/>
    </row>
    <row r="268" spans="2:3">
      <c r="B268" s="6"/>
      <c r="C268" s="14"/>
    </row>
    <row r="269" spans="2:3">
      <c r="B269" s="6"/>
      <c r="C269" s="14"/>
    </row>
    <row r="270" spans="2:3">
      <c r="B270" s="6"/>
      <c r="C270" s="14"/>
    </row>
    <row r="271" spans="2:3">
      <c r="B271" s="6"/>
      <c r="C271" s="14"/>
    </row>
    <row r="272" spans="2:3">
      <c r="B272" s="6"/>
      <c r="C272" s="14"/>
    </row>
    <row r="273" spans="2:3">
      <c r="B273" s="6"/>
      <c r="C273" s="14"/>
    </row>
    <row r="274" spans="2:3">
      <c r="B274" s="6"/>
      <c r="C274" s="14"/>
    </row>
    <row r="275" spans="2:3">
      <c r="B275" s="6"/>
      <c r="C275" s="14"/>
    </row>
    <row r="276" spans="2:3">
      <c r="B276" s="6"/>
      <c r="C276" s="14"/>
    </row>
    <row r="277" spans="2:3">
      <c r="B277" s="6"/>
      <c r="C277" s="14"/>
    </row>
    <row r="278" spans="2:3">
      <c r="B278" s="6"/>
      <c r="C278" s="14"/>
    </row>
    <row r="279" spans="2:3">
      <c r="B279" s="6"/>
      <c r="C279" s="14"/>
    </row>
    <row r="280" spans="2:3">
      <c r="B280" s="6"/>
      <c r="C280" s="14"/>
    </row>
    <row r="281" spans="2:3">
      <c r="B281" s="6"/>
      <c r="C281" s="14"/>
    </row>
    <row r="282" spans="2:3">
      <c r="B282" s="6"/>
      <c r="C282" s="14"/>
    </row>
    <row r="283" spans="2:3">
      <c r="B283" s="6"/>
      <c r="C283" s="14"/>
    </row>
    <row r="284" spans="2:3">
      <c r="B284" s="6"/>
      <c r="C284" s="14"/>
    </row>
    <row r="285" spans="2:3">
      <c r="B285" s="6"/>
      <c r="C285" s="14"/>
    </row>
    <row r="286" spans="2:3">
      <c r="B286" s="6"/>
      <c r="C286" s="14"/>
    </row>
    <row r="287" spans="2:3">
      <c r="B287" s="6"/>
      <c r="C287" s="14"/>
    </row>
    <row r="288" spans="2:3">
      <c r="B288" s="6"/>
      <c r="C288" s="14"/>
    </row>
    <row r="289" spans="2:3">
      <c r="B289" s="6"/>
      <c r="C289" s="14"/>
    </row>
    <row r="290" spans="2:3">
      <c r="B290" s="6"/>
      <c r="C290" s="14"/>
    </row>
    <row r="291" spans="2:3">
      <c r="B291" s="6"/>
      <c r="C291" s="14"/>
    </row>
    <row r="292" spans="2:3">
      <c r="B292" s="6"/>
      <c r="C292" s="14"/>
    </row>
    <row r="293" spans="2:3">
      <c r="B293" s="6"/>
      <c r="C293" s="14"/>
    </row>
    <row r="294" spans="2:3">
      <c r="B294" s="6"/>
      <c r="C294" s="14"/>
    </row>
    <row r="295" spans="2:3">
      <c r="B295" s="6"/>
      <c r="C295" s="14"/>
    </row>
    <row r="296" spans="2:3">
      <c r="B296" s="6"/>
      <c r="C296" s="14"/>
    </row>
    <row r="297" spans="2:3">
      <c r="B297" s="6"/>
      <c r="C297" s="14"/>
    </row>
    <row r="298" spans="2:3">
      <c r="B298" s="6"/>
      <c r="C298" s="14"/>
    </row>
    <row r="299" spans="2:3">
      <c r="B299" s="6"/>
      <c r="C299" s="14"/>
    </row>
    <row r="300" spans="2:3">
      <c r="B300" s="6"/>
      <c r="C300" s="14"/>
    </row>
    <row r="301" spans="2:3">
      <c r="B301" s="6"/>
      <c r="C301" s="14"/>
    </row>
    <row r="302" spans="2:3">
      <c r="B302" s="6"/>
      <c r="C302" s="14"/>
    </row>
    <row r="303" spans="2:3">
      <c r="B303" s="6"/>
      <c r="C303" s="14"/>
    </row>
    <row r="304" spans="2:3">
      <c r="B304" s="6"/>
      <c r="C304" s="14"/>
    </row>
    <row r="305" spans="2:3">
      <c r="B305" s="6"/>
      <c r="C305" s="14"/>
    </row>
    <row r="306" spans="2:3">
      <c r="B306" s="6"/>
      <c r="C306" s="14"/>
    </row>
    <row r="307" spans="2:3">
      <c r="B307" s="6"/>
      <c r="C307" s="14"/>
    </row>
    <row r="308" spans="2:3">
      <c r="B308" s="6"/>
      <c r="C308" s="14"/>
    </row>
    <row r="309" spans="2:3">
      <c r="B309" s="6"/>
      <c r="C309" s="14"/>
    </row>
    <row r="310" spans="2:3">
      <c r="B310" s="6"/>
      <c r="C310" s="14"/>
    </row>
    <row r="311" spans="2:3">
      <c r="B311" s="6"/>
      <c r="C311" s="14"/>
    </row>
    <row r="312" spans="2:3">
      <c r="B312" s="6"/>
      <c r="C312" s="14"/>
    </row>
    <row r="313" spans="2:3">
      <c r="B313" s="6"/>
      <c r="C313" s="14"/>
    </row>
    <row r="314" spans="2:3">
      <c r="B314" s="6"/>
      <c r="C314" s="14"/>
    </row>
    <row r="315" spans="2:3">
      <c r="B315" s="6"/>
      <c r="C315" s="14"/>
    </row>
    <row r="316" spans="2:3">
      <c r="B316" s="6"/>
      <c r="C316" s="14"/>
    </row>
    <row r="317" spans="2:3">
      <c r="B317" s="6"/>
      <c r="C317" s="14"/>
    </row>
    <row r="318" spans="2:3">
      <c r="B318" s="6"/>
      <c r="C318" s="14"/>
    </row>
    <row r="319" spans="2:3">
      <c r="B319" s="6"/>
      <c r="C319" s="14"/>
    </row>
    <row r="320" spans="2:3">
      <c r="B320" s="6"/>
      <c r="C320" s="14"/>
    </row>
    <row r="321" spans="2:3">
      <c r="B321" s="6"/>
      <c r="C321" s="14"/>
    </row>
    <row r="322" spans="2:3">
      <c r="B322" s="6"/>
      <c r="C322" s="14"/>
    </row>
    <row r="323" spans="2:3">
      <c r="B323" s="6"/>
      <c r="C323" s="14"/>
    </row>
    <row r="324" spans="2:3">
      <c r="B324" s="6"/>
      <c r="C324" s="14"/>
    </row>
    <row r="325" spans="2:3">
      <c r="B325" s="6"/>
      <c r="C325" s="14"/>
    </row>
    <row r="326" spans="2:3">
      <c r="B326" s="6"/>
      <c r="C326" s="14"/>
    </row>
    <row r="327" spans="2:3">
      <c r="B327" s="6"/>
      <c r="C327" s="14"/>
    </row>
    <row r="328" spans="2:3">
      <c r="B328" s="6"/>
      <c r="C328" s="14"/>
    </row>
    <row r="329" spans="2:3">
      <c r="B329" s="6"/>
      <c r="C329" s="14"/>
    </row>
    <row r="330" spans="2:3">
      <c r="B330" s="6"/>
      <c r="C330" s="14"/>
    </row>
    <row r="331" spans="2:3">
      <c r="B331" s="6"/>
      <c r="C331" s="14"/>
    </row>
    <row r="332" spans="2:3">
      <c r="B332" s="6"/>
      <c r="C332" s="14"/>
    </row>
    <row r="333" spans="2:3">
      <c r="B333" s="6"/>
      <c r="C333" s="14"/>
    </row>
    <row r="334" spans="2:3">
      <c r="B334" s="6"/>
      <c r="C334" s="14"/>
    </row>
    <row r="335" spans="2:3">
      <c r="B335" s="6"/>
      <c r="C335" s="14"/>
    </row>
    <row r="336" spans="2:3">
      <c r="B336" s="6"/>
      <c r="C336" s="14"/>
    </row>
    <row r="337" spans="2:3">
      <c r="B337" s="6"/>
      <c r="C337" s="14"/>
    </row>
    <row r="338" spans="2:3">
      <c r="B338" s="6"/>
      <c r="C338" s="14"/>
    </row>
    <row r="339" spans="2:3">
      <c r="B339" s="6"/>
      <c r="C339" s="14"/>
    </row>
    <row r="340" spans="2:3">
      <c r="B340" s="6"/>
      <c r="C340" s="14"/>
    </row>
    <row r="341" spans="2:3">
      <c r="B341" s="6"/>
      <c r="C341" s="14"/>
    </row>
    <row r="342" spans="2:3">
      <c r="B342" s="6"/>
      <c r="C342" s="14"/>
    </row>
    <row r="343" spans="2:3">
      <c r="B343" s="6"/>
      <c r="C343" s="14"/>
    </row>
    <row r="344" spans="2:3">
      <c r="B344" s="6"/>
      <c r="C344" s="14"/>
    </row>
    <row r="345" spans="2:3">
      <c r="B345" s="6"/>
      <c r="C345" s="14"/>
    </row>
    <row r="346" spans="2:3">
      <c r="B346" s="6"/>
      <c r="C346" s="14"/>
    </row>
    <row r="347" spans="2:3">
      <c r="B347" s="6"/>
      <c r="C347" s="14"/>
    </row>
    <row r="348" spans="2:3">
      <c r="B348" s="6"/>
      <c r="C348" s="14"/>
    </row>
    <row r="349" spans="2:3">
      <c r="B349" s="6"/>
      <c r="C349" s="14"/>
    </row>
    <row r="350" spans="2:3">
      <c r="B350" s="6"/>
      <c r="C350" s="14"/>
    </row>
    <row r="351" spans="2:3">
      <c r="B351" s="6"/>
      <c r="C351" s="14"/>
    </row>
    <row r="352" spans="2:3">
      <c r="B352" s="6"/>
      <c r="C352" s="14"/>
    </row>
    <row r="353" spans="2:3">
      <c r="B353" s="6"/>
      <c r="C353" s="14"/>
    </row>
    <row r="354" spans="2:3">
      <c r="B354" s="6"/>
      <c r="C354" s="14"/>
    </row>
    <row r="355" spans="2:3">
      <c r="B355" s="6"/>
      <c r="C355" s="14"/>
    </row>
    <row r="356" spans="2:3">
      <c r="B356" s="6"/>
      <c r="C356" s="14"/>
    </row>
    <row r="357" spans="2:3">
      <c r="B357" s="6"/>
      <c r="C357" s="14"/>
    </row>
    <row r="358" spans="2:3">
      <c r="B358" s="6"/>
      <c r="C358" s="14"/>
    </row>
    <row r="359" spans="2:3">
      <c r="B359" s="6"/>
      <c r="C359" s="14"/>
    </row>
    <row r="360" spans="2:3">
      <c r="B360" s="6"/>
      <c r="C360" s="14"/>
    </row>
    <row r="361" spans="2:3">
      <c r="B361" s="6"/>
      <c r="C361" s="14"/>
    </row>
    <row r="362" spans="2:3">
      <c r="B362" s="6"/>
      <c r="C362" s="14"/>
    </row>
    <row r="363" spans="2:3">
      <c r="B363" s="6"/>
      <c r="C363" s="14"/>
    </row>
    <row r="364" spans="2:3">
      <c r="B364" s="6"/>
      <c r="C364" s="14"/>
    </row>
    <row r="365" spans="2:3">
      <c r="B365" s="6"/>
      <c r="C365" s="14"/>
    </row>
    <row r="366" spans="2:3">
      <c r="B366" s="6"/>
      <c r="C366" s="14"/>
    </row>
    <row r="367" spans="2:3">
      <c r="B367" s="6"/>
      <c r="C367" s="14"/>
    </row>
    <row r="368" spans="2:3">
      <c r="B368" s="6"/>
      <c r="C368" s="14"/>
    </row>
    <row r="369" spans="2:3">
      <c r="B369" s="6"/>
      <c r="C369" s="14"/>
    </row>
    <row r="370" spans="2:3">
      <c r="B370" s="6"/>
      <c r="C370" s="14"/>
    </row>
    <row r="371" spans="2:3">
      <c r="B371" s="6"/>
      <c r="C371" s="14"/>
    </row>
    <row r="372" spans="2:3">
      <c r="B372" s="6"/>
      <c r="C372" s="14"/>
    </row>
    <row r="373" spans="2:3">
      <c r="B373" s="6"/>
      <c r="C373" s="14"/>
    </row>
    <row r="374" spans="2:3">
      <c r="B374" s="6"/>
      <c r="C374" s="14"/>
    </row>
    <row r="375" spans="2:3">
      <c r="B375" s="6"/>
      <c r="C375" s="14"/>
    </row>
    <row r="376" spans="2:3">
      <c r="B376" s="6"/>
      <c r="C376" s="14"/>
    </row>
    <row r="377" spans="2:3">
      <c r="B377" s="6"/>
      <c r="C377" s="14"/>
    </row>
    <row r="378" spans="2:3">
      <c r="B378" s="6"/>
      <c r="C378" s="14"/>
    </row>
    <row r="379" spans="2:3">
      <c r="B379" s="6"/>
      <c r="C379" s="14"/>
    </row>
    <row r="380" spans="2:3">
      <c r="B380" s="6"/>
      <c r="C380" s="14"/>
    </row>
    <row r="381" spans="2:3">
      <c r="B381" s="6"/>
      <c r="C381" s="14"/>
    </row>
    <row r="382" spans="2:3">
      <c r="B382" s="6"/>
      <c r="C382" s="14"/>
    </row>
    <row r="383" spans="2:3">
      <c r="B383" s="6"/>
      <c r="C383" s="14"/>
    </row>
    <row r="384" spans="2:3">
      <c r="B384" s="6"/>
      <c r="C384" s="14"/>
    </row>
    <row r="385" spans="2:3">
      <c r="B385" s="6"/>
      <c r="C385" s="14"/>
    </row>
    <row r="386" spans="2:3">
      <c r="B386" s="6"/>
      <c r="C386" s="14"/>
    </row>
    <row r="387" spans="2:3">
      <c r="B387" s="6"/>
      <c r="C387" s="14"/>
    </row>
    <row r="388" spans="2:3">
      <c r="B388" s="6"/>
      <c r="C388" s="14"/>
    </row>
    <row r="389" spans="2:3">
      <c r="B389" s="6"/>
      <c r="C389" s="14"/>
    </row>
    <row r="390" spans="2:3">
      <c r="B390" s="6"/>
      <c r="C390" s="14"/>
    </row>
    <row r="391" spans="2:3">
      <c r="B391" s="6"/>
      <c r="C391" s="14"/>
    </row>
    <row r="392" spans="2:3">
      <c r="B392" s="6"/>
      <c r="C392" s="14"/>
    </row>
    <row r="393" spans="2:3">
      <c r="B393" s="6"/>
      <c r="C393" s="14"/>
    </row>
    <row r="394" spans="2:3">
      <c r="B394" s="6"/>
      <c r="C394" s="14"/>
    </row>
    <row r="395" spans="2:3">
      <c r="B395" s="6"/>
      <c r="C395" s="14"/>
    </row>
    <row r="396" spans="2:3">
      <c r="B396" s="6"/>
      <c r="C396" s="14"/>
    </row>
    <row r="397" spans="2:3">
      <c r="B397" s="6"/>
      <c r="C397" s="14"/>
    </row>
    <row r="398" spans="2:3">
      <c r="B398" s="6"/>
      <c r="C398" s="14"/>
    </row>
    <row r="399" spans="2:3">
      <c r="B399" s="6"/>
      <c r="C399" s="14"/>
    </row>
    <row r="400" spans="2:3">
      <c r="B400" s="6"/>
      <c r="C400" s="14"/>
    </row>
    <row r="401" spans="2:3">
      <c r="B401" s="6"/>
      <c r="C401" s="14"/>
    </row>
    <row r="402" spans="2:3">
      <c r="B402" s="6"/>
      <c r="C402" s="14"/>
    </row>
    <row r="403" spans="2:3">
      <c r="B403" s="6"/>
      <c r="C403" s="14"/>
    </row>
    <row r="404" spans="2:3">
      <c r="B404" s="6"/>
      <c r="C404" s="14"/>
    </row>
    <row r="405" spans="2:3">
      <c r="B405" s="6"/>
      <c r="C405" s="14"/>
    </row>
    <row r="406" spans="2:3">
      <c r="B406" s="6"/>
      <c r="C406" s="14"/>
    </row>
    <row r="407" spans="2:3">
      <c r="B407" s="6"/>
      <c r="C407" s="14"/>
    </row>
    <row r="408" spans="2:3">
      <c r="B408" s="6"/>
      <c r="C408" s="14"/>
    </row>
    <row r="409" spans="2:3">
      <c r="B409" s="6"/>
      <c r="C409" s="14"/>
    </row>
    <row r="410" spans="2:3">
      <c r="B410" s="6"/>
      <c r="C410" s="14"/>
    </row>
    <row r="411" spans="2:3">
      <c r="B411" s="6"/>
      <c r="C411" s="14"/>
    </row>
    <row r="412" spans="2:3">
      <c r="B412" s="6"/>
      <c r="C412" s="14"/>
    </row>
    <row r="413" spans="2:3">
      <c r="B413" s="6"/>
      <c r="C413" s="14"/>
    </row>
    <row r="414" spans="2:3">
      <c r="B414" s="6"/>
      <c r="C414" s="14"/>
    </row>
    <row r="415" spans="2:3">
      <c r="B415" s="6"/>
      <c r="C415" s="14"/>
    </row>
    <row r="416" spans="2:3">
      <c r="B416" s="6"/>
      <c r="C416" s="14"/>
    </row>
    <row r="417" spans="2:3">
      <c r="B417" s="6"/>
      <c r="C417" s="14"/>
    </row>
    <row r="418" spans="2:3">
      <c r="B418" s="6"/>
      <c r="C418" s="14"/>
    </row>
    <row r="419" spans="2:3">
      <c r="B419" s="6"/>
      <c r="C419" s="14"/>
    </row>
    <row r="420" spans="2:3">
      <c r="B420" s="6"/>
      <c r="C420" s="14"/>
    </row>
    <row r="421" spans="2:3">
      <c r="B421" s="6"/>
      <c r="C421" s="14"/>
    </row>
    <row r="422" spans="2:3">
      <c r="B422" s="6"/>
      <c r="C422" s="14"/>
    </row>
    <row r="423" spans="2:3">
      <c r="B423" s="6"/>
      <c r="C423" s="14"/>
    </row>
    <row r="424" spans="2:3">
      <c r="B424" s="6"/>
      <c r="C424" s="14"/>
    </row>
    <row r="425" spans="2:3">
      <c r="B425" s="6"/>
      <c r="C425" s="14"/>
    </row>
    <row r="426" spans="2:3">
      <c r="B426" s="6"/>
      <c r="C426" s="14"/>
    </row>
    <row r="427" spans="2:3">
      <c r="B427" s="6"/>
      <c r="C427" s="14"/>
    </row>
    <row r="428" spans="2:3">
      <c r="B428" s="6"/>
      <c r="C428" s="14"/>
    </row>
    <row r="429" spans="2:3">
      <c r="B429" s="6"/>
      <c r="C429" s="14"/>
    </row>
    <row r="430" spans="2:3">
      <c r="B430" s="6"/>
      <c r="C430" s="14"/>
    </row>
    <row r="431" spans="2:3">
      <c r="B431" s="6"/>
      <c r="C431" s="14"/>
    </row>
    <row r="432" spans="2:3">
      <c r="B432" s="6"/>
      <c r="C432" s="14"/>
    </row>
    <row r="433" spans="2:3">
      <c r="B433" s="6"/>
      <c r="C433" s="14"/>
    </row>
    <row r="434" spans="2:3">
      <c r="B434" s="6"/>
      <c r="C434" s="14"/>
    </row>
    <row r="435" spans="2:3">
      <c r="B435" s="6"/>
      <c r="C435" s="14"/>
    </row>
    <row r="436" spans="2:3">
      <c r="B436" s="6"/>
      <c r="C436" s="14"/>
    </row>
    <row r="437" spans="2:3">
      <c r="B437" s="6"/>
      <c r="C437" s="14"/>
    </row>
    <row r="438" spans="2:3">
      <c r="B438" s="6"/>
      <c r="C438" s="14"/>
    </row>
    <row r="439" spans="2:3">
      <c r="B439" s="6"/>
      <c r="C439" s="14"/>
    </row>
    <row r="440" spans="2:3">
      <c r="B440" s="6"/>
      <c r="C440" s="14"/>
    </row>
    <row r="441" spans="2:3">
      <c r="B441" s="6"/>
      <c r="C441" s="14"/>
    </row>
    <row r="442" spans="2:3">
      <c r="B442" s="6"/>
      <c r="C442" s="14"/>
    </row>
    <row r="443" spans="2:3">
      <c r="B443" s="6"/>
      <c r="C443" s="14"/>
    </row>
    <row r="444" spans="2:3">
      <c r="B444" s="6"/>
      <c r="C444" s="14"/>
    </row>
    <row r="445" spans="2:3">
      <c r="B445" s="6"/>
      <c r="C445" s="14"/>
    </row>
    <row r="446" spans="2:3">
      <c r="B446" s="6"/>
      <c r="C446" s="14"/>
    </row>
    <row r="447" spans="2:3">
      <c r="B447" s="6"/>
      <c r="C447" s="14"/>
    </row>
    <row r="448" spans="2:3">
      <c r="B448" s="6"/>
      <c r="C448" s="14"/>
    </row>
    <row r="449" spans="2:3">
      <c r="B449" s="6"/>
      <c r="C449" s="14"/>
    </row>
    <row r="450" spans="2:3">
      <c r="B450" s="6"/>
      <c r="C450" s="14"/>
    </row>
    <row r="451" spans="2:3">
      <c r="B451" s="6"/>
      <c r="C451" s="14"/>
    </row>
    <row r="452" spans="2:3">
      <c r="B452" s="6"/>
      <c r="C452" s="14"/>
    </row>
    <row r="453" spans="2:3">
      <c r="B453" s="6"/>
      <c r="C453" s="14"/>
    </row>
    <row r="454" spans="2:3">
      <c r="B454" s="6"/>
      <c r="C454" s="14"/>
    </row>
    <row r="455" spans="2:3">
      <c r="B455" s="6"/>
      <c r="C455" s="14"/>
    </row>
    <row r="456" spans="2:3">
      <c r="B456" s="6"/>
      <c r="C456" s="14"/>
    </row>
    <row r="457" spans="2:3">
      <c r="B457" s="6"/>
      <c r="C457" s="14"/>
    </row>
    <row r="458" spans="2:3">
      <c r="B458" s="6"/>
      <c r="C458" s="14"/>
    </row>
    <row r="459" spans="2:3">
      <c r="B459" s="6"/>
      <c r="C459" s="14"/>
    </row>
    <row r="460" spans="2:3">
      <c r="B460" s="6"/>
      <c r="C460" s="14"/>
    </row>
    <row r="461" spans="2:3">
      <c r="B461" s="6"/>
      <c r="C461" s="14"/>
    </row>
    <row r="462" spans="2:3">
      <c r="B462" s="6"/>
      <c r="C462" s="14"/>
    </row>
    <row r="463" spans="2:3">
      <c r="B463" s="6"/>
      <c r="C463" s="14"/>
    </row>
    <row r="464" spans="2:3">
      <c r="B464" s="6"/>
      <c r="C464" s="14"/>
    </row>
    <row r="465" spans="2:3">
      <c r="B465" s="6"/>
      <c r="C465" s="14"/>
    </row>
    <row r="466" spans="2:3">
      <c r="B466" s="6"/>
      <c r="C466" s="14"/>
    </row>
    <row r="467" spans="2:3">
      <c r="B467" s="6"/>
      <c r="C467" s="14"/>
    </row>
    <row r="468" spans="2:3">
      <c r="B468" s="6"/>
      <c r="C468" s="14"/>
    </row>
    <row r="469" spans="2:3">
      <c r="B469" s="6"/>
      <c r="C469" s="14"/>
    </row>
    <row r="470" spans="2:3">
      <c r="B470" s="6"/>
      <c r="C470" s="14"/>
    </row>
    <row r="471" spans="2:3">
      <c r="B471" s="6"/>
      <c r="C471" s="14"/>
    </row>
    <row r="472" spans="2:3">
      <c r="B472" s="6"/>
      <c r="C472" s="14"/>
    </row>
    <row r="473" spans="2:3">
      <c r="B473" s="6"/>
      <c r="C473" s="14"/>
    </row>
    <row r="474" spans="2:3">
      <c r="B474" s="6"/>
      <c r="C474" s="14"/>
    </row>
    <row r="475" spans="2:3">
      <c r="B475" s="6"/>
      <c r="C475" s="14"/>
    </row>
    <row r="476" spans="2:3">
      <c r="B476" s="6"/>
      <c r="C476" s="14"/>
    </row>
    <row r="477" spans="2:3">
      <c r="B477" s="6"/>
      <c r="C477" s="14"/>
    </row>
    <row r="478" spans="2:3">
      <c r="B478" s="6"/>
      <c r="C478" s="14"/>
    </row>
    <row r="479" spans="2:3">
      <c r="B479" s="6"/>
      <c r="C479" s="14"/>
    </row>
    <row r="480" spans="2:3">
      <c r="B480" s="6"/>
      <c r="C480" s="14"/>
    </row>
    <row r="481" spans="2:3">
      <c r="B481" s="6"/>
      <c r="C481" s="14"/>
    </row>
    <row r="482" spans="2:3">
      <c r="B482" s="6"/>
      <c r="C482" s="14"/>
    </row>
    <row r="483" spans="2:3">
      <c r="B483" s="6"/>
      <c r="C483" s="14"/>
    </row>
    <row r="484" spans="2:3">
      <c r="B484" s="6"/>
      <c r="C484" s="14"/>
    </row>
    <row r="485" spans="2:3">
      <c r="B485" s="6"/>
      <c r="C485" s="14"/>
    </row>
    <row r="486" spans="2:3">
      <c r="B486" s="6"/>
      <c r="C486" s="14"/>
    </row>
    <row r="487" spans="2:3">
      <c r="B487" s="6"/>
      <c r="C487" s="14"/>
    </row>
    <row r="488" spans="2:3">
      <c r="B488" s="6"/>
      <c r="C488" s="14"/>
    </row>
    <row r="489" spans="2:3">
      <c r="B489" s="6"/>
      <c r="C489" s="14"/>
    </row>
    <row r="490" spans="2:3">
      <c r="B490" s="6"/>
      <c r="C490" s="14"/>
    </row>
    <row r="491" spans="2:3">
      <c r="B491" s="6"/>
      <c r="C491" s="14"/>
    </row>
    <row r="492" spans="2:3">
      <c r="B492" s="6"/>
      <c r="C492" s="14"/>
    </row>
    <row r="493" spans="2:3">
      <c r="B493" s="6"/>
      <c r="C493" s="14"/>
    </row>
    <row r="494" spans="2:3">
      <c r="B494" s="6"/>
      <c r="C494" s="14"/>
    </row>
    <row r="495" spans="2:3">
      <c r="B495" s="6"/>
      <c r="C495" s="14"/>
    </row>
    <row r="496" spans="2:3">
      <c r="B496" s="6"/>
      <c r="C496" s="14"/>
    </row>
    <row r="497" spans="2:3">
      <c r="B497" s="6"/>
      <c r="C497" s="14"/>
    </row>
    <row r="498" spans="2:3">
      <c r="B498" s="6"/>
      <c r="C498" s="14"/>
    </row>
    <row r="499" spans="2:3">
      <c r="B499" s="6"/>
      <c r="C499" s="14"/>
    </row>
    <row r="500" spans="2:3">
      <c r="B500" s="6"/>
      <c r="C500" s="14"/>
    </row>
    <row r="501" spans="2:3">
      <c r="B501" s="6"/>
      <c r="C501" s="14"/>
    </row>
    <row r="502" spans="2:3">
      <c r="B502" s="6"/>
      <c r="C502" s="14"/>
    </row>
    <row r="503" spans="2:3">
      <c r="B503" s="6"/>
      <c r="C503" s="14"/>
    </row>
    <row r="504" spans="2:3">
      <c r="B504" s="6"/>
      <c r="C504" s="14"/>
    </row>
    <row r="505" spans="2:3">
      <c r="B505" s="6"/>
      <c r="C505" s="14"/>
    </row>
    <row r="506" spans="2:3">
      <c r="B506" s="6"/>
      <c r="C506" s="14"/>
    </row>
    <row r="507" spans="2:3">
      <c r="B507" s="6"/>
      <c r="C507" s="14"/>
    </row>
    <row r="508" spans="2:3">
      <c r="B508" s="6"/>
      <c r="C508" s="14"/>
    </row>
    <row r="509" spans="2:3">
      <c r="B509" s="6"/>
      <c r="C509" s="14"/>
    </row>
    <row r="510" spans="2:3">
      <c r="B510" s="6"/>
      <c r="C510" s="14"/>
    </row>
    <row r="511" spans="2:3">
      <c r="B511" s="6"/>
      <c r="C511" s="14"/>
    </row>
    <row r="512" spans="2:3">
      <c r="B512" s="6"/>
      <c r="C512" s="14"/>
    </row>
    <row r="513" spans="2:3">
      <c r="B513" s="6"/>
      <c r="C513" s="14"/>
    </row>
    <row r="514" spans="2:3">
      <c r="B514" s="6"/>
      <c r="C514" s="14"/>
    </row>
    <row r="515" spans="2:3">
      <c r="B515" s="6"/>
      <c r="C515" s="14"/>
    </row>
    <row r="516" spans="2:3">
      <c r="B516" s="6"/>
      <c r="C516" s="14"/>
    </row>
    <row r="517" spans="2:3">
      <c r="B517" s="6"/>
      <c r="C517" s="14"/>
    </row>
    <row r="518" spans="2:3">
      <c r="B518" s="6"/>
      <c r="C518" s="14"/>
    </row>
    <row r="519" spans="2:3">
      <c r="B519" s="6"/>
      <c r="C519" s="14"/>
    </row>
    <row r="520" spans="2:3">
      <c r="B520" s="6"/>
      <c r="C520" s="14"/>
    </row>
    <row r="521" spans="2:3">
      <c r="B521" s="6"/>
      <c r="C521" s="14"/>
    </row>
    <row r="522" spans="2:3">
      <c r="B522" s="6"/>
      <c r="C522" s="14"/>
    </row>
    <row r="523" spans="2:3">
      <c r="B523" s="6"/>
      <c r="C523" s="14"/>
    </row>
    <row r="524" spans="2:3">
      <c r="B524" s="6"/>
      <c r="C524" s="14"/>
    </row>
    <row r="525" spans="2:3">
      <c r="B525" s="6"/>
      <c r="C525" s="14"/>
    </row>
    <row r="526" spans="2:3">
      <c r="B526" s="6"/>
      <c r="C526" s="14"/>
    </row>
    <row r="527" spans="2:3">
      <c r="B527" s="6"/>
      <c r="C527" s="14"/>
    </row>
    <row r="528" spans="2:3">
      <c r="B528" s="6"/>
      <c r="C528" s="14"/>
    </row>
    <row r="529" spans="2:3">
      <c r="B529" s="6"/>
      <c r="C529" s="14"/>
    </row>
    <row r="530" spans="2:3">
      <c r="B530" s="6"/>
      <c r="C530" s="14"/>
    </row>
    <row r="531" spans="2:3">
      <c r="B531" s="6"/>
      <c r="C531" s="14"/>
    </row>
    <row r="532" spans="2:3">
      <c r="B532" s="6"/>
      <c r="C532" s="14"/>
    </row>
    <row r="533" spans="2:3">
      <c r="B533" s="6"/>
      <c r="C533" s="14"/>
    </row>
    <row r="534" spans="2:3">
      <c r="B534" s="6"/>
      <c r="C534" s="14"/>
    </row>
    <row r="535" spans="2:3">
      <c r="B535" s="6"/>
      <c r="C535" s="14"/>
    </row>
    <row r="536" spans="2:3">
      <c r="B536" s="6"/>
      <c r="C536" s="14"/>
    </row>
    <row r="537" spans="2:3">
      <c r="B537" s="6"/>
      <c r="C537" s="14"/>
    </row>
    <row r="538" spans="2:3">
      <c r="B538" s="6"/>
      <c r="C538" s="14"/>
    </row>
    <row r="539" spans="2:3">
      <c r="B539" s="6"/>
      <c r="C539" s="14"/>
    </row>
    <row r="540" spans="2:3">
      <c r="B540" s="6"/>
      <c r="C540" s="14"/>
    </row>
    <row r="541" spans="2:3">
      <c r="B541" s="6"/>
      <c r="C541" s="14"/>
    </row>
    <row r="542" spans="2:3">
      <c r="B542" s="6"/>
      <c r="C542" s="14"/>
    </row>
    <row r="543" spans="2:3">
      <c r="B543" s="6"/>
      <c r="C543" s="14"/>
    </row>
    <row r="544" spans="2:3">
      <c r="B544" s="6"/>
      <c r="C544" s="14"/>
    </row>
    <row r="545" spans="2:3">
      <c r="B545" s="6"/>
      <c r="C545" s="14"/>
    </row>
    <row r="546" spans="2:3">
      <c r="B546" s="6"/>
      <c r="C546" s="14"/>
    </row>
    <row r="547" spans="2:3">
      <c r="B547" s="6"/>
      <c r="C547" s="14"/>
    </row>
    <row r="548" spans="2:3">
      <c r="B548" s="6"/>
      <c r="C548" s="14"/>
    </row>
    <row r="549" spans="2:3">
      <c r="B549" s="6"/>
      <c r="C549" s="14"/>
    </row>
    <row r="550" spans="2:3">
      <c r="B550" s="6"/>
      <c r="C550" s="14"/>
    </row>
    <row r="551" spans="2:3">
      <c r="B551" s="6"/>
      <c r="C551" s="14"/>
    </row>
    <row r="552" spans="2:3">
      <c r="B552" s="6"/>
      <c r="C552" s="14"/>
    </row>
    <row r="553" spans="2:3">
      <c r="B553" s="6"/>
      <c r="C553" s="14"/>
    </row>
    <row r="554" spans="2:3">
      <c r="B554" s="6"/>
      <c r="C554" s="14"/>
    </row>
    <row r="555" spans="2:3">
      <c r="B555" s="6"/>
      <c r="C555" s="14"/>
    </row>
    <row r="556" spans="2:3">
      <c r="B556" s="6"/>
      <c r="C556" s="14"/>
    </row>
    <row r="557" spans="2:3">
      <c r="B557" s="6"/>
      <c r="C557" s="14"/>
    </row>
    <row r="558" spans="2:3">
      <c r="B558" s="6"/>
      <c r="C558" s="14"/>
    </row>
    <row r="559" spans="2:3">
      <c r="B559" s="6"/>
      <c r="C559" s="14"/>
    </row>
    <row r="560" spans="2:3">
      <c r="B560" s="6"/>
      <c r="C560" s="14"/>
    </row>
    <row r="561" spans="2:3">
      <c r="B561" s="6"/>
      <c r="C561" s="14"/>
    </row>
    <row r="562" spans="2:3">
      <c r="B562" s="6"/>
      <c r="C562" s="14"/>
    </row>
    <row r="563" spans="2:3">
      <c r="B563" s="6"/>
      <c r="C563" s="14"/>
    </row>
    <row r="564" spans="2:3">
      <c r="B564" s="6"/>
      <c r="C564" s="14"/>
    </row>
    <row r="565" spans="2:3">
      <c r="B565" s="6"/>
      <c r="C565" s="14"/>
    </row>
    <row r="566" spans="2:3">
      <c r="B566" s="6"/>
      <c r="C566" s="14"/>
    </row>
    <row r="567" spans="2:3">
      <c r="B567" s="6"/>
      <c r="C567" s="14"/>
    </row>
    <row r="568" spans="2:3">
      <c r="B568" s="6"/>
      <c r="C568" s="14"/>
    </row>
    <row r="569" spans="2:3">
      <c r="B569" s="6"/>
      <c r="C569" s="14"/>
    </row>
    <row r="570" spans="2:3">
      <c r="B570" s="6"/>
      <c r="C570" s="14"/>
    </row>
    <row r="571" spans="2:3">
      <c r="B571" s="6"/>
      <c r="C571" s="14"/>
    </row>
    <row r="572" spans="2:3">
      <c r="B572" s="6"/>
      <c r="C572" s="14"/>
    </row>
    <row r="573" spans="2:3">
      <c r="B573" s="6"/>
      <c r="C573" s="14"/>
    </row>
    <row r="574" spans="2:3">
      <c r="B574" s="6"/>
      <c r="C574" s="14"/>
    </row>
    <row r="575" spans="2:3">
      <c r="B575" s="6"/>
      <c r="C575" s="14"/>
    </row>
    <row r="576" spans="2:3">
      <c r="B576" s="6"/>
      <c r="C576" s="14"/>
    </row>
    <row r="577" spans="2:3">
      <c r="B577" s="6"/>
      <c r="C577" s="14"/>
    </row>
    <row r="578" spans="2:3">
      <c r="B578" s="6"/>
      <c r="C578" s="14"/>
    </row>
    <row r="579" spans="2:3">
      <c r="B579" s="6"/>
      <c r="C579" s="14"/>
    </row>
    <row r="580" spans="2:3">
      <c r="B580" s="6"/>
      <c r="C580" s="14"/>
    </row>
    <row r="581" spans="2:3">
      <c r="B581" s="6"/>
      <c r="C581" s="14"/>
    </row>
    <row r="582" spans="2:3">
      <c r="B582" s="6"/>
      <c r="C582" s="14"/>
    </row>
    <row r="583" spans="2:3">
      <c r="B583" s="6"/>
      <c r="C583" s="14"/>
    </row>
    <row r="584" spans="2:3">
      <c r="B584" s="6"/>
      <c r="C584" s="14"/>
    </row>
    <row r="585" spans="2:3">
      <c r="B585" s="6"/>
      <c r="C585" s="14"/>
    </row>
    <row r="586" spans="2:3">
      <c r="B586" s="6"/>
      <c r="C586" s="14"/>
    </row>
    <row r="587" spans="2:3">
      <c r="B587" s="6"/>
      <c r="C587" s="14"/>
    </row>
    <row r="588" spans="2:3">
      <c r="B588" s="6"/>
      <c r="C588" s="14"/>
    </row>
    <row r="589" spans="2:3">
      <c r="B589" s="6"/>
      <c r="C589" s="14"/>
    </row>
    <row r="590" spans="2:3">
      <c r="B590" s="6"/>
      <c r="C590" s="14"/>
    </row>
    <row r="591" spans="2:3">
      <c r="B591" s="6"/>
      <c r="C591" s="14"/>
    </row>
    <row r="592" spans="2:3">
      <c r="B592" s="6"/>
      <c r="C592" s="14"/>
    </row>
    <row r="593" spans="2:3">
      <c r="B593" s="6"/>
      <c r="C593" s="14"/>
    </row>
    <row r="594" spans="2:3">
      <c r="B594" s="6"/>
      <c r="C594" s="14"/>
    </row>
    <row r="595" spans="2:3">
      <c r="B595" s="6"/>
      <c r="C595" s="14"/>
    </row>
    <row r="596" spans="2:3">
      <c r="B596" s="6"/>
      <c r="C596" s="14"/>
    </row>
    <row r="597" spans="2:3">
      <c r="B597" s="6"/>
      <c r="C597" s="14"/>
    </row>
    <row r="598" spans="2:3">
      <c r="B598" s="6"/>
      <c r="C598" s="14"/>
    </row>
    <row r="599" spans="2:3">
      <c r="B599" s="6"/>
      <c r="C599" s="14"/>
    </row>
    <row r="600" spans="2:3">
      <c r="B600" s="6"/>
      <c r="C600" s="14"/>
    </row>
    <row r="601" spans="2:3">
      <c r="B601" s="6"/>
      <c r="C601" s="14"/>
    </row>
    <row r="602" spans="2:3">
      <c r="B602" s="6"/>
      <c r="C602" s="14"/>
    </row>
    <row r="603" spans="2:3">
      <c r="B603" s="6"/>
      <c r="C603" s="14"/>
    </row>
    <row r="604" spans="2:3">
      <c r="B604" s="6"/>
      <c r="C604" s="14"/>
    </row>
    <row r="605" spans="2:3">
      <c r="B605" s="6"/>
      <c r="C605" s="14"/>
    </row>
    <row r="606" spans="2:3">
      <c r="B606" s="6"/>
      <c r="C606" s="14"/>
    </row>
    <row r="607" spans="2:3">
      <c r="B607" s="6"/>
      <c r="C607" s="14"/>
    </row>
    <row r="608" spans="2:3">
      <c r="B608" s="6"/>
      <c r="C608" s="14"/>
    </row>
    <row r="609" spans="2:3">
      <c r="B609" s="6"/>
      <c r="C609" s="14"/>
    </row>
    <row r="610" spans="2:3">
      <c r="B610" s="6"/>
      <c r="C610" s="14"/>
    </row>
    <row r="611" spans="2:3">
      <c r="B611" s="6"/>
      <c r="C611" s="14"/>
    </row>
    <row r="612" spans="2:3">
      <c r="B612" s="6"/>
      <c r="C612" s="14"/>
    </row>
    <row r="613" spans="2:3">
      <c r="B613" s="6"/>
      <c r="C613" s="14"/>
    </row>
    <row r="614" spans="2:3">
      <c r="B614" s="6"/>
      <c r="C614" s="14"/>
    </row>
    <row r="615" spans="2:3">
      <c r="B615" s="6"/>
      <c r="C615" s="14"/>
    </row>
    <row r="616" spans="2:3">
      <c r="B616" s="6"/>
      <c r="C616" s="14"/>
    </row>
    <row r="617" spans="2:3">
      <c r="B617" s="6"/>
      <c r="C617" s="14"/>
    </row>
    <row r="618" spans="2:3">
      <c r="B618" s="6"/>
      <c r="C618" s="14"/>
    </row>
    <row r="619" spans="2:3">
      <c r="B619" s="6"/>
      <c r="C619" s="14"/>
    </row>
    <row r="620" spans="2:3">
      <c r="B620" s="6"/>
      <c r="C620" s="14"/>
    </row>
    <row r="621" spans="2:3">
      <c r="B621" s="6"/>
      <c r="C621" s="14"/>
    </row>
    <row r="622" spans="2:3">
      <c r="B622" s="6"/>
      <c r="C622" s="14"/>
    </row>
    <row r="623" spans="2:3">
      <c r="B623" s="6"/>
      <c r="C623" s="14"/>
    </row>
    <row r="624" spans="2:3">
      <c r="B624" s="6"/>
      <c r="C624" s="14"/>
    </row>
    <row r="625" spans="2:3">
      <c r="B625" s="6"/>
      <c r="C625" s="14"/>
    </row>
    <row r="626" spans="2:3">
      <c r="B626" s="6"/>
      <c r="C626" s="14"/>
    </row>
    <row r="627" spans="2:3">
      <c r="B627" s="6"/>
      <c r="C627" s="14"/>
    </row>
    <row r="628" spans="2:3">
      <c r="B628" s="6"/>
      <c r="C628" s="14"/>
    </row>
    <row r="629" spans="2:3">
      <c r="B629" s="6"/>
      <c r="C629" s="14"/>
    </row>
    <row r="630" spans="2:3">
      <c r="B630" s="6"/>
      <c r="C630" s="14"/>
    </row>
    <row r="631" spans="2:3">
      <c r="B631" s="6"/>
      <c r="C631" s="14"/>
    </row>
    <row r="632" spans="2:3">
      <c r="B632" s="6"/>
      <c r="C632" s="14"/>
    </row>
    <row r="633" spans="2:3">
      <c r="B633" s="6"/>
      <c r="C633" s="14"/>
    </row>
    <row r="634" spans="2:3">
      <c r="B634" s="6"/>
      <c r="C634" s="14"/>
    </row>
    <row r="635" spans="2:3">
      <c r="B635" s="6"/>
      <c r="C635" s="14"/>
    </row>
    <row r="636" spans="2:3">
      <c r="B636" s="6"/>
      <c r="C636" s="14"/>
    </row>
    <row r="637" spans="2:3">
      <c r="B637" s="6"/>
      <c r="C637" s="14"/>
    </row>
    <row r="638" spans="2:3">
      <c r="B638" s="6"/>
      <c r="C638" s="14"/>
    </row>
    <row r="639" spans="2:3">
      <c r="B639" s="6"/>
      <c r="C639" s="14"/>
    </row>
    <row r="640" spans="2:3">
      <c r="B640" s="6"/>
      <c r="C640" s="14"/>
    </row>
    <row r="641" spans="2:3">
      <c r="B641" s="6"/>
      <c r="C641" s="14"/>
    </row>
    <row r="642" spans="2:3">
      <c r="B642" s="6"/>
      <c r="C642" s="14"/>
    </row>
    <row r="643" spans="2:3">
      <c r="B643" s="6"/>
      <c r="C643" s="14"/>
    </row>
    <row r="644" spans="2:3">
      <c r="B644" s="6"/>
      <c r="C644" s="14"/>
    </row>
    <row r="645" spans="2:3">
      <c r="B645" s="6"/>
      <c r="C645" s="14"/>
    </row>
    <row r="646" spans="2:3">
      <c r="B646" s="6"/>
      <c r="C646" s="14"/>
    </row>
    <row r="647" spans="2:3">
      <c r="B647" s="6"/>
      <c r="C647" s="14"/>
    </row>
    <row r="648" spans="2:3">
      <c r="B648" s="6"/>
      <c r="C648" s="14"/>
    </row>
    <row r="649" spans="2:3">
      <c r="B649" s="6"/>
      <c r="C649" s="14"/>
    </row>
    <row r="650" spans="2:3">
      <c r="B650" s="6"/>
      <c r="C650" s="14"/>
    </row>
    <row r="651" spans="2:3">
      <c r="B651" s="6"/>
      <c r="C651" s="14"/>
    </row>
    <row r="652" spans="2:3">
      <c r="B652" s="6"/>
      <c r="C652" s="14"/>
    </row>
    <row r="653" spans="2:3">
      <c r="B653" s="6"/>
      <c r="C653" s="14"/>
    </row>
    <row r="654" spans="2:3">
      <c r="B654" s="6"/>
      <c r="C654" s="14"/>
    </row>
    <row r="655" spans="2:3">
      <c r="B655" s="6"/>
      <c r="C655" s="14"/>
    </row>
    <row r="656" spans="2:3">
      <c r="B656" s="6"/>
      <c r="C656" s="14"/>
    </row>
    <row r="657" spans="2:3">
      <c r="B657" s="6"/>
      <c r="C657" s="14"/>
    </row>
    <row r="658" spans="2:3">
      <c r="B658" s="6"/>
      <c r="C658" s="14"/>
    </row>
    <row r="659" spans="2:3">
      <c r="B659" s="6"/>
      <c r="C659" s="14"/>
    </row>
    <row r="660" spans="2:3">
      <c r="B660" s="6"/>
      <c r="C660" s="14"/>
    </row>
    <row r="661" spans="2:3">
      <c r="B661" s="6"/>
      <c r="C661" s="14"/>
    </row>
    <row r="662" spans="2:3">
      <c r="B662" s="6"/>
      <c r="C662" s="14"/>
    </row>
    <row r="663" spans="2:3">
      <c r="B663" s="6"/>
      <c r="C663" s="14"/>
    </row>
    <row r="664" spans="2:3">
      <c r="B664" s="6"/>
      <c r="C664" s="14"/>
    </row>
    <row r="665" spans="2:3">
      <c r="B665" s="6"/>
      <c r="C665" s="14"/>
    </row>
    <row r="666" spans="2:3">
      <c r="B666" s="6"/>
      <c r="C666" s="14"/>
    </row>
    <row r="667" spans="2:3">
      <c r="B667" s="6"/>
      <c r="C667" s="14"/>
    </row>
    <row r="668" spans="2:3">
      <c r="B668" s="6"/>
      <c r="C668" s="14"/>
    </row>
    <row r="669" spans="2:3">
      <c r="B669" s="6"/>
      <c r="C669" s="14"/>
    </row>
    <row r="670" spans="2:3">
      <c r="B670" s="6"/>
      <c r="C670" s="14"/>
    </row>
    <row r="671" spans="2:3">
      <c r="B671" s="6"/>
      <c r="C671" s="14"/>
    </row>
    <row r="672" spans="2:3">
      <c r="B672" s="6"/>
      <c r="C672" s="14"/>
    </row>
    <row r="673" spans="2:3">
      <c r="B673" s="6"/>
      <c r="C673" s="14"/>
    </row>
    <row r="674" spans="2:3">
      <c r="B674" s="6"/>
      <c r="C674" s="14"/>
    </row>
    <row r="675" spans="2:3">
      <c r="B675" s="6"/>
      <c r="C675" s="14"/>
    </row>
    <row r="676" spans="2:3">
      <c r="B676" s="6"/>
      <c r="C676" s="14"/>
    </row>
    <row r="677" spans="2:3">
      <c r="B677" s="6"/>
      <c r="C677" s="14"/>
    </row>
    <row r="678" spans="2:3">
      <c r="B678" s="6"/>
      <c r="C678" s="14"/>
    </row>
    <row r="679" spans="2:3">
      <c r="B679" s="6"/>
      <c r="C679" s="14"/>
    </row>
    <row r="680" spans="2:3">
      <c r="B680" s="6"/>
      <c r="C680" s="14"/>
    </row>
    <row r="681" spans="2:3">
      <c r="B681" s="6"/>
      <c r="C681" s="14"/>
    </row>
    <row r="682" spans="2:3">
      <c r="B682" s="6"/>
      <c r="C682" s="14"/>
    </row>
    <row r="683" spans="2:3">
      <c r="B683" s="6"/>
      <c r="C683" s="14"/>
    </row>
    <row r="684" spans="2:3">
      <c r="B684" s="6"/>
      <c r="C684" s="14"/>
    </row>
    <row r="685" spans="2:3">
      <c r="B685" s="6"/>
      <c r="C685" s="14"/>
    </row>
    <row r="686" spans="2:3">
      <c r="B686" s="6"/>
      <c r="C686" s="14"/>
    </row>
    <row r="687" spans="2:3">
      <c r="B687" s="6"/>
      <c r="C687" s="14"/>
    </row>
    <row r="688" spans="2:3">
      <c r="B688" s="6"/>
      <c r="C688" s="14"/>
    </row>
    <row r="689" spans="2:3">
      <c r="B689" s="6"/>
      <c r="C689" s="14"/>
    </row>
    <row r="690" spans="2:3">
      <c r="B690" s="6"/>
      <c r="C690" s="14"/>
    </row>
    <row r="691" spans="2:3">
      <c r="B691" s="6"/>
      <c r="C691" s="14"/>
    </row>
    <row r="692" spans="2:3">
      <c r="B692" s="6"/>
      <c r="C692" s="14"/>
    </row>
    <row r="693" spans="2:3">
      <c r="B693" s="6"/>
      <c r="C693" s="14"/>
    </row>
    <row r="694" spans="2:3">
      <c r="B694" s="6"/>
      <c r="C694" s="14"/>
    </row>
    <row r="695" spans="2:3">
      <c r="B695" s="6"/>
      <c r="C695" s="14"/>
    </row>
    <row r="696" spans="2:3">
      <c r="B696" s="6"/>
      <c r="C696" s="14"/>
    </row>
    <row r="697" spans="2:3">
      <c r="B697" s="6"/>
      <c r="C697" s="14"/>
    </row>
    <row r="698" spans="2:3">
      <c r="B698" s="6"/>
      <c r="C698" s="14"/>
    </row>
    <row r="699" spans="2:3">
      <c r="B699" s="6"/>
      <c r="C699" s="14"/>
    </row>
    <row r="700" spans="2:3">
      <c r="B700" s="6"/>
      <c r="C700" s="14"/>
    </row>
    <row r="701" spans="2:3">
      <c r="B701" s="6"/>
      <c r="C701" s="14"/>
    </row>
    <row r="702" spans="2:3">
      <c r="B702" s="6"/>
      <c r="C702" s="14"/>
    </row>
    <row r="703" spans="2:3">
      <c r="B703" s="6"/>
      <c r="C703" s="14"/>
    </row>
    <row r="704" spans="2:3">
      <c r="B704" s="6"/>
      <c r="C704" s="14"/>
    </row>
    <row r="705" spans="2:3">
      <c r="B705" s="6"/>
      <c r="C705" s="14"/>
    </row>
    <row r="706" spans="2:3">
      <c r="B706" s="6"/>
      <c r="C706" s="14"/>
    </row>
    <row r="707" spans="2:3">
      <c r="B707" s="6"/>
      <c r="C707" s="14"/>
    </row>
    <row r="708" spans="2:3">
      <c r="B708" s="6"/>
      <c r="C708" s="14"/>
    </row>
    <row r="709" spans="2:3">
      <c r="B709" s="6"/>
      <c r="C709" s="14"/>
    </row>
    <row r="710" spans="2:3">
      <c r="B710" s="6"/>
      <c r="C710" s="14"/>
    </row>
    <row r="711" spans="2:3">
      <c r="B711" s="6"/>
      <c r="C711" s="14"/>
    </row>
    <row r="712" spans="2:3">
      <c r="B712" s="6"/>
      <c r="C712" s="14"/>
    </row>
    <row r="713" spans="2:3">
      <c r="B713" s="6"/>
      <c r="C713" s="14"/>
    </row>
    <row r="714" spans="2:3">
      <c r="B714" s="6"/>
      <c r="C714" s="14"/>
    </row>
    <row r="715" spans="2:3">
      <c r="B715" s="6"/>
      <c r="C715" s="14"/>
    </row>
    <row r="716" spans="2:3">
      <c r="B716" s="6"/>
      <c r="C716" s="14"/>
    </row>
    <row r="717" spans="2:3">
      <c r="B717" s="6"/>
      <c r="C717" s="14"/>
    </row>
    <row r="718" spans="2:3">
      <c r="B718" s="6"/>
      <c r="C718" s="14"/>
    </row>
    <row r="719" spans="2:3">
      <c r="B719" s="6"/>
      <c r="C719" s="14"/>
    </row>
    <row r="720" spans="2:3">
      <c r="B720" s="6"/>
      <c r="C720" s="14"/>
    </row>
    <row r="721" spans="2:3">
      <c r="B721" s="6"/>
      <c r="C721" s="14"/>
    </row>
    <row r="722" spans="2:3">
      <c r="B722" s="6"/>
      <c r="C722" s="14"/>
    </row>
    <row r="723" spans="2:3">
      <c r="B723" s="6"/>
      <c r="C723" s="14"/>
    </row>
    <row r="724" spans="2:3">
      <c r="B724" s="6"/>
      <c r="C724" s="14"/>
    </row>
    <row r="725" spans="2:3">
      <c r="B725" s="6"/>
      <c r="C725" s="14"/>
    </row>
    <row r="726" spans="2:3">
      <c r="B726" s="6"/>
      <c r="C726" s="14"/>
    </row>
    <row r="727" spans="2:3">
      <c r="B727" s="6"/>
      <c r="C727" s="14"/>
    </row>
    <row r="728" spans="2:3">
      <c r="B728" s="6"/>
      <c r="C728" s="14"/>
    </row>
    <row r="729" spans="2:3">
      <c r="B729" s="6"/>
      <c r="C729" s="14"/>
    </row>
    <row r="730" spans="2:3">
      <c r="B730" s="6"/>
      <c r="C730" s="14"/>
    </row>
    <row r="731" spans="2:3">
      <c r="B731" s="6"/>
      <c r="C731" s="14"/>
    </row>
    <row r="732" spans="2:3">
      <c r="B732" s="6"/>
      <c r="C732" s="14"/>
    </row>
    <row r="733" spans="2:3">
      <c r="B733" s="6"/>
      <c r="C733" s="14"/>
    </row>
    <row r="734" spans="2:3">
      <c r="B734" s="6"/>
      <c r="C734" s="14"/>
    </row>
    <row r="735" spans="2:3">
      <c r="B735" s="6"/>
      <c r="C735" s="14"/>
    </row>
    <row r="736" spans="2:3">
      <c r="B736" s="6"/>
      <c r="C736" s="14"/>
    </row>
    <row r="737" spans="2:3">
      <c r="B737" s="6"/>
      <c r="C737" s="14"/>
    </row>
    <row r="738" spans="2:3">
      <c r="B738" s="6"/>
      <c r="C738" s="14"/>
    </row>
    <row r="739" spans="2:3">
      <c r="B739" s="6"/>
      <c r="C739" s="14"/>
    </row>
    <row r="740" spans="2:3">
      <c r="B740" s="6"/>
      <c r="C740" s="14"/>
    </row>
    <row r="741" spans="2:3">
      <c r="B741" s="6"/>
      <c r="C741" s="14"/>
    </row>
    <row r="742" spans="2:3">
      <c r="B742" s="6"/>
      <c r="C742" s="14"/>
    </row>
    <row r="743" spans="2:3">
      <c r="B743" s="6"/>
      <c r="C743" s="14"/>
    </row>
    <row r="744" spans="2:3">
      <c r="B744" s="6"/>
      <c r="C744" s="14"/>
    </row>
    <row r="745" spans="2:3">
      <c r="B745" s="6"/>
      <c r="C745" s="14"/>
    </row>
    <row r="746" spans="2:3">
      <c r="B746" s="6"/>
      <c r="C746" s="14"/>
    </row>
    <row r="747" spans="2:3">
      <c r="B747" s="6"/>
      <c r="C747" s="14"/>
    </row>
    <row r="748" spans="2:3">
      <c r="B748" s="6"/>
      <c r="C748" s="14"/>
    </row>
    <row r="749" spans="2:3">
      <c r="B749" s="6"/>
      <c r="C749" s="14"/>
    </row>
    <row r="750" spans="2:3">
      <c r="B750" s="6"/>
      <c r="C750" s="14"/>
    </row>
    <row r="751" spans="2:3">
      <c r="B751" s="6"/>
      <c r="C751" s="14"/>
    </row>
    <row r="752" spans="2:3">
      <c r="B752" s="6"/>
      <c r="C752" s="14"/>
    </row>
    <row r="753" spans="2:3">
      <c r="B753" s="6"/>
      <c r="C753" s="14"/>
    </row>
    <row r="754" spans="2:3">
      <c r="B754" s="6"/>
      <c r="C754" s="14"/>
    </row>
    <row r="755" spans="2:3">
      <c r="B755" s="6"/>
      <c r="C755" s="14"/>
    </row>
    <row r="756" spans="2:3">
      <c r="B756" s="6"/>
      <c r="C756" s="14"/>
    </row>
    <row r="757" spans="2:3">
      <c r="B757" s="6"/>
      <c r="C757" s="14"/>
    </row>
    <row r="758" spans="2:3">
      <c r="B758" s="6"/>
      <c r="C758" s="14"/>
    </row>
    <row r="759" spans="2:3">
      <c r="B759" s="6"/>
      <c r="C759" s="14"/>
    </row>
    <row r="760" spans="2:3">
      <c r="B760" s="6"/>
      <c r="C760" s="14"/>
    </row>
    <row r="761" spans="2:3">
      <c r="B761" s="6"/>
      <c r="C761" s="14"/>
    </row>
    <row r="762" spans="2:3">
      <c r="B762" s="6"/>
      <c r="C762" s="14"/>
    </row>
    <row r="763" spans="2:3">
      <c r="B763" s="6"/>
      <c r="C763" s="14"/>
    </row>
    <row r="764" spans="2:3">
      <c r="B764" s="6"/>
      <c r="C764" s="14"/>
    </row>
    <row r="765" spans="2:3">
      <c r="B765" s="6"/>
      <c r="C765" s="14"/>
    </row>
    <row r="766" spans="2:3">
      <c r="B766" s="6"/>
      <c r="C766" s="14"/>
    </row>
    <row r="767" spans="2:3">
      <c r="B767" s="6"/>
      <c r="C767" s="14"/>
    </row>
    <row r="768" spans="2:3">
      <c r="B768" s="6"/>
      <c r="C768" s="14"/>
    </row>
    <row r="769" spans="2:3">
      <c r="B769" s="6"/>
      <c r="C769" s="14"/>
    </row>
    <row r="770" spans="2:3">
      <c r="B770" s="6"/>
      <c r="C770" s="14"/>
    </row>
    <row r="771" spans="2:3">
      <c r="B771" s="6"/>
      <c r="C771" s="14"/>
    </row>
    <row r="772" spans="2:3">
      <c r="B772" s="6"/>
      <c r="C772" s="14"/>
    </row>
    <row r="773" spans="2:3">
      <c r="B773" s="6"/>
      <c r="C773" s="14"/>
    </row>
    <row r="774" spans="2:3">
      <c r="B774" s="6"/>
      <c r="C774" s="14"/>
    </row>
    <row r="775" spans="2:3">
      <c r="B775" s="6"/>
      <c r="C775" s="14"/>
    </row>
    <row r="776" spans="2:3">
      <c r="B776" s="6"/>
      <c r="C776" s="14"/>
    </row>
    <row r="777" spans="2:3">
      <c r="B777" s="6"/>
      <c r="C777" s="14"/>
    </row>
    <row r="778" spans="2:3">
      <c r="B778" s="6"/>
      <c r="C778" s="14"/>
    </row>
    <row r="779" spans="2:3">
      <c r="B779" s="6"/>
      <c r="C779" s="14"/>
    </row>
    <row r="780" spans="2:3">
      <c r="B780" s="6"/>
      <c r="C780" s="14"/>
    </row>
    <row r="781" spans="2:3">
      <c r="B781" s="6"/>
      <c r="C781" s="14"/>
    </row>
    <row r="782" spans="2:3">
      <c r="B782" s="6"/>
      <c r="C782" s="14"/>
    </row>
    <row r="783" spans="2:3">
      <c r="B783" s="6"/>
      <c r="C783" s="14"/>
    </row>
    <row r="784" spans="2:3">
      <c r="B784" s="6"/>
      <c r="C784" s="14"/>
    </row>
    <row r="785" spans="2:3">
      <c r="B785" s="6"/>
      <c r="C785" s="14"/>
    </row>
    <row r="786" spans="2:3">
      <c r="B786" s="6"/>
      <c r="C786" s="14"/>
    </row>
    <row r="787" spans="2:3">
      <c r="B787" s="6"/>
      <c r="C787" s="14"/>
    </row>
    <row r="788" spans="2:3">
      <c r="B788" s="6"/>
      <c r="C788" s="14"/>
    </row>
    <row r="789" spans="2:3">
      <c r="B789" s="6"/>
      <c r="C789" s="14"/>
    </row>
    <row r="790" spans="2:3">
      <c r="B790" s="6"/>
      <c r="C790" s="14"/>
    </row>
    <row r="791" spans="2:3">
      <c r="B791" s="6"/>
      <c r="C791" s="14"/>
    </row>
    <row r="792" spans="2:3">
      <c r="B792" s="6"/>
      <c r="C792" s="14"/>
    </row>
    <row r="793" spans="2:3">
      <c r="B793" s="6"/>
      <c r="C793" s="14"/>
    </row>
    <row r="794" spans="2:3">
      <c r="B794" s="6"/>
      <c r="C794" s="14"/>
    </row>
    <row r="795" spans="2:3">
      <c r="B795" s="6"/>
      <c r="C795" s="14"/>
    </row>
    <row r="796" spans="2:3">
      <c r="B796" s="6"/>
      <c r="C796" s="14"/>
    </row>
    <row r="797" spans="2:3">
      <c r="B797" s="6"/>
      <c r="C797" s="14"/>
    </row>
    <row r="798" spans="2:3">
      <c r="B798" s="6"/>
      <c r="C798" s="14"/>
    </row>
    <row r="799" spans="2:3">
      <c r="B799" s="6"/>
      <c r="C799" s="14"/>
    </row>
    <row r="800" spans="2:3">
      <c r="B800" s="6"/>
      <c r="C800" s="14"/>
    </row>
    <row r="801" spans="2:3">
      <c r="B801" s="6"/>
      <c r="C801" s="14"/>
    </row>
    <row r="802" spans="2:3">
      <c r="B802" s="6"/>
      <c r="C802" s="14"/>
    </row>
    <row r="803" spans="2:3">
      <c r="B803" s="6"/>
      <c r="C803" s="14"/>
    </row>
    <row r="804" spans="2:3">
      <c r="B804" s="6"/>
      <c r="C804" s="14"/>
    </row>
    <row r="805" spans="2:3">
      <c r="B805" s="6"/>
      <c r="C805" s="14"/>
    </row>
    <row r="806" spans="2:3">
      <c r="B806" s="6"/>
      <c r="C806" s="14"/>
    </row>
    <row r="807" spans="2:3">
      <c r="B807" s="6"/>
      <c r="C807" s="14"/>
    </row>
    <row r="808" spans="2:3">
      <c r="B808" s="6"/>
      <c r="C808" s="14"/>
    </row>
    <row r="809" spans="2:3">
      <c r="B809" s="6"/>
      <c r="C809" s="14"/>
    </row>
    <row r="810" spans="2:3">
      <c r="B810" s="6"/>
      <c r="C810" s="14"/>
    </row>
    <row r="811" spans="2:3">
      <c r="B811" s="6"/>
      <c r="C811" s="14"/>
    </row>
    <row r="812" spans="2:3">
      <c r="B812" s="6"/>
      <c r="C812" s="14"/>
    </row>
    <row r="813" spans="2:3">
      <c r="B813" s="6"/>
      <c r="C813" s="14"/>
    </row>
    <row r="814" spans="2:3">
      <c r="B814" s="6"/>
      <c r="C814" s="14"/>
    </row>
    <row r="815" spans="2:3">
      <c r="B815" s="6"/>
      <c r="C815" s="14"/>
    </row>
    <row r="816" spans="2:3">
      <c r="B816" s="6"/>
      <c r="C816" s="14"/>
    </row>
    <row r="817" spans="2:3">
      <c r="B817" s="6"/>
      <c r="C817" s="14"/>
    </row>
    <row r="818" spans="2:3">
      <c r="B818" s="6"/>
      <c r="C818" s="14"/>
    </row>
    <row r="819" spans="2:3">
      <c r="B819" s="6"/>
      <c r="C819" s="14"/>
    </row>
    <row r="820" spans="2:3">
      <c r="B820" s="6"/>
      <c r="C820" s="14"/>
    </row>
    <row r="821" spans="2:3">
      <c r="B821" s="6"/>
      <c r="C821" s="14"/>
    </row>
    <row r="822" spans="2:3">
      <c r="B822" s="6"/>
      <c r="C822" s="14"/>
    </row>
    <row r="823" spans="2:3">
      <c r="B823" s="6"/>
      <c r="C823" s="14"/>
    </row>
    <row r="824" spans="2:3">
      <c r="B824" s="6"/>
      <c r="C824" s="14"/>
    </row>
    <row r="825" spans="2:3">
      <c r="B825" s="6"/>
      <c r="C825" s="14"/>
    </row>
    <row r="826" spans="2:3">
      <c r="B826" s="6"/>
      <c r="C826" s="14"/>
    </row>
    <row r="827" spans="2:3">
      <c r="B827" s="6"/>
      <c r="C827" s="14"/>
    </row>
    <row r="828" spans="2:3">
      <c r="B828" s="6"/>
      <c r="C828" s="14"/>
    </row>
    <row r="829" spans="2:3">
      <c r="B829" s="6"/>
      <c r="C829" s="14"/>
    </row>
    <row r="830" spans="2:3">
      <c r="B830" s="6"/>
      <c r="C830" s="14"/>
    </row>
    <row r="831" spans="2:3">
      <c r="B831" s="6"/>
      <c r="C831" s="14"/>
    </row>
    <row r="832" spans="2:3">
      <c r="B832" s="6"/>
      <c r="C832" s="14"/>
    </row>
    <row r="833" spans="2:3">
      <c r="B833" s="6"/>
      <c r="C833" s="14"/>
    </row>
    <row r="834" spans="2:3">
      <c r="B834" s="6"/>
      <c r="C834" s="14"/>
    </row>
    <row r="835" spans="2:3">
      <c r="B835" s="6"/>
      <c r="C835" s="14"/>
    </row>
    <row r="836" spans="2:3">
      <c r="B836" s="6"/>
      <c r="C836" s="14"/>
    </row>
    <row r="837" spans="2:3">
      <c r="B837" s="6"/>
      <c r="C837" s="14"/>
    </row>
    <row r="838" spans="2:3">
      <c r="B838" s="6"/>
      <c r="C838" s="14"/>
    </row>
    <row r="839" spans="2:3">
      <c r="B839" s="6"/>
      <c r="C839" s="14"/>
    </row>
    <row r="840" spans="2:3">
      <c r="B840" s="6"/>
      <c r="C840" s="14"/>
    </row>
    <row r="841" spans="2:3">
      <c r="B841" s="6"/>
      <c r="C841" s="14"/>
    </row>
    <row r="842" spans="2:3">
      <c r="B842" s="6"/>
      <c r="C842" s="14"/>
    </row>
    <row r="843" spans="2:3">
      <c r="B843" s="6"/>
      <c r="C843" s="14"/>
    </row>
    <row r="844" spans="2:3">
      <c r="B844" s="6"/>
      <c r="C844" s="14"/>
    </row>
    <row r="845" spans="2:3">
      <c r="B845" s="6"/>
      <c r="C845" s="14"/>
    </row>
    <row r="846" spans="2:3">
      <c r="B846" s="6"/>
      <c r="C846" s="14"/>
    </row>
    <row r="847" spans="2:3">
      <c r="B847" s="6"/>
      <c r="C847" s="14"/>
    </row>
    <row r="848" spans="2:3">
      <c r="B848" s="6"/>
      <c r="C848" s="14"/>
    </row>
    <row r="849" spans="2:3">
      <c r="B849" s="6"/>
      <c r="C849" s="14"/>
    </row>
    <row r="850" spans="2:3">
      <c r="B850" s="6"/>
      <c r="C850" s="14"/>
    </row>
    <row r="851" spans="2:3">
      <c r="B851" s="6"/>
      <c r="C851" s="14"/>
    </row>
    <row r="852" spans="2:3">
      <c r="B852" s="6"/>
      <c r="C852" s="14"/>
    </row>
    <row r="853" spans="2:3">
      <c r="B853" s="6"/>
      <c r="C853" s="14"/>
    </row>
    <row r="854" spans="2:3">
      <c r="B854" s="6"/>
      <c r="C854" s="14"/>
    </row>
    <row r="855" spans="2:3">
      <c r="B855" s="6"/>
      <c r="C855" s="14"/>
    </row>
    <row r="856" spans="2:3">
      <c r="B856" s="6"/>
      <c r="C856" s="14"/>
    </row>
    <row r="857" spans="2:3">
      <c r="B857" s="6"/>
      <c r="C857" s="14"/>
    </row>
    <row r="858" spans="2:3">
      <c r="B858" s="6"/>
      <c r="C858" s="14"/>
    </row>
    <row r="859" spans="2:3">
      <c r="B859" s="6"/>
      <c r="C859" s="14"/>
    </row>
    <row r="860" spans="2:3">
      <c r="B860" s="6"/>
      <c r="C860" s="14"/>
    </row>
    <row r="861" spans="2:3">
      <c r="B861" s="6"/>
      <c r="C861" s="14"/>
    </row>
    <row r="862" spans="2:3">
      <c r="B862" s="6"/>
      <c r="C862" s="14"/>
    </row>
    <row r="863" spans="2:3">
      <c r="B863" s="6"/>
      <c r="C863" s="14"/>
    </row>
    <row r="864" spans="2:3">
      <c r="B864" s="6"/>
      <c r="C864" s="14"/>
    </row>
    <row r="865" spans="2:3">
      <c r="B865" s="6"/>
      <c r="C865" s="14"/>
    </row>
    <row r="866" spans="2:3">
      <c r="B866" s="6"/>
      <c r="C866" s="14"/>
    </row>
    <row r="867" spans="2:3">
      <c r="B867" s="6"/>
      <c r="C867" s="14"/>
    </row>
    <row r="868" spans="2:3">
      <c r="B868" s="6"/>
      <c r="C868" s="14"/>
    </row>
    <row r="869" spans="2:3">
      <c r="B869" s="6"/>
      <c r="C869" s="14"/>
    </row>
    <row r="870" spans="2:3">
      <c r="B870" s="6"/>
      <c r="C870" s="14"/>
    </row>
    <row r="871" spans="2:3">
      <c r="B871" s="6"/>
      <c r="C871" s="14"/>
    </row>
    <row r="872" spans="2:3">
      <c r="B872" s="6"/>
      <c r="C872" s="14"/>
    </row>
    <row r="873" spans="2:3">
      <c r="B873" s="6"/>
      <c r="C873" s="14"/>
    </row>
    <row r="874" spans="2:3">
      <c r="B874" s="6"/>
      <c r="C874" s="14"/>
    </row>
    <row r="875" spans="2:3">
      <c r="B875" s="6"/>
      <c r="C875" s="14"/>
    </row>
    <row r="876" spans="2:3">
      <c r="B876" s="6"/>
      <c r="C876" s="14"/>
    </row>
    <row r="877" spans="2:3">
      <c r="B877" s="6"/>
      <c r="C877" s="14"/>
    </row>
    <row r="878" spans="2:3">
      <c r="B878" s="6"/>
      <c r="C878" s="14"/>
    </row>
    <row r="879" spans="2:3">
      <c r="B879" s="6"/>
      <c r="C879" s="14"/>
    </row>
    <row r="880" spans="2:3">
      <c r="B880" s="6"/>
      <c r="C880" s="14"/>
    </row>
    <row r="881" spans="2:3">
      <c r="B881" s="6"/>
      <c r="C881" s="14"/>
    </row>
    <row r="882" spans="2:3">
      <c r="B882" s="6"/>
      <c r="C882" s="14"/>
    </row>
    <row r="883" spans="2:3">
      <c r="B883" s="6"/>
      <c r="C883" s="14"/>
    </row>
    <row r="884" spans="2:3">
      <c r="B884" s="6"/>
      <c r="C884" s="14"/>
    </row>
    <row r="885" spans="2:3">
      <c r="B885" s="6"/>
      <c r="C885" s="14"/>
    </row>
    <row r="886" spans="2:3">
      <c r="B886" s="6"/>
      <c r="C886" s="14"/>
    </row>
    <row r="887" spans="2:3">
      <c r="B887" s="6"/>
      <c r="C887" s="14"/>
    </row>
    <row r="888" spans="2:3">
      <c r="B888" s="6"/>
      <c r="C888" s="14"/>
    </row>
    <row r="889" spans="2:3">
      <c r="B889" s="6"/>
      <c r="C889" s="14"/>
    </row>
    <row r="890" spans="2:3">
      <c r="B890" s="6"/>
      <c r="C890" s="14"/>
    </row>
    <row r="891" spans="2:3">
      <c r="B891" s="6"/>
      <c r="C891" s="14"/>
    </row>
    <row r="892" spans="2:3">
      <c r="B892" s="6"/>
      <c r="C892" s="14"/>
    </row>
    <row r="893" spans="2:3">
      <c r="B893" s="6"/>
      <c r="C893" s="14"/>
    </row>
    <row r="894" spans="2:3">
      <c r="B894" s="6"/>
      <c r="C894" s="14"/>
    </row>
    <row r="895" spans="2:3">
      <c r="B895" s="6"/>
      <c r="C895" s="14"/>
    </row>
    <row r="896" spans="2:3">
      <c r="B896" s="6"/>
      <c r="C896" s="14"/>
    </row>
    <row r="897" spans="2:3">
      <c r="B897" s="6"/>
      <c r="C897" s="14"/>
    </row>
    <row r="898" spans="2:3">
      <c r="B898" s="6"/>
      <c r="C898" s="14"/>
    </row>
    <row r="899" spans="2:3">
      <c r="B899" s="6"/>
      <c r="C899" s="14"/>
    </row>
    <row r="900" spans="2:3">
      <c r="B900" s="6"/>
      <c r="C900" s="14"/>
    </row>
    <row r="901" spans="2:3">
      <c r="B901" s="6"/>
      <c r="C901" s="14"/>
    </row>
    <row r="902" spans="2:3">
      <c r="B902" s="6"/>
      <c r="C902" s="14"/>
    </row>
    <row r="903" spans="2:3">
      <c r="B903" s="6"/>
      <c r="C903" s="14"/>
    </row>
    <row r="904" spans="2:3">
      <c r="B904" s="6"/>
      <c r="C904" s="14"/>
    </row>
    <row r="905" spans="2:3">
      <c r="B905" s="6"/>
      <c r="C905" s="14"/>
    </row>
    <row r="906" spans="2:3">
      <c r="B906" s="6"/>
      <c r="C906" s="14"/>
    </row>
    <row r="907" spans="2:3">
      <c r="B907" s="6"/>
      <c r="C907" s="14"/>
    </row>
    <row r="908" spans="2:3">
      <c r="B908" s="6"/>
      <c r="C908" s="14"/>
    </row>
    <row r="909" spans="2:3">
      <c r="B909" s="6"/>
      <c r="C909" s="14"/>
    </row>
    <row r="910" spans="2:3">
      <c r="B910" s="6"/>
      <c r="C910" s="14"/>
    </row>
    <row r="911" spans="2:3">
      <c r="B911" s="6"/>
      <c r="C911" s="14"/>
    </row>
    <row r="912" spans="2:3">
      <c r="B912" s="6"/>
      <c r="C912" s="14"/>
    </row>
    <row r="913" spans="2:3">
      <c r="B913" s="6"/>
      <c r="C913" s="14"/>
    </row>
    <row r="914" spans="2:3">
      <c r="B914" s="6"/>
      <c r="C914" s="14"/>
    </row>
    <row r="915" spans="2:3">
      <c r="B915" s="6"/>
      <c r="C915" s="14"/>
    </row>
    <row r="916" spans="2:3">
      <c r="B916" s="6"/>
      <c r="C916" s="14"/>
    </row>
    <row r="917" spans="2:3">
      <c r="B917" s="6"/>
      <c r="C917" s="14"/>
    </row>
    <row r="918" spans="2:3">
      <c r="B918" s="6"/>
      <c r="C918" s="14"/>
    </row>
    <row r="919" spans="2:3">
      <c r="B919" s="6"/>
      <c r="C919" s="14"/>
    </row>
    <row r="920" spans="2:3">
      <c r="B920" s="6"/>
      <c r="C920" s="14"/>
    </row>
    <row r="921" spans="2:3">
      <c r="B921" s="6"/>
      <c r="C921" s="14"/>
    </row>
    <row r="922" spans="2:3">
      <c r="B922" s="6"/>
      <c r="C922" s="14"/>
    </row>
    <row r="923" spans="2:3">
      <c r="B923" s="6"/>
      <c r="C923" s="14"/>
    </row>
    <row r="924" spans="2:3">
      <c r="B924" s="6"/>
      <c r="C924" s="14"/>
    </row>
    <row r="925" spans="2:3">
      <c r="B925" s="6"/>
      <c r="C925" s="14"/>
    </row>
    <row r="926" spans="2:3">
      <c r="B926" s="6"/>
      <c r="C926" s="14"/>
    </row>
    <row r="927" spans="2:3">
      <c r="B927" s="6"/>
      <c r="C927" s="14"/>
    </row>
    <row r="928" spans="2:3">
      <c r="B928" s="6"/>
      <c r="C928" s="14"/>
    </row>
    <row r="929" spans="2:3">
      <c r="B929" s="6"/>
      <c r="C929" s="14"/>
    </row>
    <row r="930" spans="2:3">
      <c r="B930" s="6"/>
      <c r="C930" s="14"/>
    </row>
    <row r="931" spans="2:3">
      <c r="B931" s="6"/>
      <c r="C931" s="14"/>
    </row>
    <row r="932" spans="2:3">
      <c r="B932" s="6"/>
      <c r="C932" s="14"/>
    </row>
    <row r="933" spans="2:3">
      <c r="B933" s="6"/>
      <c r="C933" s="14"/>
    </row>
    <row r="934" spans="2:3">
      <c r="B934" s="6"/>
      <c r="C934" s="14"/>
    </row>
    <row r="935" spans="2:3">
      <c r="B935" s="6"/>
      <c r="C935" s="14"/>
    </row>
    <row r="936" spans="2:3">
      <c r="B936" s="6"/>
      <c r="C936" s="14"/>
    </row>
    <row r="937" spans="2:3">
      <c r="B937" s="6"/>
      <c r="C937" s="14"/>
    </row>
    <row r="938" spans="2:3">
      <c r="B938" s="6"/>
      <c r="C938" s="14"/>
    </row>
    <row r="939" spans="2:3">
      <c r="B939" s="6"/>
      <c r="C939" s="14"/>
    </row>
    <row r="940" spans="2:3">
      <c r="B940" s="6"/>
      <c r="C940" s="14"/>
    </row>
    <row r="941" spans="2:3">
      <c r="B941" s="6"/>
      <c r="C941" s="14"/>
    </row>
    <row r="942" spans="2:3">
      <c r="B942" s="6"/>
      <c r="C942" s="14"/>
    </row>
    <row r="943" spans="2:3">
      <c r="B943" s="6"/>
      <c r="C943" s="14"/>
    </row>
    <row r="944" spans="2:3">
      <c r="B944" s="6"/>
      <c r="C944" s="14"/>
    </row>
    <row r="945" spans="2:3">
      <c r="B945" s="6"/>
      <c r="C945" s="14"/>
    </row>
    <row r="946" spans="2:3">
      <c r="B946" s="6"/>
      <c r="C946" s="14"/>
    </row>
    <row r="947" spans="2:3">
      <c r="B947" s="6"/>
      <c r="C947" s="14"/>
    </row>
    <row r="948" spans="2:3">
      <c r="B948" s="6"/>
      <c r="C948" s="14"/>
    </row>
    <row r="949" spans="2:3">
      <c r="B949" s="6"/>
      <c r="C949" s="14"/>
    </row>
    <row r="950" spans="2:3">
      <c r="B950" s="6"/>
      <c r="C950" s="14"/>
    </row>
    <row r="951" spans="2:3">
      <c r="B951" s="6"/>
      <c r="C951" s="14"/>
    </row>
    <row r="952" spans="2:3">
      <c r="B952" s="6"/>
      <c r="C952" s="14"/>
    </row>
    <row r="953" spans="2:3">
      <c r="B953" s="6"/>
      <c r="C953" s="14"/>
    </row>
    <row r="954" spans="2:3">
      <c r="B954" s="6"/>
      <c r="C954" s="14"/>
    </row>
    <row r="955" spans="2:3">
      <c r="B955" s="6"/>
      <c r="C955" s="14"/>
    </row>
    <row r="956" spans="2:3">
      <c r="B956" s="6"/>
      <c r="C956" s="14"/>
    </row>
    <row r="957" spans="2:3">
      <c r="B957" s="6"/>
      <c r="C957" s="14"/>
    </row>
    <row r="958" spans="2:3">
      <c r="B958" s="6"/>
      <c r="C958" s="14"/>
    </row>
    <row r="959" spans="2:3">
      <c r="B959" s="6"/>
      <c r="C959" s="14"/>
    </row>
    <row r="960" spans="2:3">
      <c r="B960" s="6"/>
      <c r="C960" s="14"/>
    </row>
    <row r="961" spans="2:3">
      <c r="B961" s="6"/>
      <c r="C961" s="14"/>
    </row>
    <row r="962" spans="2:3">
      <c r="B962" s="6"/>
      <c r="C962" s="14"/>
    </row>
    <row r="963" spans="2:3">
      <c r="B963" s="6"/>
      <c r="C963" s="14"/>
    </row>
    <row r="964" spans="2:3">
      <c r="B964" s="6"/>
      <c r="C964" s="14"/>
    </row>
    <row r="965" spans="2:3">
      <c r="B965" s="6"/>
      <c r="C965" s="14"/>
    </row>
    <row r="966" spans="2:3">
      <c r="B966" s="6"/>
      <c r="C966" s="14"/>
    </row>
    <row r="967" spans="2:3">
      <c r="B967" s="6"/>
      <c r="C967" s="14"/>
    </row>
    <row r="968" spans="2:3">
      <c r="B968" s="6"/>
      <c r="C968" s="14"/>
    </row>
    <row r="969" spans="2:3">
      <c r="B969" s="6"/>
      <c r="C969" s="14"/>
    </row>
    <row r="970" spans="2:3">
      <c r="B970" s="6"/>
      <c r="C970" s="14"/>
    </row>
    <row r="971" spans="2:3">
      <c r="B971" s="6"/>
      <c r="C971" s="14"/>
    </row>
    <row r="972" spans="2:3">
      <c r="B972" s="6"/>
      <c r="C972" s="14"/>
    </row>
    <row r="973" spans="2:3">
      <c r="B973" s="6"/>
      <c r="C973" s="14"/>
    </row>
    <row r="974" spans="2:3">
      <c r="B974" s="6"/>
      <c r="C974" s="14"/>
    </row>
    <row r="975" spans="2:3">
      <c r="B975" s="6"/>
      <c r="C975" s="14"/>
    </row>
    <row r="976" spans="2:3">
      <c r="B976" s="6"/>
      <c r="C976" s="14"/>
    </row>
    <row r="977" spans="2:3">
      <c r="B977" s="6"/>
      <c r="C977" s="14"/>
    </row>
    <row r="978" spans="2:3">
      <c r="B978" s="6"/>
      <c r="C978" s="14"/>
    </row>
    <row r="979" spans="2:3">
      <c r="B979" s="6"/>
      <c r="C979" s="14"/>
    </row>
    <row r="980" spans="2:3">
      <c r="B980" s="6"/>
      <c r="C980" s="14"/>
    </row>
    <row r="981" spans="2:3">
      <c r="B981" s="6"/>
      <c r="C981" s="14"/>
    </row>
    <row r="982" spans="2:3">
      <c r="B982" s="6"/>
      <c r="C982" s="14"/>
    </row>
    <row r="983" spans="2:3">
      <c r="B983" s="6"/>
      <c r="C983" s="14"/>
    </row>
    <row r="984" spans="2:3">
      <c r="B984" s="6"/>
      <c r="C984" s="14"/>
    </row>
    <row r="985" spans="2:3">
      <c r="B985" s="6"/>
      <c r="C985" s="14"/>
    </row>
    <row r="986" spans="2:3">
      <c r="B986" s="6"/>
      <c r="C986" s="14"/>
    </row>
    <row r="987" spans="2:3">
      <c r="B987" s="6"/>
      <c r="C987" s="14"/>
    </row>
    <row r="988" spans="2:3">
      <c r="B988" s="6"/>
      <c r="C988" s="14"/>
    </row>
    <row r="989" spans="2:3">
      <c r="B989" s="6"/>
      <c r="C989" s="14"/>
    </row>
    <row r="990" spans="2:3">
      <c r="B990" s="6"/>
      <c r="C990" s="14"/>
    </row>
    <row r="991" spans="2:3">
      <c r="B991" s="6"/>
      <c r="C991" s="14"/>
    </row>
    <row r="992" spans="2:3">
      <c r="B992" s="6"/>
      <c r="C992" s="14"/>
    </row>
    <row r="993" spans="2:3">
      <c r="B993" s="6"/>
      <c r="C993" s="14"/>
    </row>
    <row r="994" spans="2:3">
      <c r="B994" s="6"/>
      <c r="C994" s="14"/>
    </row>
    <row r="995" spans="2:3">
      <c r="B995" s="6"/>
      <c r="C995" s="14"/>
    </row>
    <row r="996" spans="2:3">
      <c r="B996" s="6"/>
      <c r="C996" s="14"/>
    </row>
    <row r="997" spans="2:3">
      <c r="B997" s="6"/>
      <c r="C997" s="14"/>
    </row>
    <row r="998" spans="2:3">
      <c r="B998" s="6"/>
      <c r="C998" s="14"/>
    </row>
    <row r="999" spans="2:3">
      <c r="B999" s="6"/>
      <c r="C999" s="14"/>
    </row>
    <row r="1000" spans="2:3">
      <c r="B1000" s="6"/>
      <c r="C1000" s="14"/>
    </row>
    <row r="1001" spans="2:3">
      <c r="B1001" s="6"/>
      <c r="C1001" s="14"/>
    </row>
    <row r="1002" spans="2:3">
      <c r="B1002" s="6"/>
      <c r="C1002" s="14"/>
    </row>
    <row r="1003" spans="2:3">
      <c r="B1003" s="6"/>
      <c r="C1003" s="14"/>
    </row>
    <row r="1004" spans="2:3">
      <c r="B1004" s="6"/>
      <c r="C1004" s="14"/>
    </row>
    <row r="1005" spans="2:3">
      <c r="B1005" s="6"/>
      <c r="C1005" s="14"/>
    </row>
    <row r="1006" spans="2:3">
      <c r="B1006" s="6"/>
      <c r="C1006" s="14"/>
    </row>
    <row r="1007" spans="2:3">
      <c r="B1007" s="6"/>
      <c r="C1007" s="14"/>
    </row>
    <row r="1008" spans="2:3">
      <c r="B1008" s="6"/>
      <c r="C1008" s="14"/>
    </row>
    <row r="1009" spans="2:3">
      <c r="B1009" s="6"/>
      <c r="C1009" s="14"/>
    </row>
    <row r="1010" spans="2:3">
      <c r="B1010" s="6"/>
      <c r="C1010" s="14"/>
    </row>
    <row r="1011" spans="2:3">
      <c r="B1011" s="6"/>
      <c r="C1011" s="14"/>
    </row>
    <row r="1012" spans="2:3">
      <c r="B1012" s="6"/>
      <c r="C1012" s="14"/>
    </row>
    <row r="1013" spans="2:3">
      <c r="B1013" s="6"/>
      <c r="C1013" s="14"/>
    </row>
    <row r="1014" spans="2:3">
      <c r="B1014" s="6"/>
      <c r="C1014" s="14"/>
    </row>
    <row r="1015" spans="2:3">
      <c r="B1015" s="6"/>
      <c r="C1015" s="14"/>
    </row>
    <row r="1016" spans="2:3">
      <c r="B1016" s="6"/>
      <c r="C1016" s="14"/>
    </row>
    <row r="1017" spans="2:3">
      <c r="B1017" s="6"/>
      <c r="C1017" s="14"/>
    </row>
    <row r="1018" spans="2:3">
      <c r="B1018" s="6"/>
      <c r="C1018" s="14"/>
    </row>
    <row r="1019" spans="2:3">
      <c r="B1019" s="6"/>
      <c r="C1019" s="14"/>
    </row>
    <row r="1020" spans="2:3">
      <c r="B1020" s="6"/>
      <c r="C1020" s="14"/>
    </row>
    <row r="1021" spans="2:3">
      <c r="B1021" s="6"/>
      <c r="C1021" s="14"/>
    </row>
    <row r="1022" spans="2:3">
      <c r="B1022" s="6"/>
      <c r="C1022" s="14"/>
    </row>
    <row r="1023" spans="2:3">
      <c r="B1023" s="6"/>
      <c r="C1023" s="14"/>
    </row>
    <row r="1024" spans="2:3">
      <c r="B1024" s="6"/>
      <c r="C1024" s="14"/>
    </row>
    <row r="1025" spans="2:3">
      <c r="B1025" s="6"/>
      <c r="C1025" s="14"/>
    </row>
    <row r="1026" spans="2:3">
      <c r="B1026" s="6"/>
      <c r="C1026" s="14"/>
    </row>
    <row r="1027" spans="2:3">
      <c r="B1027" s="6"/>
      <c r="C1027" s="14"/>
    </row>
    <row r="1028" spans="2:3">
      <c r="B1028" s="6"/>
      <c r="C1028" s="14"/>
    </row>
    <row r="1029" spans="2:3">
      <c r="B1029" s="6"/>
      <c r="C1029" s="14"/>
    </row>
    <row r="1030" spans="2:3">
      <c r="B1030" s="6"/>
      <c r="C1030" s="14"/>
    </row>
    <row r="1031" spans="2:3">
      <c r="B1031" s="6"/>
      <c r="C1031" s="14"/>
    </row>
    <row r="1032" spans="2:3">
      <c r="B1032" s="6"/>
      <c r="C1032" s="14"/>
    </row>
    <row r="1033" spans="2:3">
      <c r="B1033" s="6"/>
      <c r="C1033" s="14"/>
    </row>
    <row r="1034" spans="2:3">
      <c r="B1034" s="6"/>
      <c r="C1034" s="14"/>
    </row>
    <row r="1035" spans="2:3">
      <c r="B1035" s="6"/>
      <c r="C1035" s="14"/>
    </row>
    <row r="1036" spans="2:3">
      <c r="B1036" s="6"/>
      <c r="C1036" s="14"/>
    </row>
    <row r="1037" spans="2:3">
      <c r="B1037" s="6"/>
      <c r="C1037" s="14"/>
    </row>
    <row r="1038" spans="2:3">
      <c r="B1038" s="6"/>
      <c r="C1038" s="14"/>
    </row>
    <row r="1039" spans="2:3">
      <c r="B1039" s="6"/>
      <c r="C1039" s="14"/>
    </row>
    <row r="1040" spans="2:3">
      <c r="B1040" s="6"/>
      <c r="C1040" s="14"/>
    </row>
    <row r="1041" spans="2:3">
      <c r="B1041" s="6"/>
      <c r="C1041" s="14"/>
    </row>
    <row r="1042" spans="2:3">
      <c r="B1042" s="6"/>
      <c r="C1042" s="14"/>
    </row>
    <row r="1043" spans="2:3">
      <c r="B1043" s="6"/>
      <c r="C1043" s="14"/>
    </row>
    <row r="1044" spans="2:3">
      <c r="B1044" s="6"/>
      <c r="C1044" s="14"/>
    </row>
    <row r="1045" spans="2:3">
      <c r="B1045" s="6"/>
      <c r="C1045" s="14"/>
    </row>
    <row r="1046" spans="2:3">
      <c r="B1046" s="6"/>
      <c r="C1046" s="14"/>
    </row>
    <row r="1047" spans="2:3">
      <c r="B1047" s="6"/>
      <c r="C1047" s="14"/>
    </row>
    <row r="1048" spans="2:3">
      <c r="B1048" s="6"/>
      <c r="C1048" s="14"/>
    </row>
    <row r="1049" spans="2:3">
      <c r="B1049" s="6"/>
      <c r="C1049" s="14"/>
    </row>
    <row r="1050" spans="2:3">
      <c r="B1050" s="6"/>
      <c r="C1050" s="14"/>
    </row>
    <row r="1051" spans="2:3">
      <c r="B1051" s="6"/>
      <c r="C1051" s="14"/>
    </row>
    <row r="1052" spans="2:3">
      <c r="B1052" s="6"/>
      <c r="C1052" s="14"/>
    </row>
    <row r="1053" spans="2:3">
      <c r="B1053" s="6"/>
      <c r="C1053" s="14"/>
    </row>
    <row r="1054" spans="2:3">
      <c r="B1054" s="6"/>
      <c r="C1054" s="14"/>
    </row>
    <row r="1055" spans="2:3">
      <c r="B1055" s="6"/>
      <c r="C1055" s="14"/>
    </row>
    <row r="1056" spans="2:3">
      <c r="B1056" s="6"/>
      <c r="C1056" s="14"/>
    </row>
    <row r="1057" spans="2:3">
      <c r="B1057" s="6"/>
      <c r="C1057" s="14"/>
    </row>
    <row r="1058" spans="2:3">
      <c r="B1058" s="6"/>
      <c r="C1058" s="14"/>
    </row>
    <row r="1059" spans="2:3">
      <c r="B1059" s="6"/>
      <c r="C1059" s="14"/>
    </row>
    <row r="1060" spans="2:3">
      <c r="B1060" s="6"/>
      <c r="C1060" s="14"/>
    </row>
    <row r="1061" spans="2:3">
      <c r="B1061" s="6"/>
      <c r="C1061" s="14"/>
    </row>
    <row r="1062" spans="2:3">
      <c r="B1062" s="6"/>
      <c r="C1062" s="14"/>
    </row>
    <row r="1063" spans="2:3">
      <c r="B1063" s="6"/>
      <c r="C1063" s="14"/>
    </row>
    <row r="1064" spans="2:3">
      <c r="B1064" s="6"/>
      <c r="C1064" s="14"/>
    </row>
    <row r="1065" spans="2:3">
      <c r="B1065" s="6"/>
      <c r="C1065" s="14"/>
    </row>
    <row r="1066" spans="2:3">
      <c r="B1066" s="6"/>
      <c r="C1066" s="14"/>
    </row>
    <row r="1067" spans="2:3">
      <c r="B1067" s="6"/>
      <c r="C1067" s="14"/>
    </row>
    <row r="1068" spans="2:3">
      <c r="B1068" s="6"/>
      <c r="C1068" s="14"/>
    </row>
    <row r="1069" spans="2:3">
      <c r="B1069" s="6"/>
      <c r="C1069" s="14"/>
    </row>
    <row r="1070" spans="2:3">
      <c r="B1070" s="6"/>
      <c r="C1070" s="14"/>
    </row>
    <row r="1071" spans="2:3">
      <c r="B1071" s="6"/>
      <c r="C1071" s="14"/>
    </row>
    <row r="1072" spans="2:3">
      <c r="B1072" s="6"/>
      <c r="C1072" s="14"/>
    </row>
    <row r="1073" spans="2:3">
      <c r="B1073" s="6"/>
      <c r="C1073" s="14"/>
    </row>
    <row r="1074" spans="2:3">
      <c r="B1074" s="6"/>
      <c r="C1074" s="14"/>
    </row>
    <row r="1075" spans="2:3">
      <c r="B1075" s="6"/>
      <c r="C1075" s="14"/>
    </row>
    <row r="1076" spans="2:3">
      <c r="B1076" s="6"/>
      <c r="C1076" s="14"/>
    </row>
    <row r="1077" spans="2:3">
      <c r="B1077" s="6"/>
      <c r="C1077" s="14"/>
    </row>
    <row r="1078" spans="2:3">
      <c r="B1078" s="6"/>
      <c r="C1078" s="14"/>
    </row>
    <row r="1079" spans="2:3">
      <c r="B1079" s="6"/>
      <c r="C1079" s="14"/>
    </row>
    <row r="1080" spans="2:3">
      <c r="B1080" s="6"/>
      <c r="C1080" s="14"/>
    </row>
    <row r="1081" spans="2:3">
      <c r="B1081" s="6"/>
      <c r="C1081" s="14"/>
    </row>
    <row r="1082" spans="2:3">
      <c r="B1082" s="6"/>
      <c r="C1082" s="14"/>
    </row>
    <row r="1083" spans="2:3">
      <c r="B1083" s="6"/>
      <c r="C1083" s="14"/>
    </row>
    <row r="1084" spans="2:3">
      <c r="B1084" s="6"/>
      <c r="C1084" s="14"/>
    </row>
    <row r="1085" spans="2:3">
      <c r="B1085" s="6"/>
      <c r="C1085" s="14"/>
    </row>
    <row r="1086" spans="2:3">
      <c r="B1086" s="6"/>
      <c r="C1086" s="14"/>
    </row>
    <row r="1087" spans="2:3">
      <c r="B1087" s="6"/>
      <c r="C1087" s="14"/>
    </row>
    <row r="1088" spans="2:3">
      <c r="B1088" s="6"/>
      <c r="C1088" s="14"/>
    </row>
    <row r="1089" spans="2:3">
      <c r="B1089" s="6"/>
      <c r="C1089" s="14"/>
    </row>
    <row r="1090" spans="2:3">
      <c r="B1090" s="6"/>
      <c r="C1090" s="14"/>
    </row>
    <row r="1091" spans="2:3">
      <c r="B1091" s="6"/>
      <c r="C1091" s="14"/>
    </row>
    <row r="1092" spans="2:3">
      <c r="B1092" s="6"/>
      <c r="C1092" s="14"/>
    </row>
    <row r="1093" spans="2:3">
      <c r="B1093" s="6"/>
      <c r="C1093" s="14"/>
    </row>
    <row r="1094" spans="2:3">
      <c r="B1094" s="6"/>
      <c r="C1094" s="14"/>
    </row>
    <row r="1095" spans="2:3">
      <c r="B1095" s="6"/>
      <c r="C1095" s="14"/>
    </row>
    <row r="1096" spans="2:3">
      <c r="B1096" s="6"/>
      <c r="C1096" s="14"/>
    </row>
    <row r="1097" spans="2:3">
      <c r="B1097" s="6"/>
      <c r="C1097" s="14"/>
    </row>
    <row r="1098" spans="2:3">
      <c r="B1098" s="6"/>
      <c r="C1098" s="14"/>
    </row>
    <row r="1099" spans="2:3">
      <c r="B1099" s="6"/>
      <c r="C1099" s="14"/>
    </row>
    <row r="1100" spans="2:3">
      <c r="B1100" s="6"/>
      <c r="C1100" s="14"/>
    </row>
    <row r="1101" spans="2:3">
      <c r="B1101" s="6"/>
      <c r="C1101" s="14"/>
    </row>
    <row r="1102" spans="2:3">
      <c r="B1102" s="6"/>
      <c r="C1102" s="14"/>
    </row>
    <row r="1103" spans="2:3">
      <c r="B1103" s="6"/>
      <c r="C1103" s="14"/>
    </row>
    <row r="1104" spans="2:3">
      <c r="B1104" s="6"/>
      <c r="C1104" s="14"/>
    </row>
    <row r="1105" spans="2:3">
      <c r="B1105" s="6"/>
      <c r="C1105" s="14"/>
    </row>
    <row r="1106" spans="2:3">
      <c r="B1106" s="6"/>
      <c r="C1106" s="14"/>
    </row>
    <row r="1107" spans="2:3">
      <c r="B1107" s="6"/>
      <c r="C1107" s="14"/>
    </row>
    <row r="1108" spans="2:3">
      <c r="B1108" s="6"/>
      <c r="C1108" s="14"/>
    </row>
    <row r="1109" spans="2:3">
      <c r="B1109" s="6"/>
      <c r="C1109" s="14"/>
    </row>
    <row r="1110" spans="2:3">
      <c r="B1110" s="6"/>
      <c r="C1110" s="14"/>
    </row>
    <row r="1111" spans="2:3">
      <c r="B1111" s="6"/>
      <c r="C1111" s="14"/>
    </row>
    <row r="1112" spans="2:3">
      <c r="B1112" s="6"/>
      <c r="C1112" s="14"/>
    </row>
    <row r="1113" spans="2:3">
      <c r="B1113" s="6"/>
      <c r="C1113" s="14"/>
    </row>
    <row r="1114" spans="2:3">
      <c r="B1114" s="6"/>
      <c r="C1114" s="14"/>
    </row>
    <row r="1115" spans="2:3">
      <c r="B1115" s="6"/>
      <c r="C1115" s="14"/>
    </row>
    <row r="1116" spans="2:3">
      <c r="B1116" s="6"/>
      <c r="C1116" s="14"/>
    </row>
    <row r="1117" spans="2:3">
      <c r="B1117" s="6"/>
      <c r="C1117" s="14"/>
    </row>
    <row r="1118" spans="2:3">
      <c r="B1118" s="6"/>
      <c r="C1118" s="14"/>
    </row>
    <row r="1119" spans="2:3">
      <c r="B1119" s="6"/>
      <c r="C1119" s="14"/>
    </row>
    <row r="1120" spans="2:3">
      <c r="B1120" s="6"/>
      <c r="C1120" s="14"/>
    </row>
    <row r="1121" spans="2:3">
      <c r="B1121" s="6"/>
      <c r="C1121" s="14"/>
    </row>
    <row r="1122" spans="2:3">
      <c r="B1122" s="6"/>
      <c r="C1122" s="14"/>
    </row>
    <row r="1123" spans="2:3">
      <c r="B1123" s="6"/>
      <c r="C1123" s="14"/>
    </row>
    <row r="1124" spans="2:3">
      <c r="B1124" s="6"/>
      <c r="C1124" s="14"/>
    </row>
    <row r="1125" spans="2:3">
      <c r="B1125" s="6"/>
      <c r="C1125" s="14"/>
    </row>
    <row r="1126" spans="2:3">
      <c r="B1126" s="6"/>
      <c r="C1126" s="14"/>
    </row>
    <row r="1127" spans="2:3">
      <c r="B1127" s="6"/>
      <c r="C1127" s="14"/>
    </row>
    <row r="1128" spans="2:3">
      <c r="B1128" s="6"/>
      <c r="C1128" s="14"/>
    </row>
    <row r="1129" spans="2:3">
      <c r="B1129" s="6"/>
      <c r="C1129" s="14"/>
    </row>
    <row r="1130" spans="2:3">
      <c r="B1130" s="6"/>
      <c r="C1130" s="14"/>
    </row>
    <row r="1131" spans="2:3">
      <c r="B1131" s="6"/>
      <c r="C1131" s="14"/>
    </row>
    <row r="1132" spans="2:3">
      <c r="B1132" s="6"/>
      <c r="C1132" s="14"/>
    </row>
    <row r="1133" spans="2:3">
      <c r="B1133" s="6"/>
      <c r="C1133" s="14"/>
    </row>
    <row r="1134" spans="2:3">
      <c r="B1134" s="6"/>
      <c r="C1134" s="14"/>
    </row>
    <row r="1135" spans="2:3">
      <c r="B1135" s="6"/>
      <c r="C1135" s="14"/>
    </row>
    <row r="1136" spans="2:3">
      <c r="B1136" s="6"/>
      <c r="C1136" s="14"/>
    </row>
    <row r="1137" spans="2:3">
      <c r="B1137" s="6"/>
      <c r="C1137" s="14"/>
    </row>
    <row r="1138" spans="2:3">
      <c r="B1138" s="6"/>
      <c r="C1138" s="14"/>
    </row>
    <row r="1139" spans="2:3">
      <c r="B1139" s="6"/>
      <c r="C1139" s="14"/>
    </row>
    <row r="1140" spans="2:3">
      <c r="B1140" s="6"/>
      <c r="C1140" s="14"/>
    </row>
    <row r="1141" spans="2:3">
      <c r="B1141" s="6"/>
      <c r="C1141" s="14"/>
    </row>
    <row r="1142" spans="2:3">
      <c r="B1142" s="6"/>
      <c r="C1142" s="14"/>
    </row>
    <row r="1143" spans="2:3">
      <c r="B1143" s="6"/>
      <c r="C1143" s="14"/>
    </row>
    <row r="1144" spans="2:3">
      <c r="B1144" s="6"/>
      <c r="C1144" s="14"/>
    </row>
    <row r="1145" spans="2:3">
      <c r="B1145" s="6"/>
      <c r="C1145" s="14"/>
    </row>
    <row r="1146" spans="2:3">
      <c r="B1146" s="6"/>
      <c r="C1146" s="14"/>
    </row>
    <row r="1147" spans="2:3">
      <c r="B1147" s="6"/>
      <c r="C1147" s="14"/>
    </row>
    <row r="1148" spans="2:3">
      <c r="B1148" s="6"/>
      <c r="C1148" s="14"/>
    </row>
    <row r="1149" spans="2:3">
      <c r="B1149" s="6"/>
      <c r="C1149" s="14"/>
    </row>
    <row r="1150" spans="2:3">
      <c r="B1150" s="6"/>
      <c r="C1150" s="14"/>
    </row>
    <row r="1151" spans="2:3">
      <c r="B1151" s="6"/>
      <c r="C1151" s="14"/>
    </row>
    <row r="1152" spans="2:3">
      <c r="B1152" s="6"/>
      <c r="C1152" s="14"/>
    </row>
    <row r="1153" spans="2:3">
      <c r="B1153" s="6"/>
      <c r="C1153" s="14"/>
    </row>
    <row r="1154" spans="2:3">
      <c r="B1154" s="6"/>
      <c r="C1154" s="14"/>
    </row>
    <row r="1155" spans="2:3">
      <c r="B1155" s="6"/>
      <c r="C1155" s="14"/>
    </row>
    <row r="1156" spans="2:3">
      <c r="B1156" s="6"/>
      <c r="C1156" s="14"/>
    </row>
    <row r="1157" spans="2:3">
      <c r="B1157" s="6"/>
      <c r="C1157" s="14"/>
    </row>
    <row r="1158" spans="2:3">
      <c r="B1158" s="6"/>
      <c r="C1158" s="14"/>
    </row>
    <row r="1159" spans="2:3">
      <c r="B1159" s="6"/>
      <c r="C1159" s="14"/>
    </row>
    <row r="1160" spans="2:3">
      <c r="B1160" s="6"/>
      <c r="C1160" s="14"/>
    </row>
    <row r="1161" spans="2:3">
      <c r="B1161" s="6"/>
      <c r="C1161" s="14"/>
    </row>
    <row r="1162" spans="2:3">
      <c r="B1162" s="6"/>
      <c r="C1162" s="14"/>
    </row>
    <row r="1163" spans="2:3">
      <c r="B1163" s="6"/>
      <c r="C1163" s="14"/>
    </row>
    <row r="1164" spans="2:3">
      <c r="B1164" s="6"/>
      <c r="C1164" s="14"/>
    </row>
    <row r="1165" spans="2:3">
      <c r="B1165" s="6"/>
      <c r="C1165" s="14"/>
    </row>
    <row r="1166" spans="2:3">
      <c r="B1166" s="6"/>
      <c r="C1166" s="14"/>
    </row>
    <row r="1167" spans="2:3">
      <c r="B1167" s="6"/>
      <c r="C1167" s="14"/>
    </row>
    <row r="1168" spans="2:3">
      <c r="B1168" s="6"/>
      <c r="C1168" s="14"/>
    </row>
    <row r="1169" spans="2:3">
      <c r="B1169" s="6"/>
      <c r="C1169" s="14"/>
    </row>
    <row r="1170" spans="2:3">
      <c r="B1170" s="6"/>
      <c r="C1170" s="14"/>
    </row>
    <row r="1171" spans="2:3">
      <c r="B1171" s="6"/>
      <c r="C1171" s="14"/>
    </row>
    <row r="1172" spans="2:3">
      <c r="B1172" s="6"/>
      <c r="C1172" s="14"/>
    </row>
    <row r="1173" spans="2:3">
      <c r="B1173" s="6"/>
      <c r="C1173" s="14"/>
    </row>
    <row r="1174" spans="2:3">
      <c r="B1174" s="6"/>
      <c r="C1174" s="14"/>
    </row>
    <row r="1175" spans="2:3">
      <c r="B1175" s="6"/>
      <c r="C1175" s="14"/>
    </row>
    <row r="1176" spans="2:3">
      <c r="B1176" s="6"/>
      <c r="C1176" s="14"/>
    </row>
    <row r="1177" spans="2:3">
      <c r="B1177" s="6"/>
      <c r="C1177" s="14"/>
    </row>
    <row r="1178" spans="2:3">
      <c r="B1178" s="6"/>
      <c r="C1178" s="14"/>
    </row>
    <row r="1179" spans="2:3">
      <c r="B1179" s="6"/>
      <c r="C1179" s="14"/>
    </row>
    <row r="1180" spans="2:3">
      <c r="B1180" s="6"/>
      <c r="C1180" s="14"/>
    </row>
    <row r="1181" spans="2:3">
      <c r="B1181" s="6"/>
      <c r="C1181" s="14"/>
    </row>
    <row r="1182" spans="2:3">
      <c r="B1182" s="6"/>
      <c r="C1182" s="14"/>
    </row>
    <row r="1183" spans="2:3">
      <c r="B1183" s="6"/>
      <c r="C1183" s="14"/>
    </row>
    <row r="1184" spans="2:3">
      <c r="B1184" s="6"/>
      <c r="C1184" s="14"/>
    </row>
    <row r="1185" spans="2:3">
      <c r="B1185" s="6"/>
      <c r="C1185" s="14"/>
    </row>
    <row r="1186" spans="2:3">
      <c r="B1186" s="6"/>
      <c r="C1186" s="14"/>
    </row>
    <row r="1187" spans="2:3">
      <c r="B1187" s="6"/>
      <c r="C1187" s="14"/>
    </row>
    <row r="1188" spans="2:3">
      <c r="B1188" s="6"/>
      <c r="C1188" s="14"/>
    </row>
    <row r="1189" spans="2:3">
      <c r="B1189" s="6"/>
      <c r="C1189" s="14"/>
    </row>
    <row r="1190" spans="2:3">
      <c r="B1190" s="6"/>
      <c r="C1190" s="14"/>
    </row>
    <row r="1191" spans="2:3">
      <c r="B1191" s="6"/>
      <c r="C1191" s="14"/>
    </row>
    <row r="1192" spans="2:3">
      <c r="B1192" s="6"/>
      <c r="C1192" s="14"/>
    </row>
    <row r="1193" spans="2:3">
      <c r="B1193" s="6"/>
      <c r="C1193" s="14"/>
    </row>
    <row r="1194" spans="2:3">
      <c r="B1194" s="6"/>
      <c r="C1194" s="14"/>
    </row>
    <row r="1195" spans="2:3">
      <c r="B1195" s="6"/>
      <c r="C1195" s="14"/>
    </row>
    <row r="1196" spans="2:3">
      <c r="B1196" s="6"/>
      <c r="C1196" s="14"/>
    </row>
    <row r="1197" spans="2:3">
      <c r="B1197" s="6"/>
      <c r="C1197" s="14"/>
    </row>
    <row r="1198" spans="2:3">
      <c r="B1198" s="6"/>
      <c r="C1198" s="14"/>
    </row>
    <row r="1199" spans="2:3">
      <c r="B1199" s="6"/>
      <c r="C1199" s="14"/>
    </row>
    <row r="1200" spans="2:3">
      <c r="B1200" s="6"/>
      <c r="C1200" s="14"/>
    </row>
    <row r="1201" spans="2:3">
      <c r="B1201" s="6"/>
      <c r="C1201" s="14"/>
    </row>
    <row r="1202" spans="2:3">
      <c r="B1202" s="6"/>
      <c r="C1202" s="14"/>
    </row>
    <row r="1203" spans="2:3">
      <c r="B1203" s="6"/>
      <c r="C1203" s="14"/>
    </row>
    <row r="1204" spans="2:3">
      <c r="B1204" s="6"/>
      <c r="C1204" s="14"/>
    </row>
    <row r="1205" spans="2:3">
      <c r="B1205" s="6"/>
      <c r="C1205" s="14"/>
    </row>
    <row r="1206" spans="2:3">
      <c r="B1206" s="6"/>
      <c r="C1206" s="14"/>
    </row>
    <row r="1207" spans="2:3">
      <c r="B1207" s="6"/>
      <c r="C1207" s="14"/>
    </row>
    <row r="1208" spans="2:3">
      <c r="B1208" s="6"/>
      <c r="C1208" s="14"/>
    </row>
    <row r="1209" spans="2:3">
      <c r="B1209" s="6"/>
      <c r="C1209" s="14"/>
    </row>
    <row r="1210" spans="2:3">
      <c r="B1210" s="6"/>
      <c r="C1210" s="14"/>
    </row>
    <row r="1211" spans="2:3">
      <c r="B1211" s="6"/>
      <c r="C1211" s="14"/>
    </row>
    <row r="1212" spans="2:3">
      <c r="B1212" s="6"/>
      <c r="C1212" s="14"/>
    </row>
    <row r="1213" spans="2:3">
      <c r="B1213" s="6"/>
      <c r="C1213" s="14"/>
    </row>
    <row r="1214" spans="2:3">
      <c r="B1214" s="6"/>
      <c r="C1214" s="14"/>
    </row>
    <row r="1215" spans="2:3">
      <c r="B1215" s="6"/>
      <c r="C1215" s="14"/>
    </row>
    <row r="1216" spans="2:3">
      <c r="B1216" s="6"/>
      <c r="C1216" s="14"/>
    </row>
    <row r="1217" spans="2:3">
      <c r="B1217" s="6"/>
      <c r="C1217" s="14"/>
    </row>
    <row r="1218" spans="2:3">
      <c r="B1218" s="6"/>
      <c r="C1218" s="14"/>
    </row>
    <row r="1219" spans="2:3">
      <c r="B1219" s="6"/>
      <c r="C1219" s="14"/>
    </row>
    <row r="1220" spans="2:3">
      <c r="B1220" s="6"/>
      <c r="C1220" s="14"/>
    </row>
    <row r="1221" spans="2:3">
      <c r="B1221" s="6"/>
      <c r="C1221" s="14"/>
    </row>
    <row r="1222" spans="2:3">
      <c r="B1222" s="6"/>
      <c r="C1222" s="14"/>
    </row>
    <row r="1223" spans="2:3">
      <c r="B1223" s="6"/>
      <c r="C1223" s="14"/>
    </row>
    <row r="1224" spans="2:3">
      <c r="B1224" s="6"/>
      <c r="C1224" s="14"/>
    </row>
    <row r="1225" spans="2:3">
      <c r="B1225" s="6"/>
      <c r="C1225" s="14"/>
    </row>
    <row r="1226" spans="2:3">
      <c r="B1226" s="6"/>
      <c r="C1226" s="14"/>
    </row>
    <row r="1227" spans="2:3">
      <c r="B1227" s="6"/>
      <c r="C1227" s="14"/>
    </row>
    <row r="1228" spans="2:3">
      <c r="B1228" s="6"/>
      <c r="C1228" s="14"/>
    </row>
    <row r="1229" spans="2:3">
      <c r="B1229" s="6"/>
      <c r="C1229" s="14"/>
    </row>
    <row r="1230" spans="2:3">
      <c r="B1230" s="6"/>
      <c r="C1230" s="14"/>
    </row>
    <row r="1231" spans="2:3">
      <c r="B1231" s="6"/>
      <c r="C1231" s="14"/>
    </row>
    <row r="1232" spans="2:3">
      <c r="B1232" s="6"/>
      <c r="C1232" s="14"/>
    </row>
    <row r="1233" spans="2:3">
      <c r="B1233" s="6"/>
      <c r="C1233" s="14"/>
    </row>
    <row r="1234" spans="2:3">
      <c r="B1234" s="6"/>
      <c r="C1234" s="14"/>
    </row>
    <row r="1235" spans="2:3">
      <c r="B1235" s="6"/>
      <c r="C1235" s="14"/>
    </row>
    <row r="1236" spans="2:3">
      <c r="B1236" s="6"/>
      <c r="C1236" s="14"/>
    </row>
    <row r="1237" spans="2:3">
      <c r="B1237" s="6"/>
      <c r="C1237" s="14"/>
    </row>
    <row r="1238" spans="2:3">
      <c r="B1238" s="6"/>
      <c r="C1238" s="14"/>
    </row>
    <row r="1239" spans="2:3">
      <c r="B1239" s="6"/>
      <c r="C1239" s="14"/>
    </row>
    <row r="1240" spans="2:3">
      <c r="B1240" s="6"/>
      <c r="C1240" s="14"/>
    </row>
    <row r="1241" spans="2:3">
      <c r="B1241" s="6"/>
      <c r="C1241" s="14"/>
    </row>
    <row r="1242" spans="2:3">
      <c r="B1242" s="6"/>
      <c r="C1242" s="14"/>
    </row>
    <row r="1243" spans="2:3">
      <c r="B1243" s="6"/>
      <c r="C1243" s="14"/>
    </row>
    <row r="1244" spans="2:3">
      <c r="B1244" s="6"/>
      <c r="C1244" s="14"/>
    </row>
    <row r="1245" spans="2:3">
      <c r="B1245" s="6"/>
      <c r="C1245" s="14"/>
    </row>
    <row r="1246" spans="2:3">
      <c r="B1246" s="6"/>
      <c r="C1246" s="14"/>
    </row>
    <row r="1247" spans="2:3">
      <c r="B1247" s="6"/>
      <c r="C1247" s="14"/>
    </row>
    <row r="1248" spans="2:3">
      <c r="B1248" s="6"/>
      <c r="C1248" s="14"/>
    </row>
    <row r="1249" spans="2:3">
      <c r="B1249" s="6"/>
      <c r="C1249" s="14"/>
    </row>
    <row r="1250" spans="2:3">
      <c r="B1250" s="6"/>
      <c r="C1250" s="14"/>
    </row>
    <row r="1251" spans="2:3">
      <c r="B1251" s="6"/>
      <c r="C1251" s="14"/>
    </row>
    <row r="1252" spans="2:3">
      <c r="B1252" s="6"/>
      <c r="C1252" s="14"/>
    </row>
    <row r="1253" spans="2:3">
      <c r="B1253" s="6"/>
      <c r="C1253" s="14"/>
    </row>
    <row r="1254" spans="2:3">
      <c r="B1254" s="6"/>
      <c r="C1254" s="14"/>
    </row>
    <row r="1255" spans="2:3">
      <c r="B1255" s="6"/>
      <c r="C1255" s="14"/>
    </row>
    <row r="1256" spans="2:3">
      <c r="B1256" s="6"/>
      <c r="C1256" s="14"/>
    </row>
    <row r="1257" spans="2:3">
      <c r="B1257" s="6"/>
      <c r="C1257" s="14"/>
    </row>
    <row r="1258" spans="2:3">
      <c r="B1258" s="6"/>
      <c r="C1258" s="14"/>
    </row>
    <row r="1259" spans="2:3">
      <c r="B1259" s="6"/>
      <c r="C1259" s="14"/>
    </row>
    <row r="1260" spans="2:3">
      <c r="B1260" s="6"/>
      <c r="C1260" s="14"/>
    </row>
    <row r="1261" spans="2:3">
      <c r="B1261" s="6"/>
      <c r="C1261" s="14"/>
    </row>
    <row r="1262" spans="2:3">
      <c r="B1262" s="6"/>
      <c r="C1262" s="14"/>
    </row>
    <row r="1263" spans="2:3">
      <c r="B1263" s="6"/>
      <c r="C1263" s="14"/>
    </row>
    <row r="1264" spans="2:3">
      <c r="B1264" s="6"/>
      <c r="C1264" s="14"/>
    </row>
    <row r="1265" spans="2:3">
      <c r="B1265" s="6"/>
      <c r="C1265" s="14"/>
    </row>
    <row r="1266" spans="2:3">
      <c r="B1266" s="6"/>
      <c r="C1266" s="14"/>
    </row>
    <row r="1267" spans="2:3">
      <c r="B1267" s="6"/>
      <c r="C1267" s="14"/>
    </row>
    <row r="1268" spans="2:3">
      <c r="B1268" s="6"/>
      <c r="C1268" s="14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O-C_Gateway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2024-02-16T05:28:07Z</dcterms:modified>
</cp:coreProperties>
</file>