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5D7B976-27B0-46DB-8AB6-36B193A8A8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Q22" i="1"/>
  <c r="Q23" i="1"/>
  <c r="Q24" i="1"/>
  <c r="Q25" i="1"/>
  <c r="Q26" i="1"/>
  <c r="Q27" i="1"/>
  <c r="Q28" i="1"/>
  <c r="E21" i="1"/>
  <c r="F21" i="1"/>
  <c r="G21" i="1"/>
  <c r="H21" i="1"/>
  <c r="D9" i="1"/>
  <c r="E9" i="1"/>
  <c r="F16" i="1"/>
  <c r="F17" i="1" s="1"/>
  <c r="C17" i="1"/>
  <c r="Q21" i="1"/>
  <c r="C12" i="1"/>
  <c r="C11" i="1"/>
  <c r="O24" i="1" l="1"/>
  <c r="O22" i="1"/>
  <c r="O23" i="1"/>
  <c r="O27" i="1"/>
  <c r="O28" i="1"/>
  <c r="O26" i="1"/>
  <c r="C15" i="1"/>
  <c r="O2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<sst xmlns="http://schemas.openxmlformats.org/spreadsheetml/2006/main" count="64" uniqueCount="49">
  <si>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</si>
  <si>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</si>
  <si>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</si>
  <si>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</si>
  <si>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</si>
  <si>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</si>
  <si>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</si>
  <si>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</si>
  <si>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</si>
  <si>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</si>
  <si>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</si>
  <si>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</si>
  <si>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</si>
  <si>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</si>
  <si>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</si>
  <si>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</si>
  <si>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</si>
  <si>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</si>
  <si>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</si>
  <si>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</si>
  <si>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</si>
  <si>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</si>
  <si>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</si>
  <si>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</si>
  <si>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</si>
  <si>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</si>
  <si>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</si>
  <si>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</si>
  <si>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</si>
  <si>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</si>
  <si>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</si>
  <si>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</si>
  <si>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</si>
  <si>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</si>
  <si>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</si>
  <si>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</si>
  <si>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</si>
  <si>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</si>
  <si>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</si>
  <si>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</si>
  <si>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</si>
  <si>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</si>
  <si>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3208-1987</t>
  </si>
  <si>
    <t>Lac</t>
  </si>
  <si>
    <t>IBVS 5958</t>
  </si>
  <si>
    <t>II</t>
  </si>
  <si>
    <t>I</t>
  </si>
  <si>
    <t>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</si>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</sst>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3208-1987 -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6.0429999939515255E-3</c:v>
                </c:pt>
                <c:pt idx="1">
                  <c:v>6.0429999939515255E-3</c:v>
                </c:pt>
                <c:pt idx="2">
                  <c:v>0</c:v>
                </c:pt>
                <c:pt idx="3">
                  <c:v>7.8499999654013664E-4</c:v>
                </c:pt>
                <c:pt idx="4">
                  <c:v>-3.8700000004610047E-4</c:v>
                </c:pt>
                <c:pt idx="5">
                  <c:v>6.700000012642704E-4</c:v>
                </c:pt>
                <c:pt idx="6">
                  <c:v>2.2929999977350235E-3</c:v>
                </c:pt>
                <c:pt idx="7">
                  <c:v>1.9780000002356246E-3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99-4D14-A226-E8A7B8134C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99-4D14-A226-E8A7B8134C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99-4D14-A226-E8A7B8134C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99-4D14-A226-E8A7B8134C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99-4D14-A226-E8A7B8134C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99-4D14-A226-E8A7B8134C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6.9999999999999999E-4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99-4D14-A226-E8A7B8134C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2.4482703383956273E-3</c:v>
                </c:pt>
                <c:pt idx="1">
                  <c:v>2.4482703383956273E-3</c:v>
                </c:pt>
                <c:pt idx="2">
                  <c:v>2.4320209946096646E-3</c:v>
                </c:pt>
                <c:pt idx="3">
                  <c:v>2.3507742756798521E-3</c:v>
                </c:pt>
                <c:pt idx="4">
                  <c:v>2.2857769005360023E-3</c:v>
                </c:pt>
                <c:pt idx="5">
                  <c:v>2.2695275567500396E-3</c:v>
                </c:pt>
                <c:pt idx="6">
                  <c:v>1.6358031490975025E-3</c:v>
                </c:pt>
                <c:pt idx="7">
                  <c:v>1.55455643016769E-3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99-4D14-A226-E8A7B8134CA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-0.5</c:v>
                </c:pt>
                <c:pt idx="2">
                  <c:v>0</c:v>
                </c:pt>
                <c:pt idx="3">
                  <c:v>2.5</c:v>
                </c:pt>
                <c:pt idx="4">
                  <c:v>4.5</c:v>
                </c:pt>
                <c:pt idx="5">
                  <c:v>5</c:v>
                </c:pt>
                <c:pt idx="6">
                  <c:v>24.5</c:v>
                </c:pt>
                <c:pt idx="7">
                  <c:v>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99-4D14-A226-E8A7B8134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72592"/>
        <c:axId val="1"/>
      </c:scatterChart>
      <c:valAx>
        <c:axId val="41767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672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87969924812029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603544-1C29-4805-DD04-01C6BBA4A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24</v>
      </c>
      <c r="B2" t="s">
        <v>47</v>
      </c>
      <c r="C2" s="3"/>
      <c r="D2" s="3" t="s">
        <v>43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33">
        <v>55400.536200000002</v>
      </c>
      <c r="D7" s="29" t="s">
        <v>41</v>
      </c>
    </row>
    <row r="8" spans="1:6" x14ac:dyDescent="0.2">
      <c r="A8" t="s">
        <v>3</v>
      </c>
      <c r="C8" s="33">
        <v>0.40448600000000001</v>
      </c>
      <c r="D8" s="29" t="s">
        <v>41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2.4320209946096646E-3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-3.2498687571924986E-5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55411.458876556433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0.40445350131242808</v>
      </c>
      <c r="E16" s="14" t="s">
        <v>33</v>
      </c>
      <c r="F16" s="15">
        <f ca="1">NOW()+15018.5+$C$5/24</f>
        <v>60356.77078298611</v>
      </c>
    </row>
    <row r="17" spans="1:18" ht="13.5" thickBot="1" x14ac:dyDescent="0.25">
      <c r="A17" s="14" t="s">
        <v>30</v>
      </c>
      <c r="B17" s="10"/>
      <c r="C17" s="10">
        <f>COUNT(C21:C2191)</f>
        <v>8</v>
      </c>
      <c r="E17" s="14" t="s">
        <v>38</v>
      </c>
      <c r="F17" s="15">
        <f ca="1">ROUND(2*(F16-$C$7)/$C$8,0)/2+F15</f>
        <v>12254</v>
      </c>
    </row>
    <row r="18" spans="1:18" ht="14.25" thickTop="1" thickBot="1" x14ac:dyDescent="0.25">
      <c r="A18" s="16" t="s">
        <v>5</v>
      </c>
      <c r="B18" s="10"/>
      <c r="C18" s="19">
        <f ca="1">+C15</f>
        <v>55411.458876556433</v>
      </c>
      <c r="D18" s="20">
        <f ca="1">+C16</f>
        <v>0.40445350131242808</v>
      </c>
      <c r="E18" s="14" t="s">
        <v>39</v>
      </c>
      <c r="F18" s="23">
        <f ca="1">ROUND(2*(F16-$C$15)/$C$16,0)/2+F15</f>
        <v>12228</v>
      </c>
    </row>
    <row r="19" spans="1:18" ht="13.5" thickTop="1" x14ac:dyDescent="0.2">
      <c r="E19" s="14" t="s">
        <v>34</v>
      </c>
      <c r="F19" s="18">
        <f ca="1">+$C$15+$C$16*F18-15018.5-$C$5/24</f>
        <v>45339.012123938141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s="31" t="s">
        <v>44</v>
      </c>
      <c r="B21" s="32" t="s">
        <v>45</v>
      </c>
      <c r="C21" s="31">
        <v>55400.34</v>
      </c>
      <c r="D21" s="31">
        <v>1.1000000000000001E-3</v>
      </c>
      <c r="E21">
        <f>+(C21-C$7)/C$8</f>
        <v>-0.48506005153645415</v>
      </c>
      <c r="F21" s="30">
        <f>ROUND(2*E21,0)/2</f>
        <v>-0.5</v>
      </c>
      <c r="G21">
        <f>+C21-(C$7+F21*C$8)</f>
        <v>6.0429999939515255E-3</v>
      </c>
      <c r="H21">
        <f>+G21</f>
        <v>6.0429999939515255E-3</v>
      </c>
      <c r="O21">
        <f ca="1">+C$11+C$12*$F21</f>
        <v>2.4482703383956273E-3</v>
      </c>
      <c r="Q21" s="2">
        <f>+C21-15018.5</f>
        <v>40381.839999999997</v>
      </c>
    </row>
    <row r="22" spans="1:18" x14ac:dyDescent="0.2">
      <c r="A22" s="31" t="s">
        <v>44</v>
      </c>
      <c r="B22" s="32" t="s">
        <v>45</v>
      </c>
      <c r="C22" s="31">
        <v>55400.34</v>
      </c>
      <c r="D22" s="31">
        <v>1.1000000000000001E-3</v>
      </c>
      <c r="E22">
        <f t="shared" ref="E22:E28" si="0">+(C22-C$7)/C$8</f>
        <v>-0.48506005153645415</v>
      </c>
      <c r="F22" s="30">
        <f t="shared" ref="F22:F28" si="1">ROUND(2*E22,0)/2</f>
        <v>-0.5</v>
      </c>
      <c r="G22">
        <f t="shared" ref="G22:G28" si="2">+C22-(C$7+F22*C$8)</f>
        <v>6.0429999939515255E-3</v>
      </c>
      <c r="H22">
        <f t="shared" ref="H22:H28" si="3">+G22</f>
        <v>6.0429999939515255E-3</v>
      </c>
      <c r="O22">
        <f t="shared" ref="O22:O28" ca="1" si="4">+C$11+C$12*$F22</f>
        <v>2.4482703383956273E-3</v>
      </c>
      <c r="Q22" s="2">
        <f t="shared" ref="Q22:Q28" si="5">+C22-15018.5</f>
        <v>40381.839999999997</v>
      </c>
    </row>
    <row r="23" spans="1:18" x14ac:dyDescent="0.2">
      <c r="A23" s="31" t="s">
        <v>44</v>
      </c>
      <c r="B23" s="32" t="s">
        <v>46</v>
      </c>
      <c r="C23" s="31">
        <v>55400.536200000002</v>
      </c>
      <c r="D23" s="31">
        <v>6.9999999999999999E-4</v>
      </c>
      <c r="E23">
        <f t="shared" si="0"/>
        <v>0</v>
      </c>
      <c r="F23" s="30">
        <f t="shared" si="1"/>
        <v>0</v>
      </c>
      <c r="G23">
        <f t="shared" si="2"/>
        <v>0</v>
      </c>
      <c r="H23">
        <f t="shared" si="3"/>
        <v>0</v>
      </c>
      <c r="O23">
        <f t="shared" ca="1" si="4"/>
        <v>2.4320209946096646E-3</v>
      </c>
      <c r="Q23" s="2">
        <f t="shared" si="5"/>
        <v>40382.036200000002</v>
      </c>
    </row>
    <row r="24" spans="1:18" x14ac:dyDescent="0.2">
      <c r="A24" s="31" t="s">
        <v>44</v>
      </c>
      <c r="B24" s="32" t="s">
        <v>45</v>
      </c>
      <c r="C24" s="31">
        <v>55401.548199999997</v>
      </c>
      <c r="D24" s="31">
        <v>1E-3</v>
      </c>
      <c r="E24">
        <f t="shared" si="0"/>
        <v>2.5019407346488349</v>
      </c>
      <c r="F24" s="30">
        <f t="shared" si="1"/>
        <v>2.5</v>
      </c>
      <c r="G24">
        <f t="shared" si="2"/>
        <v>7.8499999654013664E-4</v>
      </c>
      <c r="H24">
        <f t="shared" si="3"/>
        <v>7.8499999654013664E-4</v>
      </c>
      <c r="O24">
        <f t="shared" ca="1" si="4"/>
        <v>2.3507742756798521E-3</v>
      </c>
      <c r="Q24" s="2">
        <f t="shared" si="5"/>
        <v>40383.048199999997</v>
      </c>
    </row>
    <row r="25" spans="1:18" x14ac:dyDescent="0.2">
      <c r="A25" s="31" t="s">
        <v>44</v>
      </c>
      <c r="B25" s="32" t="s">
        <v>45</v>
      </c>
      <c r="C25" s="31">
        <v>55402.356</v>
      </c>
      <c r="D25" s="31">
        <v>6.9999999999999999E-4</v>
      </c>
      <c r="E25">
        <f t="shared" si="0"/>
        <v>4.4990432301673859</v>
      </c>
      <c r="F25" s="30">
        <f t="shared" si="1"/>
        <v>4.5</v>
      </c>
      <c r="G25">
        <f t="shared" si="2"/>
        <v>-3.8700000004610047E-4</v>
      </c>
      <c r="H25">
        <f t="shared" si="3"/>
        <v>-3.8700000004610047E-4</v>
      </c>
      <c r="O25">
        <f t="shared" ca="1" si="4"/>
        <v>2.2857769005360023E-3</v>
      </c>
      <c r="Q25" s="2">
        <f t="shared" si="5"/>
        <v>40383.856</v>
      </c>
    </row>
    <row r="26" spans="1:18" x14ac:dyDescent="0.2">
      <c r="A26" s="31" t="s">
        <v>44</v>
      </c>
      <c r="B26" s="32" t="s">
        <v>46</v>
      </c>
      <c r="C26" s="31">
        <v>55402.559300000001</v>
      </c>
      <c r="D26" s="31">
        <v>2.9999999999999997E-4</v>
      </c>
      <c r="E26">
        <f t="shared" si="0"/>
        <v>5.0016564232100036</v>
      </c>
      <c r="F26" s="30">
        <f t="shared" si="1"/>
        <v>5</v>
      </c>
      <c r="G26">
        <f t="shared" si="2"/>
        <v>6.700000012642704E-4</v>
      </c>
      <c r="H26">
        <f t="shared" si="3"/>
        <v>6.700000012642704E-4</v>
      </c>
      <c r="O26">
        <f t="shared" ca="1" si="4"/>
        <v>2.2695275567500396E-3</v>
      </c>
      <c r="Q26" s="2">
        <f t="shared" si="5"/>
        <v>40384.059300000001</v>
      </c>
    </row>
    <row r="27" spans="1:18" x14ac:dyDescent="0.2">
      <c r="A27" s="31" t="s">
        <v>44</v>
      </c>
      <c r="B27" s="32" t="s">
        <v>45</v>
      </c>
      <c r="C27" s="31">
        <v>55410.448400000001</v>
      </c>
      <c r="D27" s="31">
        <v>4.0000000000000002E-4</v>
      </c>
      <c r="E27">
        <f t="shared" si="0"/>
        <v>24.505668923025389</v>
      </c>
      <c r="F27" s="30">
        <f t="shared" si="1"/>
        <v>24.5</v>
      </c>
      <c r="G27">
        <f t="shared" si="2"/>
        <v>2.2929999977350235E-3</v>
      </c>
      <c r="H27">
        <f t="shared" si="3"/>
        <v>2.2929999977350235E-3</v>
      </c>
      <c r="O27">
        <f t="shared" ca="1" si="4"/>
        <v>1.6358031490975025E-3</v>
      </c>
      <c r="Q27" s="2">
        <f t="shared" si="5"/>
        <v>40391.948400000001</v>
      </c>
    </row>
    <row r="28" spans="1:18" x14ac:dyDescent="0.2">
      <c r="A28" s="31" t="s">
        <v>44</v>
      </c>
      <c r="B28" s="32" t="s">
        <v>46</v>
      </c>
      <c r="C28" s="31">
        <v>55411.459300000002</v>
      </c>
      <c r="D28" s="31">
        <v>2.9999999999999997E-4</v>
      </c>
      <c r="E28">
        <f t="shared" si="0"/>
        <v>27.004890156890415</v>
      </c>
      <c r="F28" s="30">
        <f t="shared" si="1"/>
        <v>27</v>
      </c>
      <c r="G28">
        <f t="shared" si="2"/>
        <v>1.9780000002356246E-3</v>
      </c>
      <c r="H28">
        <f t="shared" si="3"/>
        <v>1.9780000002356246E-3</v>
      </c>
      <c r="O28">
        <f t="shared" ca="1" si="4"/>
        <v>1.55455643016769E-3</v>
      </c>
      <c r="Q28" s="2">
        <f t="shared" si="5"/>
        <v>40392.959300000002</v>
      </c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2024-02-16T05:29:55Z</dcterms:modified>
</cp:coreProperties>
</file>