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56B1BCF-40B8-4AE3-A53D-3B5EECEA00C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C21" i="2" l="1"/>
  <c r="E21" i="2"/>
  <c r="F21" i="2"/>
  <c r="Q28" i="2"/>
  <c r="Q29" i="2"/>
  <c r="Q30" i="2"/>
  <c r="Q31" i="2"/>
  <c r="Q32" i="2"/>
  <c r="Q33" i="2"/>
  <c r="Q37" i="2"/>
  <c r="Q38" i="2"/>
  <c r="Q39" i="2"/>
  <c r="G21" i="3"/>
  <c r="C21" i="3"/>
  <c r="G20" i="3"/>
  <c r="C20" i="3"/>
  <c r="G30" i="3"/>
  <c r="C30" i="3"/>
  <c r="G29" i="3"/>
  <c r="C29" i="3"/>
  <c r="G28" i="3"/>
  <c r="C28" i="3"/>
  <c r="G19" i="3"/>
  <c r="C19" i="3"/>
  <c r="G18" i="3"/>
  <c r="C18" i="3"/>
  <c r="G17" i="3"/>
  <c r="C17" i="3"/>
  <c r="G27" i="3"/>
  <c r="C27" i="3"/>
  <c r="G26" i="3"/>
  <c r="C26" i="3"/>
  <c r="G25" i="3"/>
  <c r="C25" i="3"/>
  <c r="G24" i="3"/>
  <c r="C24" i="3"/>
  <c r="G23" i="3"/>
  <c r="C23" i="3"/>
  <c r="G22" i="3"/>
  <c r="C22" i="3"/>
  <c r="G16" i="3"/>
  <c r="C16" i="3"/>
  <c r="G15" i="3"/>
  <c r="C15" i="3"/>
  <c r="G14" i="3"/>
  <c r="C14" i="3"/>
  <c r="G13" i="3"/>
  <c r="C13" i="3"/>
  <c r="G12" i="3"/>
  <c r="C12" i="3"/>
  <c r="G11" i="3"/>
  <c r="C11" i="3"/>
  <c r="H21" i="3"/>
  <c r="D21" i="3"/>
  <c r="B21" i="3"/>
  <c r="A21" i="3"/>
  <c r="H20" i="3"/>
  <c r="B20" i="3"/>
  <c r="D20" i="3"/>
  <c r="A20" i="3"/>
  <c r="H30" i="3"/>
  <c r="D30" i="3"/>
  <c r="B30" i="3"/>
  <c r="A30" i="3"/>
  <c r="H29" i="3"/>
  <c r="B29" i="3"/>
  <c r="D29" i="3"/>
  <c r="A29" i="3"/>
  <c r="H28" i="3"/>
  <c r="D28" i="3"/>
  <c r="B28" i="3"/>
  <c r="A28" i="3"/>
  <c r="H19" i="3"/>
  <c r="B19" i="3"/>
  <c r="D19" i="3"/>
  <c r="A19" i="3"/>
  <c r="H18" i="3"/>
  <c r="D18" i="3"/>
  <c r="B18" i="3"/>
  <c r="A18" i="3"/>
  <c r="H17" i="3"/>
  <c r="B17" i="3"/>
  <c r="D17" i="3"/>
  <c r="A17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36" i="2"/>
  <c r="E14" i="2"/>
  <c r="E16" i="2" s="1"/>
  <c r="E17" i="2" s="1"/>
  <c r="Q40" i="2"/>
  <c r="Q41" i="2"/>
  <c r="Q34" i="2"/>
  <c r="Q35" i="2"/>
  <c r="C17" i="2"/>
  <c r="C7" i="2"/>
  <c r="E28" i="2"/>
  <c r="F28" i="2"/>
  <c r="Q21" i="2"/>
  <c r="Q22" i="2"/>
  <c r="Q23" i="2"/>
  <c r="Q24" i="2"/>
  <c r="Q25" i="2"/>
  <c r="Q26" i="2"/>
  <c r="Q27" i="2"/>
  <c r="E22" i="1"/>
  <c r="F22" i="1"/>
  <c r="E23" i="1"/>
  <c r="F23" i="1"/>
  <c r="G23" i="1"/>
  <c r="I23" i="1"/>
  <c r="E24" i="1"/>
  <c r="F24" i="1"/>
  <c r="G24" i="1"/>
  <c r="I24" i="1"/>
  <c r="E27" i="1"/>
  <c r="F27" i="1"/>
  <c r="G27" i="1"/>
  <c r="I27" i="1"/>
  <c r="Q22" i="1"/>
  <c r="Q23" i="1"/>
  <c r="Q24" i="1"/>
  <c r="Q25" i="1"/>
  <c r="Q26" i="1"/>
  <c r="Q27" i="1"/>
  <c r="C21" i="1"/>
  <c r="G21" i="1"/>
  <c r="C7" i="1"/>
  <c r="C8" i="1"/>
  <c r="E25" i="1"/>
  <c r="F25" i="1"/>
  <c r="G25" i="1"/>
  <c r="I25" i="1"/>
  <c r="E21" i="1"/>
  <c r="F21" i="1"/>
  <c r="C19" i="1"/>
  <c r="C18" i="1"/>
  <c r="E21" i="3"/>
  <c r="E15" i="3"/>
  <c r="E29" i="3"/>
  <c r="G22" i="1"/>
  <c r="I22" i="1"/>
  <c r="C12" i="1"/>
  <c r="C16" i="1"/>
  <c r="D18" i="1"/>
  <c r="H21" i="1"/>
  <c r="E11" i="3"/>
  <c r="E22" i="3"/>
  <c r="E40" i="2"/>
  <c r="E23" i="2"/>
  <c r="F23" i="2"/>
  <c r="G23" i="2"/>
  <c r="I23" i="2"/>
  <c r="E30" i="2"/>
  <c r="F30" i="2"/>
  <c r="G30" i="2"/>
  <c r="J30" i="2"/>
  <c r="Q21" i="1"/>
  <c r="E26" i="1"/>
  <c r="F26" i="1"/>
  <c r="G26" i="1"/>
  <c r="I26" i="1"/>
  <c r="E34" i="2"/>
  <c r="F34" i="2"/>
  <c r="E38" i="2"/>
  <c r="F38" i="2"/>
  <c r="G38" i="2"/>
  <c r="J38" i="2"/>
  <c r="E25" i="2"/>
  <c r="F25" i="2"/>
  <c r="G25" i="2"/>
  <c r="I25" i="2"/>
  <c r="E32" i="2"/>
  <c r="G41" i="2"/>
  <c r="K41" i="2"/>
  <c r="E36" i="2"/>
  <c r="F36" i="2"/>
  <c r="G36" i="2"/>
  <c r="K36" i="2"/>
  <c r="E22" i="2"/>
  <c r="F22" i="2"/>
  <c r="G22" i="2"/>
  <c r="G31" i="2"/>
  <c r="J31" i="2"/>
  <c r="E29" i="2"/>
  <c r="F29" i="2"/>
  <c r="G29" i="2"/>
  <c r="J29" i="2"/>
  <c r="E27" i="2"/>
  <c r="G39" i="2"/>
  <c r="J39" i="2"/>
  <c r="E37" i="2"/>
  <c r="F37" i="2"/>
  <c r="G37" i="2"/>
  <c r="J37" i="2"/>
  <c r="E41" i="2"/>
  <c r="F41" i="2"/>
  <c r="E24" i="2"/>
  <c r="G33" i="2"/>
  <c r="J33" i="2"/>
  <c r="E31" i="2"/>
  <c r="F31" i="2"/>
  <c r="G28" i="2"/>
  <c r="J28" i="2"/>
  <c r="E35" i="2"/>
  <c r="E39" i="2"/>
  <c r="F39" i="2"/>
  <c r="G34" i="2"/>
  <c r="K34" i="2"/>
  <c r="E26" i="2"/>
  <c r="F26" i="2"/>
  <c r="G26" i="2"/>
  <c r="I26" i="2"/>
  <c r="E33" i="2"/>
  <c r="F33" i="2"/>
  <c r="I22" i="2"/>
  <c r="E24" i="3"/>
  <c r="F27" i="2"/>
  <c r="G27" i="2"/>
  <c r="I27" i="2"/>
  <c r="E16" i="3"/>
  <c r="F40" i="2"/>
  <c r="G40" i="2"/>
  <c r="K40" i="2"/>
  <c r="E20" i="3"/>
  <c r="E26" i="3"/>
  <c r="F32" i="2"/>
  <c r="G32" i="2"/>
  <c r="J32" i="2"/>
  <c r="E23" i="3"/>
  <c r="F24" i="2"/>
  <c r="G24" i="2"/>
  <c r="I24" i="2"/>
  <c r="E13" i="3"/>
  <c r="C11" i="1"/>
  <c r="E28" i="3"/>
  <c r="E12" i="3"/>
  <c r="E30" i="3"/>
  <c r="E25" i="3"/>
  <c r="E17" i="3"/>
  <c r="E27" i="3"/>
  <c r="E14" i="3"/>
  <c r="E18" i="3"/>
  <c r="F35" i="2"/>
  <c r="G35" i="2"/>
  <c r="K35" i="2"/>
  <c r="E19" i="3"/>
  <c r="C12" i="2"/>
  <c r="C16" i="2"/>
  <c r="D18" i="2"/>
  <c r="C11" i="2"/>
  <c r="O27" i="1"/>
  <c r="O21" i="1"/>
  <c r="O24" i="1"/>
  <c r="O22" i="1"/>
  <c r="O25" i="1"/>
  <c r="O26" i="1"/>
  <c r="O23" i="1"/>
  <c r="O30" i="2"/>
  <c r="O34" i="2"/>
  <c r="O24" i="2"/>
  <c r="O28" i="2"/>
  <c r="O39" i="2"/>
  <c r="O31" i="2"/>
  <c r="O35" i="2"/>
  <c r="O27" i="2"/>
  <c r="O36" i="2"/>
  <c r="O37" i="2"/>
  <c r="O22" i="2"/>
  <c r="O41" i="2"/>
  <c r="O29" i="2"/>
  <c r="O25" i="2"/>
  <c r="O26" i="2"/>
  <c r="O33" i="2"/>
  <c r="O21" i="2"/>
  <c r="O40" i="2"/>
  <c r="O32" i="2"/>
  <c r="O23" i="2"/>
  <c r="O38" i="2"/>
  <c r="C15" i="2"/>
  <c r="C18" i="2"/>
  <c r="E15" i="2" l="1"/>
</calcChain>
</file>

<file path=xl/sharedStrings.xml><?xml version="1.0" encoding="utf-8"?>
<sst xmlns="http://schemas.openxmlformats.org/spreadsheetml/2006/main" count="309" uniqueCount="143">
  <si>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</si>
  <si>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</si>
  <si>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</si>
  <si>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</si>
  <si>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</si>
  <si>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</si>
  <si>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</si>
  <si>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</si>
  <si>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</si>
  <si>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</si>
  <si>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</si>
  <si>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</si>
  <si>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</si>
  <si>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</si>
  <si>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</si>
  <si>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</si>
  <si>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</si>
  <si>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</si>
  <si>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</si>
  <si>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</si>
  <si>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</si>
  <si>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</si>
  <si>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</si>
  <si>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</si>
  <si>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</si>
  <si>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</si>
  <si>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</si>
  <si>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</si>
  <si>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</si>
  <si>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</si>
  <si>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</si>
  <si>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</si>
  <si>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GH Lac</t>
  </si>
  <si>
    <t>EA</t>
  </si>
  <si>
    <t>IBVS 5263</t>
  </si>
  <si>
    <t>I</t>
  </si>
  <si>
    <t>IBVS 5287</t>
  </si>
  <si>
    <t># of data points:</t>
  </si>
  <si>
    <t>GH Lac / na</t>
  </si>
  <si>
    <t>22 39 36.18 +47 17 48.7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</si>
  <si>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</si>
  <si>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</si>
  <si>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</si>
  <si>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</si>
  <si>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</si>
  <si>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</si>
  <si>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5741</t>
  </si>
  <si>
    <t>IBVS 6070</t>
  </si>
  <si>
    <t>II</t>
  </si>
  <si>
    <t>Add cycle</t>
  </si>
  <si>
    <t>Old Cycle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</si>
  <si>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</si>
  <si>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</si>
  <si>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</si>
  <si>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</si>
  <si>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</si>
  <si>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</si>
  <si>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</si>
  <si>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</si>
  <si>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</si>
  <si>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</si>
  <si>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</si>
  <si>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</si>
  <si>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2451374.4120 </t>
  </si>
  <si>
    <t> 14.07.1999 21:53 </t>
  </si>
  <si>
    <t> -0.0910 </t>
  </si>
  <si>
    <t>E </t>
  </si>
  <si>
    <t>?</t>
  </si>
  <si>
    <t> M.Zejda </t>
  </si>
  <si>
    <t>IBVS 5263 </t>
  </si>
  <si>
    <t>2451465.4782 </t>
  </si>
  <si>
    <t> 13.10.1999 23:28 </t>
  </si>
  <si>
    <t> -0.1071 </t>
  </si>
  <si>
    <t>2451535.2520 </t>
  </si>
  <si>
    <t> 22.12.1999 18:02 </t>
  </si>
  <si>
    <t> -0.1098 </t>
  </si>
  <si>
    <t>2451776.5293 </t>
  </si>
  <si>
    <t> 20.08.2000 00:42 </t>
  </si>
  <si>
    <t> -0.1207 </t>
  </si>
  <si>
    <t>IBVS 5287 </t>
  </si>
  <si>
    <t>2451841.5150 </t>
  </si>
  <si>
    <t> 24.10.2000 00:21 </t>
  </si>
  <si>
    <t> -0.1177 </t>
  </si>
  <si>
    <t>2451848.4313 </t>
  </si>
  <si>
    <t> 30.10.2000 22:21 </t>
  </si>
  <si>
    <t> -0.1258 </t>
  </si>
  <si>
    <t>2452882.2455 </t>
  </si>
  <si>
    <t> 30.08.2003 17:53 </t>
  </si>
  <si>
    <t> -0.1755 </t>
  </si>
  <si>
    <t> Nakajima </t>
  </si>
  <si>
    <t>VSB 42 </t>
  </si>
  <si>
    <t>2452884.1188 </t>
  </si>
  <si>
    <t> 01.09.2003 14:51 </t>
  </si>
  <si>
    <t> -0.1665 </t>
  </si>
  <si>
    <t>2452901.9518 </t>
  </si>
  <si>
    <t> 19.09.2003 10:50 </t>
  </si>
  <si>
    <t> -0.1771 </t>
  </si>
  <si>
    <t>2452902.2274 </t>
  </si>
  <si>
    <t> 19.09.2003 17:27 </t>
  </si>
  <si>
    <t> -0.1678 </t>
  </si>
  <si>
    <t>2452913.135 </t>
  </si>
  <si>
    <t> 30.09.2003 15:14 </t>
  </si>
  <si>
    <t> -0.179 </t>
  </si>
  <si>
    <t>2452941.8954 </t>
  </si>
  <si>
    <t> 29.10.2003 09:29 </t>
  </si>
  <si>
    <t> -0.1819 </t>
  </si>
  <si>
    <t>2453259.340 </t>
  </si>
  <si>
    <t> 10.09.2004 20:09 </t>
  </si>
  <si>
    <t> -0.194 </t>
  </si>
  <si>
    <t> M. Zejda et al. </t>
  </si>
  <si>
    <t>IBVS 5741 </t>
  </si>
  <si>
    <t>2453653.477 </t>
  </si>
  <si>
    <t> 09.10.2005 23:26 </t>
  </si>
  <si>
    <t> -0.214 </t>
  </si>
  <si>
    <t>2455479.5566 </t>
  </si>
  <si>
    <t> 10.10.2010 01:21 </t>
  </si>
  <si>
    <t> -0.3078 </t>
  </si>
  <si>
    <t>C </t>
  </si>
  <si>
    <t>-I</t>
  </si>
  <si>
    <t> F.Agerer </t>
  </si>
  <si>
    <t>BAVM 215 </t>
  </si>
  <si>
    <t>2455799.3887 </t>
  </si>
  <si>
    <t> 25.08.2011 21:19 </t>
  </si>
  <si>
    <t>57029</t>
  </si>
  <si>
    <t> -0.3290 </t>
  </si>
  <si>
    <t>BAVM 225 </t>
  </si>
  <si>
    <t>2455808.4437 </t>
  </si>
  <si>
    <t> 03.09.2011 22:38 </t>
  </si>
  <si>
    <t>57046</t>
  </si>
  <si>
    <t>2455879.2817 </t>
  </si>
  <si>
    <t> 13.11.2011 18:45 </t>
  </si>
  <si>
    <t>57179</t>
  </si>
  <si>
    <t> -0.3328 </t>
  </si>
  <si>
    <t>2456219.3590 </t>
  </si>
  <si>
    <t> 18.10.2012 20:36 </t>
  </si>
  <si>
    <t>57817.5</t>
  </si>
  <si>
    <t> -0.3493 </t>
  </si>
  <si>
    <t>BAVM 231 </t>
  </si>
  <si>
    <t>2456219.6215 </t>
  </si>
  <si>
    <t> 19.10.2012 02:54 </t>
  </si>
  <si>
    <t>57818</t>
  </si>
  <si>
    <t> -0.3531 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</si>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</sst>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/>
    <xf numFmtId="0" fontId="11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Lac - O-C Diagr.</a:t>
            </a:r>
          </a:p>
        </c:rich>
      </c:tx>
      <c:layout>
        <c:manualLayout>
          <c:xMode val="edge"/>
          <c:yMode val="edge"/>
          <c:x val="0.3780294183743994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5D-4FC9-8EB2-30C38F9BEA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9.154032522928901E-3</c:v>
                </c:pt>
                <c:pt idx="2">
                  <c:v>-2.8505250811576843E-3</c:v>
                </c:pt>
                <c:pt idx="3">
                  <c:v>-2.4119113149936311E-3</c:v>
                </c:pt>
                <c:pt idx="4">
                  <c:v>-2.4608270905446261E-3</c:v>
                </c:pt>
                <c:pt idx="5">
                  <c:v>3.4675002243602648E-3</c:v>
                </c:pt>
                <c:pt idx="6">
                  <c:v>-4.3065304707852192E-3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5D-4FC9-8EB2-30C38F9BEA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-7.6214212385821156E-3</c:v>
                </c:pt>
                <c:pt idx="8">
                  <c:v>1.5048012646730058E-3</c:v>
                </c:pt>
                <c:pt idx="9">
                  <c:v>-8.3013547482551076E-3</c:v>
                </c:pt>
                <c:pt idx="10">
                  <c:v>9.8810560302808881E-4</c:v>
                </c:pt>
                <c:pt idx="11">
                  <c:v>-1.0144019724975806E-2</c:v>
                </c:pt>
                <c:pt idx="12">
                  <c:v>-1.1282301078608725E-2</c:v>
                </c:pt>
                <c:pt idx="16">
                  <c:v>-3.0072661182202864E-2</c:v>
                </c:pt>
                <c:pt idx="17">
                  <c:v>-2.9631009005242959E-2</c:v>
                </c:pt>
                <c:pt idx="18">
                  <c:v>-3.0234553822083399E-2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5D-4FC9-8EB2-30C38F9BEA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3">
                  <c:v>-8.8455545046599582E-3</c:v>
                </c:pt>
                <c:pt idx="14">
                  <c:v>-1.1444224859587848E-2</c:v>
                </c:pt>
                <c:pt idx="15">
                  <c:v>-2.3214550972625148E-2</c:v>
                </c:pt>
                <c:pt idx="19">
                  <c:v>-3.1493676826357841E-2</c:v>
                </c:pt>
                <c:pt idx="20">
                  <c:v>-3.5304216471558902E-2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5D-4FC9-8EB2-30C38F9BEA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5D-4FC9-8EB2-30C38F9BEA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5D-4FC9-8EB2-30C38F9BEA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5D-4FC9-8EB2-30C38F9BEA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0.19305288452491631</c:v>
                </c:pt>
                <c:pt idx="1">
                  <c:v>3.6382803940410158E-3</c:v>
                </c:pt>
                <c:pt idx="2">
                  <c:v>2.9735040603509899E-3</c:v>
                </c:pt>
                <c:pt idx="3">
                  <c:v>2.4642309626118353E-3</c:v>
                </c:pt>
                <c:pt idx="4">
                  <c:v>7.0315681546803677E-4</c:v>
                </c:pt>
                <c:pt idx="5">
                  <c:v>2.2887194581783232E-4</c:v>
                </c:pt>
                <c:pt idx="6">
                  <c:v>1.7833339413381166E-4</c:v>
                </c:pt>
                <c:pt idx="7">
                  <c:v>-7.3674611303829185E-3</c:v>
                </c:pt>
                <c:pt idx="8">
                  <c:v>-7.3810676635286399E-3</c:v>
                </c:pt>
                <c:pt idx="9">
                  <c:v>-7.5113016236375008E-3</c:v>
                </c:pt>
                <c:pt idx="10">
                  <c:v>-7.5132454140868776E-3</c:v>
                </c:pt>
                <c:pt idx="11">
                  <c:v>-7.5929408225117179E-3</c:v>
                </c:pt>
                <c:pt idx="12">
                  <c:v>-7.802870191045419E-3</c:v>
                </c:pt>
                <c:pt idx="13">
                  <c:v>-1.0119868406713611E-2</c:v>
                </c:pt>
                <c:pt idx="14">
                  <c:v>-1.2996678271805007E-2</c:v>
                </c:pt>
                <c:pt idx="15">
                  <c:v>-2.6325249383245292E-2</c:v>
                </c:pt>
                <c:pt idx="16">
                  <c:v>-2.8659741712957987E-2</c:v>
                </c:pt>
                <c:pt idx="17">
                  <c:v>-2.8725830588237106E-2</c:v>
                </c:pt>
                <c:pt idx="18">
                  <c:v>-2.9242878847773796E-2</c:v>
                </c:pt>
                <c:pt idx="19">
                  <c:v>-3.1725099251639827E-2</c:v>
                </c:pt>
                <c:pt idx="20">
                  <c:v>-3.1727043042089204E-2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5D-4FC9-8EB2-30C38F9BE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11648"/>
        <c:axId val="1"/>
      </c:scatterChart>
      <c:valAx>
        <c:axId val="537611648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11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1925596256989606"/>
          <c:w val="0.7237484894355896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Lac - O-C Diagr.</a:t>
            </a:r>
          </a:p>
        </c:rich>
      </c:tx>
      <c:layout>
        <c:manualLayout>
          <c:xMode val="edge"/>
          <c:yMode val="edge"/>
          <c:x val="0.37741935483870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96774193548387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91-446E-B062-88A648A722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9.154032522928901E-3</c:v>
                </c:pt>
                <c:pt idx="2">
                  <c:v>-2.8505250811576843E-3</c:v>
                </c:pt>
                <c:pt idx="3">
                  <c:v>-2.4119113149936311E-3</c:v>
                </c:pt>
                <c:pt idx="4">
                  <c:v>-2.4608270905446261E-3</c:v>
                </c:pt>
                <c:pt idx="5">
                  <c:v>3.4675002243602648E-3</c:v>
                </c:pt>
                <c:pt idx="6">
                  <c:v>-4.3065304707852192E-3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91-446E-B062-88A648A722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-7.6214212385821156E-3</c:v>
                </c:pt>
                <c:pt idx="8">
                  <c:v>1.5048012646730058E-3</c:v>
                </c:pt>
                <c:pt idx="9">
                  <c:v>-8.3013547482551076E-3</c:v>
                </c:pt>
                <c:pt idx="10">
                  <c:v>9.8810560302808881E-4</c:v>
                </c:pt>
                <c:pt idx="11">
                  <c:v>-1.0144019724975806E-2</c:v>
                </c:pt>
                <c:pt idx="12">
                  <c:v>-1.1282301078608725E-2</c:v>
                </c:pt>
                <c:pt idx="16">
                  <c:v>-3.0072661182202864E-2</c:v>
                </c:pt>
                <c:pt idx="17">
                  <c:v>-2.9631009005242959E-2</c:v>
                </c:pt>
                <c:pt idx="18">
                  <c:v>-3.0234553822083399E-2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91-446E-B062-88A648A722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3">
                  <c:v>-8.8455545046599582E-3</c:v>
                </c:pt>
                <c:pt idx="14">
                  <c:v>-1.1444224859587848E-2</c:v>
                </c:pt>
                <c:pt idx="15">
                  <c:v>-2.3214550972625148E-2</c:v>
                </c:pt>
                <c:pt idx="19">
                  <c:v>-3.1493676826357841E-2</c:v>
                </c:pt>
                <c:pt idx="20">
                  <c:v>-3.5304216471558902E-2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91-446E-B062-88A648A722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91-446E-B062-88A648A722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91-446E-B062-88A648A722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  <c:pt idx="13">
                    <c:v>5.0000000000000001E-4</c:v>
                  </c:pt>
                  <c:pt idx="14">
                    <c:v>8.9999999999999998E-4</c:v>
                  </c:pt>
                  <c:pt idx="15">
                    <c:v>8.3999999999999995E-3</c:v>
                  </c:pt>
                  <c:pt idx="19">
                    <c:v>1.01E-2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91-446E-B062-88A648A722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  <c:pt idx="7">
                  <c:v>51554</c:v>
                </c:pt>
                <c:pt idx="8">
                  <c:v>51557.5</c:v>
                </c:pt>
                <c:pt idx="9">
                  <c:v>51591</c:v>
                </c:pt>
                <c:pt idx="10">
                  <c:v>51591.5</c:v>
                </c:pt>
                <c:pt idx="11">
                  <c:v>51612</c:v>
                </c:pt>
                <c:pt idx="12">
                  <c:v>51666</c:v>
                </c:pt>
                <c:pt idx="13">
                  <c:v>52262</c:v>
                </c:pt>
                <c:pt idx="14">
                  <c:v>53002</c:v>
                </c:pt>
                <c:pt idx="15">
                  <c:v>56430.5</c:v>
                </c:pt>
                <c:pt idx="16">
                  <c:v>57031</c:v>
                </c:pt>
                <c:pt idx="17">
                  <c:v>57048</c:v>
                </c:pt>
                <c:pt idx="18">
                  <c:v>57181</c:v>
                </c:pt>
                <c:pt idx="19">
                  <c:v>57819.5</c:v>
                </c:pt>
                <c:pt idx="20">
                  <c:v>57820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0.19305288452491631</c:v>
                </c:pt>
                <c:pt idx="1">
                  <c:v>3.6382803940410158E-3</c:v>
                </c:pt>
                <c:pt idx="2">
                  <c:v>2.9735040603509899E-3</c:v>
                </c:pt>
                <c:pt idx="3">
                  <c:v>2.4642309626118353E-3</c:v>
                </c:pt>
                <c:pt idx="4">
                  <c:v>7.0315681546803677E-4</c:v>
                </c:pt>
                <c:pt idx="5">
                  <c:v>2.2887194581783232E-4</c:v>
                </c:pt>
                <c:pt idx="6">
                  <c:v>1.7833339413381166E-4</c:v>
                </c:pt>
                <c:pt idx="7">
                  <c:v>-7.3674611303829185E-3</c:v>
                </c:pt>
                <c:pt idx="8">
                  <c:v>-7.3810676635286399E-3</c:v>
                </c:pt>
                <c:pt idx="9">
                  <c:v>-7.5113016236375008E-3</c:v>
                </c:pt>
                <c:pt idx="10">
                  <c:v>-7.5132454140868776E-3</c:v>
                </c:pt>
                <c:pt idx="11">
                  <c:v>-7.5929408225117179E-3</c:v>
                </c:pt>
                <c:pt idx="12">
                  <c:v>-7.802870191045419E-3</c:v>
                </c:pt>
                <c:pt idx="13">
                  <c:v>-1.0119868406713611E-2</c:v>
                </c:pt>
                <c:pt idx="14">
                  <c:v>-1.2996678271805007E-2</c:v>
                </c:pt>
                <c:pt idx="15">
                  <c:v>-2.6325249383245292E-2</c:v>
                </c:pt>
                <c:pt idx="16">
                  <c:v>-2.8659741712957987E-2</c:v>
                </c:pt>
                <c:pt idx="17">
                  <c:v>-2.8725830588237106E-2</c:v>
                </c:pt>
                <c:pt idx="18">
                  <c:v>-2.9242878847773796E-2</c:v>
                </c:pt>
                <c:pt idx="19">
                  <c:v>-3.1725099251639827E-2</c:v>
                </c:pt>
                <c:pt idx="20">
                  <c:v>-3.1727043042089204E-2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91-446E-B062-88A648A7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74296"/>
        <c:axId val="1"/>
      </c:scatterChart>
      <c:valAx>
        <c:axId val="420474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474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48387096774194"/>
          <c:y val="0.91950464396284826"/>
          <c:w val="0.7225806451612901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Lac - O-C Diagr.</a:t>
            </a:r>
          </a:p>
        </c:rich>
      </c:tx>
      <c:layout>
        <c:manualLayout>
          <c:xMode val="edge"/>
          <c:yMode val="edge"/>
          <c:x val="0.3780294183743994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F8-4E14-B2B5-84A2F15E1CF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-1.1563350000069477</c:v>
                </c:pt>
                <c:pt idx="2">
                  <c:v>-1.1724300000059884</c:v>
                </c:pt>
                <c:pt idx="3">
                  <c:v>-1.1751250000015716</c:v>
                </c:pt>
                <c:pt idx="4">
                  <c:v>-1.1860099999976228</c:v>
                </c:pt>
                <c:pt idx="5">
                  <c:v>-1.1830000000045402</c:v>
                </c:pt>
                <c:pt idx="6">
                  <c:v>-1.1910850000058417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F8-4E14-B2B5-84A2F15E1CF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F8-4E14-B2B5-84A2F15E1CF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F8-4E14-B2B5-84A2F15E1CF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F8-4E14-B2B5-84A2F15E1CF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F8-4E14-B2B5-84A2F15E1CF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F8-4E14-B2B5-84A2F15E1CF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8.4534112235523651E-5</c:v>
                </c:pt>
                <c:pt idx="1">
                  <c:v>-1.1654044984203635</c:v>
                </c:pt>
                <c:pt idx="2">
                  <c:v>-1.1694949408102631</c:v>
                </c:pt>
                <c:pt idx="3">
                  <c:v>-1.1726285545709463</c:v>
                </c:pt>
                <c:pt idx="4">
                  <c:v>-1.1834646387968204</c:v>
                </c:pt>
                <c:pt idx="5">
                  <c:v>-1.18638296611593</c:v>
                </c:pt>
                <c:pt idx="6">
                  <c:v>-1.1866939354204253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F8-4E14-B2B5-84A2F15E1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478224"/>
        <c:axId val="1"/>
      </c:scatterChart>
      <c:valAx>
        <c:axId val="569478224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1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478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416818253130313"/>
          <c:y val="0.91925596256989606"/>
          <c:w val="0.90791667196689274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Lac - O-C Diagr.</a:t>
            </a:r>
          </a:p>
        </c:rich>
      </c:tx>
      <c:layout>
        <c:manualLayout>
          <c:xMode val="edge"/>
          <c:yMode val="edge"/>
          <c:x val="0.37741935483870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60681114551083"/>
          <c:w val="0.819354838709677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78-40F3-8C6D-E6A33B58820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-1.1563350000069477</c:v>
                </c:pt>
                <c:pt idx="2">
                  <c:v>-1.1724300000059884</c:v>
                </c:pt>
                <c:pt idx="3">
                  <c:v>-1.1751250000015716</c:v>
                </c:pt>
                <c:pt idx="4">
                  <c:v>-1.1860099999976228</c:v>
                </c:pt>
                <c:pt idx="5">
                  <c:v>-1.1830000000045402</c:v>
                </c:pt>
                <c:pt idx="6">
                  <c:v>-1.1910850000058417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78-40F3-8C6D-E6A33B58820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78-40F3-8C6D-E6A33B58820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78-40F3-8C6D-E6A33B58820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78-40F3-8C6D-E6A33B58820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78-40F3-8C6D-E6A33B58820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1.21E-2</c:v>
                  </c:pt>
                  <c:pt idx="2">
                    <c:v>8.2000000000000007E-3</c:v>
                  </c:pt>
                  <c:pt idx="3">
                    <c:v>2.0999999999999999E-3</c:v>
                  </c:pt>
                  <c:pt idx="4">
                    <c:v>3.0000000000000001E-3</c:v>
                  </c:pt>
                  <c:pt idx="5">
                    <c:v>2.3999999999999998E-3</c:v>
                  </c:pt>
                  <c:pt idx="6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78-40F3-8C6D-E6A33B58820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48723</c:v>
                </c:pt>
                <c:pt idx="2">
                  <c:v>48894</c:v>
                </c:pt>
                <c:pt idx="3">
                  <c:v>49025</c:v>
                </c:pt>
                <c:pt idx="4">
                  <c:v>49478</c:v>
                </c:pt>
                <c:pt idx="5">
                  <c:v>49600</c:v>
                </c:pt>
                <c:pt idx="6">
                  <c:v>49613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8.4534112235523651E-5</c:v>
                </c:pt>
                <c:pt idx="1">
                  <c:v>-1.1654044984203635</c:v>
                </c:pt>
                <c:pt idx="2">
                  <c:v>-1.1694949408102631</c:v>
                </c:pt>
                <c:pt idx="3">
                  <c:v>-1.1726285545709463</c:v>
                </c:pt>
                <c:pt idx="4">
                  <c:v>-1.1834646387968204</c:v>
                </c:pt>
                <c:pt idx="5">
                  <c:v>-1.18638296611593</c:v>
                </c:pt>
                <c:pt idx="6">
                  <c:v>-1.1866939354204253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78-40F3-8C6D-E6A33B588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01928"/>
        <c:axId val="1"/>
      </c:scatterChart>
      <c:valAx>
        <c:axId val="537601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01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064516129032257"/>
          <c:y val="0.91950464396284826"/>
          <c:w val="0.90322580645161288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17</xdr:col>
      <xdr:colOff>161925</xdr:colOff>
      <xdr:row>18</xdr:row>
      <xdr:rowOff>95250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5A916F26-2A1F-C254-FB4B-B37266295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0</xdr:rowOff>
    </xdr:from>
    <xdr:to>
      <xdr:col>27</xdr:col>
      <xdr:colOff>552450</xdr:colOff>
      <xdr:row>18</xdr:row>
      <xdr:rowOff>57150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59AB4A1F-21F3-E558-008A-DB4C44D2D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C3A3A29-72BE-508E-229A-1AC7E14C0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BCCA1D3-CD8C-BCA5-2D7C-EAFD8EA1A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2.pdf" TargetMode="External"/><Relationship Id="rId13" Type="http://schemas.openxmlformats.org/officeDocument/2006/relationships/hyperlink" Target="http://www.konkoly.hu/cgi-bin/IBVS?5741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vsolj.cetus-net.org/no42.pdf" TargetMode="External"/><Relationship Id="rId12" Type="http://schemas.openxmlformats.org/officeDocument/2006/relationships/hyperlink" Target="http://vsolj.cetus-net.org/no42.pdf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225" TargetMode="External"/><Relationship Id="rId20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287" TargetMode="External"/><Relationship Id="rId11" Type="http://schemas.openxmlformats.org/officeDocument/2006/relationships/hyperlink" Target="http://vsolj.cetus-net.org/no42.pdf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solj.cetus-net.org/no42.pdf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vsolj.cetus-net.org/no42.pdf" TargetMode="External"/><Relationship Id="rId14" Type="http://schemas.openxmlformats.org/officeDocument/2006/relationships/hyperlink" Target="http://www.konkoly.hu/cgi-bin/IBVS?5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6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2" sqref="E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1" t="s">
        <v>38</v>
      </c>
      <c r="C1" s="19" t="s">
        <v>39</v>
      </c>
    </row>
    <row r="2" spans="1:5">
      <c r="A2" t="s">
        <v>26</v>
      </c>
      <c r="B2" s="11" t="s">
        <v>33</v>
      </c>
    </row>
    <row r="4" spans="1:5">
      <c r="A4" s="8" t="s">
        <v>0</v>
      </c>
      <c r="C4" s="3">
        <v>25423.506000000001</v>
      </c>
      <c r="D4" s="4">
        <v>0.53264500000000004</v>
      </c>
    </row>
    <row r="6" spans="1:5">
      <c r="A6" s="8" t="s">
        <v>1</v>
      </c>
    </row>
    <row r="7" spans="1:5">
      <c r="A7" t="s">
        <v>2</v>
      </c>
      <c r="C7">
        <f>+C4</f>
        <v>25423.506000000001</v>
      </c>
    </row>
    <row r="8" spans="1:5">
      <c r="A8" t="s">
        <v>3</v>
      </c>
      <c r="C8">
        <v>0.53262107928426961</v>
      </c>
    </row>
    <row r="9" spans="1:5">
      <c r="A9" s="20" t="s">
        <v>40</v>
      </c>
      <c r="B9" s="11"/>
      <c r="C9" s="21">
        <v>-9.5</v>
      </c>
      <c r="D9" s="11" t="s">
        <v>41</v>
      </c>
      <c r="E9" s="11"/>
    </row>
    <row r="10" spans="1:5" ht="13.5" thickBot="1">
      <c r="A10" s="11"/>
      <c r="B10" s="11"/>
      <c r="C10" s="7" t="s">
        <v>21</v>
      </c>
      <c r="D10" s="7" t="s">
        <v>22</v>
      </c>
      <c r="E10" s="11"/>
    </row>
    <row r="11" spans="1:5">
      <c r="A11" s="11" t="s">
        <v>16</v>
      </c>
      <c r="B11" s="11"/>
      <c r="C11" s="11">
        <f>INTERCEPT(G21:G998,F21:F998)</f>
        <v>0.19305288452491631</v>
      </c>
      <c r="D11" s="6"/>
      <c r="E11" s="11"/>
    </row>
    <row r="12" spans="1:5">
      <c r="A12" s="11" t="s">
        <v>17</v>
      </c>
      <c r="B12" s="11"/>
      <c r="C12" s="11">
        <f>SLOPE(G21:G998,F21:F998)</f>
        <v>-3.8875808987721466E-6</v>
      </c>
      <c r="D12" s="6"/>
      <c r="E12" s="11"/>
    </row>
    <row r="13" spans="1:5">
      <c r="A13" s="11" t="s">
        <v>20</v>
      </c>
      <c r="B13" s="11"/>
      <c r="C13" s="6" t="s">
        <v>14</v>
      </c>
      <c r="D13" s="24" t="s">
        <v>49</v>
      </c>
      <c r="E13" s="21">
        <v>1</v>
      </c>
    </row>
    <row r="14" spans="1:5">
      <c r="A14" s="11"/>
      <c r="B14" s="11"/>
      <c r="C14" s="11"/>
      <c r="D14" s="24" t="s">
        <v>42</v>
      </c>
      <c r="E14" s="25">
        <f ca="1">NOW()+15018.5+$C$9/24</f>
        <v>60356.771801504627</v>
      </c>
    </row>
    <row r="15" spans="1:5">
      <c r="A15" s="22" t="s">
        <v>18</v>
      </c>
      <c r="B15" s="11"/>
      <c r="C15" s="23">
        <f>(C7+C11)+(C8+C12)*INT(MAX(F21:F3533))</f>
        <v>56219.625077173434</v>
      </c>
      <c r="D15" s="24" t="s">
        <v>50</v>
      </c>
      <c r="E15" s="25">
        <f ca="1">ROUND(2*(E14-$C$7)/$C$8,0)/2+E13</f>
        <v>65588.5</v>
      </c>
    </row>
    <row r="16" spans="1:5">
      <c r="A16" s="26" t="s">
        <v>4</v>
      </c>
      <c r="B16" s="11"/>
      <c r="C16" s="27">
        <f>+C8+C12</f>
        <v>0.53261719170337085</v>
      </c>
      <c r="D16" s="24" t="s">
        <v>43</v>
      </c>
      <c r="E16" s="15">
        <f ca="1">ROUND(2*(E14-$C$15)/$C$16,0)/2+E13</f>
        <v>7768.5</v>
      </c>
    </row>
    <row r="17" spans="1:17" ht="13.5" thickBot="1">
      <c r="A17" s="24" t="s">
        <v>37</v>
      </c>
      <c r="B17" s="11"/>
      <c r="C17" s="11">
        <f>COUNT(C21:C2191)</f>
        <v>21</v>
      </c>
      <c r="D17" s="24" t="s">
        <v>44</v>
      </c>
      <c r="E17" s="28">
        <f ca="1">+$C$15+$C$16*E16-15018.5-$C$9/24</f>
        <v>45339.157564254405</v>
      </c>
    </row>
    <row r="18" spans="1:17">
      <c r="A18" s="26" t="s">
        <v>5</v>
      </c>
      <c r="B18" s="11"/>
      <c r="C18" s="29">
        <f>+C15</f>
        <v>56219.625077173434</v>
      </c>
      <c r="D18" s="30">
        <f>+C16</f>
        <v>0.53261719170337085</v>
      </c>
      <c r="E18" s="31" t="s">
        <v>45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142</v>
      </c>
      <c r="K20" s="10" t="s">
        <v>54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>
      <c r="A21" t="s">
        <v>12</v>
      </c>
      <c r="C21" s="17">
        <f>+C4</f>
        <v>25423.506000000001</v>
      </c>
      <c r="D21" s="17" t="s">
        <v>14</v>
      </c>
      <c r="E21">
        <f t="shared" ref="E21:E41" si="0">+(C21-C$7)/C$8</f>
        <v>0</v>
      </c>
      <c r="F21">
        <f t="shared" ref="F21:F41" si="1">ROUND(2*E21,0)/2</f>
        <v>0</v>
      </c>
      <c r="H21" s="15">
        <v>0</v>
      </c>
      <c r="O21">
        <f t="shared" ref="O21:O41" si="2">+C$11+C$12*$F21</f>
        <v>0.19305288452491631</v>
      </c>
      <c r="Q21" s="2">
        <f t="shared" ref="Q21:Q41" si="3">+C21-15018.5</f>
        <v>10405.006000000001</v>
      </c>
    </row>
    <row r="22" spans="1:17">
      <c r="A22" s="12" t="s">
        <v>34</v>
      </c>
      <c r="B22" s="13" t="s">
        <v>35</v>
      </c>
      <c r="C22" s="18">
        <v>51374.411999999997</v>
      </c>
      <c r="D22" s="18">
        <v>1.21E-2</v>
      </c>
      <c r="E22">
        <f t="shared" si="0"/>
        <v>48723.017186763507</v>
      </c>
      <c r="F22">
        <f t="shared" si="1"/>
        <v>48723</v>
      </c>
      <c r="G22">
        <f t="shared" ref="G22:G41" si="4">+C22-(C$7+F22*C$8)</f>
        <v>9.154032522928901E-3</v>
      </c>
      <c r="I22">
        <f t="shared" ref="I22:I27" si="5">+G22</f>
        <v>9.154032522928901E-3</v>
      </c>
      <c r="O22">
        <f t="shared" si="2"/>
        <v>3.6382803940410158E-3</v>
      </c>
      <c r="Q22" s="2">
        <f t="shared" si="3"/>
        <v>36355.911999999997</v>
      </c>
    </row>
    <row r="23" spans="1:17">
      <c r="A23" s="12" t="s">
        <v>34</v>
      </c>
      <c r="B23" s="13" t="s">
        <v>35</v>
      </c>
      <c r="C23" s="18">
        <v>51465.478199999998</v>
      </c>
      <c r="D23" s="18">
        <v>8.2000000000000007E-3</v>
      </c>
      <c r="E23">
        <f t="shared" si="0"/>
        <v>48893.994648118161</v>
      </c>
      <c r="F23">
        <f t="shared" si="1"/>
        <v>48894</v>
      </c>
      <c r="G23">
        <f t="shared" si="4"/>
        <v>-2.8505250811576843E-3</v>
      </c>
      <c r="I23">
        <f t="shared" si="5"/>
        <v>-2.8505250811576843E-3</v>
      </c>
      <c r="O23">
        <f t="shared" si="2"/>
        <v>2.9735040603509899E-3</v>
      </c>
      <c r="Q23" s="2">
        <f t="shared" si="3"/>
        <v>36446.978199999998</v>
      </c>
    </row>
    <row r="24" spans="1:17">
      <c r="A24" s="12" t="s">
        <v>34</v>
      </c>
      <c r="B24" s="13" t="s">
        <v>35</v>
      </c>
      <c r="C24" s="18">
        <v>51535.252</v>
      </c>
      <c r="D24" s="18">
        <v>2.0999999999999999E-3</v>
      </c>
      <c r="E24">
        <f t="shared" si="0"/>
        <v>49024.995471618735</v>
      </c>
      <c r="F24">
        <f t="shared" si="1"/>
        <v>49025</v>
      </c>
      <c r="G24">
        <f t="shared" si="4"/>
        <v>-2.4119113149936311E-3</v>
      </c>
      <c r="I24">
        <f t="shared" si="5"/>
        <v>-2.4119113149936311E-3</v>
      </c>
      <c r="O24">
        <f t="shared" si="2"/>
        <v>2.4642309626118353E-3</v>
      </c>
      <c r="Q24" s="2">
        <f t="shared" si="3"/>
        <v>36516.752</v>
      </c>
    </row>
    <row r="25" spans="1:17">
      <c r="A25" s="12" t="s">
        <v>36</v>
      </c>
      <c r="B25" s="13" t="s">
        <v>35</v>
      </c>
      <c r="C25" s="18">
        <v>51776.529300000002</v>
      </c>
      <c r="D25" s="18">
        <v>3.0000000000000001E-3</v>
      </c>
      <c r="E25">
        <f t="shared" si="0"/>
        <v>49477.995379779008</v>
      </c>
      <c r="F25">
        <f t="shared" si="1"/>
        <v>49478</v>
      </c>
      <c r="G25">
        <f t="shared" si="4"/>
        <v>-2.4608270905446261E-3</v>
      </c>
      <c r="I25">
        <f t="shared" si="5"/>
        <v>-2.4608270905446261E-3</v>
      </c>
      <c r="O25">
        <f t="shared" si="2"/>
        <v>7.0315681546803677E-4</v>
      </c>
      <c r="Q25" s="2">
        <f t="shared" si="3"/>
        <v>36758.029300000002</v>
      </c>
    </row>
    <row r="26" spans="1:17">
      <c r="A26" s="12" t="s">
        <v>36</v>
      </c>
      <c r="B26" s="13" t="s">
        <v>35</v>
      </c>
      <c r="C26" s="18">
        <v>51841.514999999999</v>
      </c>
      <c r="D26" s="18">
        <v>2.3999999999999998E-3</v>
      </c>
      <c r="E26">
        <f t="shared" si="0"/>
        <v>49600.006510257219</v>
      </c>
      <c r="F26">
        <f t="shared" si="1"/>
        <v>49600</v>
      </c>
      <c r="G26">
        <f t="shared" si="4"/>
        <v>3.4675002243602648E-3</v>
      </c>
      <c r="I26">
        <f t="shared" si="5"/>
        <v>3.4675002243602648E-3</v>
      </c>
      <c r="O26">
        <f t="shared" si="2"/>
        <v>2.2887194581783232E-4</v>
      </c>
      <c r="Q26" s="2">
        <f t="shared" si="3"/>
        <v>36823.014999999999</v>
      </c>
    </row>
    <row r="27" spans="1:17">
      <c r="A27" s="12" t="s">
        <v>36</v>
      </c>
      <c r="B27" s="13" t="s">
        <v>35</v>
      </c>
      <c r="C27" s="18">
        <v>51848.431299999997</v>
      </c>
      <c r="D27" s="18">
        <v>3.3E-3</v>
      </c>
      <c r="E27">
        <f t="shared" si="0"/>
        <v>49612.991914457314</v>
      </c>
      <c r="F27">
        <f t="shared" si="1"/>
        <v>49613</v>
      </c>
      <c r="G27">
        <f t="shared" si="4"/>
        <v>-4.3065304707852192E-3</v>
      </c>
      <c r="I27">
        <f t="shared" si="5"/>
        <v>-4.3065304707852192E-3</v>
      </c>
      <c r="O27">
        <f t="shared" si="2"/>
        <v>1.7833339413381166E-4</v>
      </c>
      <c r="Q27" s="2">
        <f t="shared" si="3"/>
        <v>36829.931299999997</v>
      </c>
    </row>
    <row r="28" spans="1:17">
      <c r="A28" s="54" t="s">
        <v>90</v>
      </c>
      <c r="B28" s="56" t="s">
        <v>35</v>
      </c>
      <c r="C28" s="55">
        <v>52882.245499999997</v>
      </c>
      <c r="D28" s="17"/>
      <c r="E28">
        <f t="shared" si="0"/>
        <v>51553.98569072548</v>
      </c>
      <c r="F28">
        <f t="shared" si="1"/>
        <v>51554</v>
      </c>
      <c r="G28">
        <f t="shared" si="4"/>
        <v>-7.6214212385821156E-3</v>
      </c>
      <c r="J28">
        <f t="shared" ref="J28:J33" si="6">+G28</f>
        <v>-7.6214212385821156E-3</v>
      </c>
      <c r="O28">
        <f t="shared" si="2"/>
        <v>-7.3674611303829185E-3</v>
      </c>
      <c r="Q28" s="2">
        <f t="shared" si="3"/>
        <v>37863.745499999997</v>
      </c>
    </row>
    <row r="29" spans="1:17">
      <c r="A29" s="54" t="s">
        <v>90</v>
      </c>
      <c r="B29" s="56" t="s">
        <v>48</v>
      </c>
      <c r="C29" s="55">
        <v>52884.118799999997</v>
      </c>
      <c r="D29" s="17"/>
      <c r="E29">
        <f t="shared" si="0"/>
        <v>51557.502825275464</v>
      </c>
      <c r="F29">
        <f t="shared" si="1"/>
        <v>51557.5</v>
      </c>
      <c r="G29">
        <f t="shared" si="4"/>
        <v>1.5048012646730058E-3</v>
      </c>
      <c r="J29">
        <f t="shared" si="6"/>
        <v>1.5048012646730058E-3</v>
      </c>
      <c r="O29">
        <f t="shared" si="2"/>
        <v>-7.3810676635286399E-3</v>
      </c>
      <c r="Q29" s="2">
        <f t="shared" si="3"/>
        <v>37865.618799999997</v>
      </c>
    </row>
    <row r="30" spans="1:17">
      <c r="A30" s="54" t="s">
        <v>90</v>
      </c>
      <c r="B30" s="56" t="s">
        <v>35</v>
      </c>
      <c r="C30" s="55">
        <v>52901.951800000003</v>
      </c>
      <c r="D30" s="17"/>
      <c r="E30">
        <f t="shared" si="0"/>
        <v>51590.9844141453</v>
      </c>
      <c r="F30">
        <f t="shared" si="1"/>
        <v>51591</v>
      </c>
      <c r="G30">
        <f t="shared" si="4"/>
        <v>-8.3013547482551076E-3</v>
      </c>
      <c r="J30">
        <f t="shared" si="6"/>
        <v>-8.3013547482551076E-3</v>
      </c>
      <c r="O30">
        <f t="shared" si="2"/>
        <v>-7.5113016236375008E-3</v>
      </c>
      <c r="Q30" s="2">
        <f t="shared" si="3"/>
        <v>37883.451800000003</v>
      </c>
    </row>
    <row r="31" spans="1:17">
      <c r="A31" s="54" t="s">
        <v>90</v>
      </c>
      <c r="B31" s="56" t="s">
        <v>48</v>
      </c>
      <c r="C31" s="55">
        <v>52902.227400000003</v>
      </c>
      <c r="D31" s="17"/>
      <c r="E31">
        <f t="shared" si="0"/>
        <v>51591.501855175557</v>
      </c>
      <c r="F31">
        <f t="shared" si="1"/>
        <v>51591.5</v>
      </c>
      <c r="G31">
        <f t="shared" si="4"/>
        <v>9.8810560302808881E-4</v>
      </c>
      <c r="J31">
        <f t="shared" si="6"/>
        <v>9.8810560302808881E-4</v>
      </c>
      <c r="O31">
        <f t="shared" si="2"/>
        <v>-7.5132454140868776E-3</v>
      </c>
      <c r="Q31" s="2">
        <f t="shared" si="3"/>
        <v>37883.727400000003</v>
      </c>
    </row>
    <row r="32" spans="1:17">
      <c r="A32" s="54" t="s">
        <v>90</v>
      </c>
      <c r="B32" s="56" t="s">
        <v>35</v>
      </c>
      <c r="C32" s="55">
        <v>52913.135000000002</v>
      </c>
      <c r="D32" s="17"/>
      <c r="E32">
        <f t="shared" si="0"/>
        <v>51611.980954528248</v>
      </c>
      <c r="F32">
        <f t="shared" si="1"/>
        <v>51612</v>
      </c>
      <c r="G32">
        <f t="shared" si="4"/>
        <v>-1.0144019724975806E-2</v>
      </c>
      <c r="J32">
        <f t="shared" si="6"/>
        <v>-1.0144019724975806E-2</v>
      </c>
      <c r="O32">
        <f t="shared" si="2"/>
        <v>-7.5929408225117179E-3</v>
      </c>
      <c r="Q32" s="2">
        <f t="shared" si="3"/>
        <v>37894.635000000002</v>
      </c>
    </row>
    <row r="33" spans="1:17">
      <c r="A33" s="54" t="s">
        <v>90</v>
      </c>
      <c r="B33" s="56" t="s">
        <v>35</v>
      </c>
      <c r="C33" s="55">
        <v>52941.895400000001</v>
      </c>
      <c r="D33" s="17"/>
      <c r="E33">
        <f t="shared" si="0"/>
        <v>51665.978817396623</v>
      </c>
      <c r="F33">
        <f t="shared" si="1"/>
        <v>51666</v>
      </c>
      <c r="G33">
        <f t="shared" si="4"/>
        <v>-1.1282301078608725E-2</v>
      </c>
      <c r="J33">
        <f t="shared" si="6"/>
        <v>-1.1282301078608725E-2</v>
      </c>
      <c r="O33">
        <f t="shared" si="2"/>
        <v>-7.802870191045419E-3</v>
      </c>
      <c r="Q33" s="2">
        <f t="shared" si="3"/>
        <v>37923.395400000001</v>
      </c>
    </row>
    <row r="34" spans="1:17">
      <c r="A34" s="32" t="s">
        <v>46</v>
      </c>
      <c r="B34" s="33" t="s">
        <v>35</v>
      </c>
      <c r="C34" s="34">
        <v>53259.34</v>
      </c>
      <c r="D34" s="35">
        <v>5.0000000000000001E-4</v>
      </c>
      <c r="E34">
        <f t="shared" si="0"/>
        <v>52261.983392406262</v>
      </c>
      <c r="F34">
        <f t="shared" si="1"/>
        <v>52262</v>
      </c>
      <c r="G34">
        <f t="shared" si="4"/>
        <v>-8.8455545046599582E-3</v>
      </c>
      <c r="K34">
        <f>+G34</f>
        <v>-8.8455545046599582E-3</v>
      </c>
      <c r="O34">
        <f t="shared" si="2"/>
        <v>-1.0119868406713611E-2</v>
      </c>
      <c r="Q34" s="2">
        <f t="shared" si="3"/>
        <v>38240.839999999997</v>
      </c>
    </row>
    <row r="35" spans="1:17">
      <c r="A35" s="32" t="s">
        <v>46</v>
      </c>
      <c r="B35" s="33" t="s">
        <v>35</v>
      </c>
      <c r="C35" s="34">
        <v>53653.476999999999</v>
      </c>
      <c r="D35" s="35">
        <v>8.9999999999999998E-4</v>
      </c>
      <c r="E35">
        <f t="shared" si="0"/>
        <v>53001.978513383518</v>
      </c>
      <c r="F35">
        <f t="shared" si="1"/>
        <v>53002</v>
      </c>
      <c r="G35">
        <f t="shared" si="4"/>
        <v>-1.1444224859587848E-2</v>
      </c>
      <c r="K35">
        <f>+G35</f>
        <v>-1.1444224859587848E-2</v>
      </c>
      <c r="O35">
        <f t="shared" si="2"/>
        <v>-1.2996678271805007E-2</v>
      </c>
      <c r="Q35" s="2">
        <f t="shared" si="3"/>
        <v>38634.976999999999</v>
      </c>
    </row>
    <row r="36" spans="1:17">
      <c r="A36" s="39" t="s">
        <v>51</v>
      </c>
      <c r="B36" s="39"/>
      <c r="C36" s="40">
        <v>55479.556600000004</v>
      </c>
      <c r="D36" s="40">
        <v>8.3999999999999995E-3</v>
      </c>
      <c r="E36">
        <f t="shared" si="0"/>
        <v>56430.456414509536</v>
      </c>
      <c r="F36">
        <f t="shared" si="1"/>
        <v>56430.5</v>
      </c>
      <c r="G36">
        <f t="shared" si="4"/>
        <v>-2.3214550972625148E-2</v>
      </c>
      <c r="K36">
        <f>+G36</f>
        <v>-2.3214550972625148E-2</v>
      </c>
      <c r="O36">
        <f t="shared" si="2"/>
        <v>-2.6325249383245292E-2</v>
      </c>
      <c r="Q36" s="2">
        <f t="shared" si="3"/>
        <v>40461.056600000004</v>
      </c>
    </row>
    <row r="37" spans="1:17">
      <c r="A37" s="54" t="s">
        <v>125</v>
      </c>
      <c r="B37" s="56" t="s">
        <v>35</v>
      </c>
      <c r="C37" s="55">
        <v>55799.388700000003</v>
      </c>
      <c r="D37" s="17"/>
      <c r="E37">
        <f t="shared" si="0"/>
        <v>57030.943538357104</v>
      </c>
      <c r="F37">
        <f t="shared" si="1"/>
        <v>57031</v>
      </c>
      <c r="G37">
        <f t="shared" si="4"/>
        <v>-3.0072661182202864E-2</v>
      </c>
      <c r="J37">
        <f>+G37</f>
        <v>-3.0072661182202864E-2</v>
      </c>
      <c r="O37">
        <f t="shared" si="2"/>
        <v>-2.8659741712957987E-2</v>
      </c>
      <c r="Q37" s="2">
        <f t="shared" si="3"/>
        <v>40780.888700000003</v>
      </c>
    </row>
    <row r="38" spans="1:17">
      <c r="A38" s="54" t="s">
        <v>125</v>
      </c>
      <c r="B38" s="56" t="s">
        <v>35</v>
      </c>
      <c r="C38" s="55">
        <v>55808.443700000003</v>
      </c>
      <c r="D38" s="17"/>
      <c r="E38">
        <f t="shared" si="0"/>
        <v>57047.944367562304</v>
      </c>
      <c r="F38">
        <f t="shared" si="1"/>
        <v>57048</v>
      </c>
      <c r="G38">
        <f t="shared" si="4"/>
        <v>-2.9631009005242959E-2</v>
      </c>
      <c r="J38">
        <f>+G38</f>
        <v>-2.9631009005242959E-2</v>
      </c>
      <c r="O38">
        <f t="shared" si="2"/>
        <v>-2.8725830588237106E-2</v>
      </c>
      <c r="Q38" s="2">
        <f t="shared" si="3"/>
        <v>40789.943700000003</v>
      </c>
    </row>
    <row r="39" spans="1:17">
      <c r="A39" s="54" t="s">
        <v>125</v>
      </c>
      <c r="B39" s="56" t="s">
        <v>35</v>
      </c>
      <c r="C39" s="55">
        <v>55879.2817</v>
      </c>
      <c r="D39" s="17"/>
      <c r="E39">
        <f t="shared" si="0"/>
        <v>57180.943234402468</v>
      </c>
      <c r="F39">
        <f t="shared" si="1"/>
        <v>57181</v>
      </c>
      <c r="G39">
        <f t="shared" si="4"/>
        <v>-3.0234553822083399E-2</v>
      </c>
      <c r="J39">
        <f>+G39</f>
        <v>-3.0234553822083399E-2</v>
      </c>
      <c r="O39">
        <f t="shared" si="2"/>
        <v>-2.9242878847773796E-2</v>
      </c>
      <c r="Q39" s="2">
        <f t="shared" si="3"/>
        <v>40860.7817</v>
      </c>
    </row>
    <row r="40" spans="1:17">
      <c r="A40" s="36" t="s">
        <v>47</v>
      </c>
      <c r="B40" s="37" t="s">
        <v>35</v>
      </c>
      <c r="C40" s="38">
        <v>56219.358999999997</v>
      </c>
      <c r="D40" s="38">
        <v>1.01E-2</v>
      </c>
      <c r="E40">
        <f t="shared" si="0"/>
        <v>57819.44087038975</v>
      </c>
      <c r="F40">
        <f t="shared" si="1"/>
        <v>57819.5</v>
      </c>
      <c r="G40">
        <f t="shared" si="4"/>
        <v>-3.1493676826357841E-2</v>
      </c>
      <c r="K40">
        <f>+G40</f>
        <v>-3.1493676826357841E-2</v>
      </c>
      <c r="O40">
        <f t="shared" si="2"/>
        <v>-3.1725099251639827E-2</v>
      </c>
      <c r="Q40" s="2">
        <f t="shared" si="3"/>
        <v>41200.858999999997</v>
      </c>
    </row>
    <row r="41" spans="1:17">
      <c r="A41" s="36" t="s">
        <v>47</v>
      </c>
      <c r="B41" s="37" t="s">
        <v>48</v>
      </c>
      <c r="C41" s="38">
        <v>56219.621500000001</v>
      </c>
      <c r="D41" s="38">
        <v>1E-3</v>
      </c>
      <c r="E41">
        <f t="shared" si="0"/>
        <v>57819.933716073509</v>
      </c>
      <c r="F41">
        <f t="shared" si="1"/>
        <v>57820</v>
      </c>
      <c r="G41">
        <f t="shared" si="4"/>
        <v>-3.5304216471558902E-2</v>
      </c>
      <c r="K41">
        <f>+G41</f>
        <v>-3.5304216471558902E-2</v>
      </c>
      <c r="O41">
        <f t="shared" si="2"/>
        <v>-3.1727043042089204E-2</v>
      </c>
      <c r="Q41" s="2">
        <f t="shared" si="3"/>
        <v>41201.121500000001</v>
      </c>
    </row>
    <row r="42" spans="1:17">
      <c r="C42" s="17"/>
      <c r="D42" s="17"/>
    </row>
    <row r="43" spans="1:17">
      <c r="C43" s="17"/>
      <c r="D43" s="17"/>
    </row>
    <row r="44" spans="1:17">
      <c r="C44" s="17"/>
      <c r="D44" s="17"/>
    </row>
    <row r="45" spans="1:17">
      <c r="C45" s="17"/>
      <c r="D45" s="17"/>
    </row>
    <row r="46" spans="1:17">
      <c r="C46" s="17"/>
      <c r="D46" s="17"/>
    </row>
    <row r="47" spans="1:17">
      <c r="C47" s="17"/>
      <c r="D47" s="17"/>
    </row>
    <row r="48" spans="1:17">
      <c r="C48" s="17"/>
      <c r="D48" s="17"/>
    </row>
    <row r="49" spans="3:4">
      <c r="C49" s="17"/>
      <c r="D49" s="17"/>
    </row>
    <row r="50" spans="3:4">
      <c r="C50" s="17"/>
      <c r="D50" s="17"/>
    </row>
    <row r="51" spans="3:4">
      <c r="C51" s="17"/>
      <c r="D51" s="17"/>
    </row>
    <row r="52" spans="3:4">
      <c r="C52" s="17"/>
      <c r="D52" s="17"/>
    </row>
    <row r="53" spans="3:4">
      <c r="C53" s="17"/>
      <c r="D53" s="17"/>
    </row>
    <row r="54" spans="3:4">
      <c r="C54" s="17"/>
      <c r="D54" s="17"/>
    </row>
    <row r="55" spans="3:4">
      <c r="C55" s="17"/>
      <c r="D55" s="17"/>
    </row>
    <row r="56" spans="3:4">
      <c r="C56" s="17"/>
      <c r="D56" s="17"/>
    </row>
    <row r="57" spans="3:4">
      <c r="C57" s="17"/>
      <c r="D57" s="17"/>
    </row>
    <row r="58" spans="3:4">
      <c r="C58" s="17"/>
      <c r="D58" s="17"/>
    </row>
    <row r="59" spans="3:4">
      <c r="C59" s="17"/>
      <c r="D59" s="17"/>
    </row>
    <row r="60" spans="3:4">
      <c r="C60" s="17"/>
      <c r="D60" s="17"/>
    </row>
    <row r="61" spans="3:4">
      <c r="C61" s="17"/>
      <c r="D61" s="17"/>
    </row>
    <row r="62" spans="3:4">
      <c r="C62" s="17"/>
      <c r="D62" s="17"/>
    </row>
    <row r="63" spans="3:4">
      <c r="C63" s="17"/>
      <c r="D63" s="17"/>
    </row>
    <row r="64" spans="3:4">
      <c r="C64" s="17"/>
      <c r="D64" s="17"/>
    </row>
    <row r="65" spans="3:4">
      <c r="C65" s="17"/>
      <c r="D65" s="17"/>
    </row>
    <row r="66" spans="3:4">
      <c r="C66" s="17"/>
      <c r="D66" s="17"/>
    </row>
    <row r="67" spans="3:4">
      <c r="C67" s="17"/>
      <c r="D67" s="17"/>
    </row>
    <row r="68" spans="3:4">
      <c r="C68" s="17"/>
      <c r="D68" s="17"/>
    </row>
    <row r="69" spans="3:4">
      <c r="C69" s="17"/>
      <c r="D69" s="17"/>
    </row>
    <row r="70" spans="3:4">
      <c r="C70" s="17"/>
      <c r="D70" s="17"/>
    </row>
    <row r="71" spans="3:4">
      <c r="C71" s="17"/>
      <c r="D71" s="17"/>
    </row>
    <row r="72" spans="3:4">
      <c r="C72" s="17"/>
      <c r="D72" s="17"/>
    </row>
    <row r="73" spans="3:4">
      <c r="C73" s="17"/>
      <c r="D73" s="17"/>
    </row>
    <row r="74" spans="3:4">
      <c r="C74" s="17"/>
      <c r="D74" s="17"/>
    </row>
    <row r="75" spans="3:4">
      <c r="C75" s="17"/>
      <c r="D75" s="17"/>
    </row>
    <row r="76" spans="3:4">
      <c r="C76" s="17"/>
      <c r="D76" s="17"/>
    </row>
    <row r="77" spans="3:4">
      <c r="C77" s="17"/>
      <c r="D77" s="17"/>
    </row>
    <row r="78" spans="3:4">
      <c r="C78" s="17"/>
      <c r="D78" s="17"/>
    </row>
    <row r="79" spans="3:4">
      <c r="C79" s="17"/>
      <c r="D79" s="17"/>
    </row>
    <row r="80" spans="3:4">
      <c r="C80" s="17"/>
      <c r="D80" s="17"/>
    </row>
    <row r="81" spans="3:4">
      <c r="C81" s="17"/>
      <c r="D81" s="17"/>
    </row>
    <row r="82" spans="3:4">
      <c r="C82" s="17"/>
      <c r="D82" s="17"/>
    </row>
    <row r="83" spans="3:4">
      <c r="C83" s="17"/>
      <c r="D83" s="17"/>
    </row>
    <row r="84" spans="3:4">
      <c r="C84" s="17"/>
      <c r="D84" s="17"/>
    </row>
    <row r="85" spans="3:4">
      <c r="C85" s="17"/>
      <c r="D85" s="17"/>
    </row>
    <row r="86" spans="3:4">
      <c r="C86" s="17"/>
      <c r="D86" s="17"/>
    </row>
    <row r="87" spans="3:4">
      <c r="C87" s="17"/>
      <c r="D87" s="17"/>
    </row>
    <row r="88" spans="3:4">
      <c r="C88" s="17"/>
      <c r="D88" s="17"/>
    </row>
    <row r="89" spans="3:4">
      <c r="C89" s="17"/>
      <c r="D89" s="17"/>
    </row>
    <row r="90" spans="3:4">
      <c r="C90" s="17"/>
      <c r="D90" s="17"/>
    </row>
    <row r="91" spans="3:4">
      <c r="C91" s="17"/>
      <c r="D91" s="17"/>
    </row>
    <row r="92" spans="3:4">
      <c r="C92" s="17"/>
      <c r="D92" s="17"/>
    </row>
    <row r="93" spans="3:4">
      <c r="C93" s="17"/>
      <c r="D93" s="17"/>
    </row>
    <row r="94" spans="3:4">
      <c r="C94" s="17"/>
      <c r="D94" s="17"/>
    </row>
    <row r="95" spans="3:4">
      <c r="C95" s="17"/>
      <c r="D95" s="17"/>
    </row>
    <row r="96" spans="3:4">
      <c r="C96" s="17"/>
      <c r="D96" s="17"/>
    </row>
    <row r="97" spans="3:4">
      <c r="C97" s="17"/>
      <c r="D97" s="17"/>
    </row>
    <row r="98" spans="3:4">
      <c r="C98" s="17"/>
      <c r="D98" s="17"/>
    </row>
    <row r="99" spans="3:4">
      <c r="C99" s="17"/>
      <c r="D99" s="17"/>
    </row>
    <row r="100" spans="3:4">
      <c r="C100" s="17"/>
      <c r="D100" s="17"/>
    </row>
    <row r="101" spans="3:4">
      <c r="C101" s="17"/>
      <c r="D101" s="17"/>
    </row>
    <row r="102" spans="3:4">
      <c r="C102" s="17"/>
      <c r="D102" s="17"/>
    </row>
    <row r="103" spans="3:4">
      <c r="C103" s="17"/>
      <c r="D103" s="17"/>
    </row>
    <row r="104" spans="3:4">
      <c r="C104" s="17"/>
      <c r="D104" s="17"/>
    </row>
    <row r="105" spans="3:4">
      <c r="C105" s="17"/>
      <c r="D105" s="17"/>
    </row>
    <row r="106" spans="3:4">
      <c r="C106" s="17"/>
      <c r="D106" s="17"/>
    </row>
    <row r="107" spans="3:4">
      <c r="C107" s="17"/>
      <c r="D107" s="17"/>
    </row>
    <row r="108" spans="3:4">
      <c r="C108" s="17"/>
      <c r="D108" s="17"/>
    </row>
    <row r="109" spans="3:4">
      <c r="C109" s="17"/>
      <c r="D109" s="17"/>
    </row>
    <row r="110" spans="3:4">
      <c r="C110" s="17"/>
      <c r="D110" s="17"/>
    </row>
    <row r="111" spans="3:4">
      <c r="C111" s="17"/>
      <c r="D111" s="17"/>
    </row>
    <row r="112" spans="3:4">
      <c r="C112" s="17"/>
      <c r="D112" s="17"/>
    </row>
    <row r="113" spans="3:4">
      <c r="C113" s="17"/>
      <c r="D113" s="17"/>
    </row>
    <row r="114" spans="3:4">
      <c r="C114" s="17"/>
      <c r="D114" s="17"/>
    </row>
    <row r="115" spans="3:4">
      <c r="C115" s="17"/>
      <c r="D115" s="17"/>
    </row>
    <row r="116" spans="3:4">
      <c r="C116" s="17"/>
      <c r="D116" s="17"/>
    </row>
    <row r="117" spans="3:4">
      <c r="C117" s="17"/>
      <c r="D117" s="17"/>
    </row>
    <row r="118" spans="3:4">
      <c r="C118" s="17"/>
      <c r="D118" s="17"/>
    </row>
    <row r="119" spans="3:4">
      <c r="C119" s="17"/>
      <c r="D119" s="17"/>
    </row>
    <row r="120" spans="3:4">
      <c r="C120" s="17"/>
      <c r="D120" s="17"/>
    </row>
    <row r="121" spans="3:4">
      <c r="C121" s="17"/>
      <c r="D121" s="17"/>
    </row>
    <row r="122" spans="3:4">
      <c r="C122" s="17"/>
      <c r="D122" s="17"/>
    </row>
    <row r="123" spans="3:4">
      <c r="C123" s="17"/>
      <c r="D123" s="17"/>
    </row>
    <row r="124" spans="3:4">
      <c r="C124" s="17"/>
      <c r="D124" s="17"/>
    </row>
    <row r="125" spans="3:4">
      <c r="C125" s="17"/>
      <c r="D125" s="17"/>
    </row>
    <row r="126" spans="3:4">
      <c r="C126" s="17"/>
      <c r="D126" s="17"/>
    </row>
    <row r="127" spans="3:4">
      <c r="C127" s="17"/>
      <c r="D127" s="17"/>
    </row>
    <row r="128" spans="3:4">
      <c r="C128" s="17"/>
      <c r="D128" s="17"/>
    </row>
    <row r="129" spans="3:4">
      <c r="C129" s="17"/>
      <c r="D129" s="17"/>
    </row>
    <row r="130" spans="3:4">
      <c r="C130" s="17"/>
      <c r="D130" s="17"/>
    </row>
    <row r="131" spans="3:4">
      <c r="C131" s="17"/>
      <c r="D131" s="17"/>
    </row>
    <row r="132" spans="3:4">
      <c r="C132" s="17"/>
      <c r="D132" s="17"/>
    </row>
    <row r="133" spans="3:4">
      <c r="C133" s="17"/>
      <c r="D133" s="17"/>
    </row>
    <row r="134" spans="3:4">
      <c r="C134" s="17"/>
      <c r="D134" s="17"/>
    </row>
    <row r="135" spans="3:4">
      <c r="C135" s="17"/>
      <c r="D135" s="17"/>
    </row>
    <row r="136" spans="3:4">
      <c r="C136" s="17"/>
      <c r="D136" s="17"/>
    </row>
    <row r="137" spans="3:4">
      <c r="C137" s="17"/>
      <c r="D137" s="17"/>
    </row>
    <row r="138" spans="3:4">
      <c r="C138" s="17"/>
      <c r="D138" s="17"/>
    </row>
    <row r="139" spans="3:4">
      <c r="C139" s="17"/>
      <c r="D139" s="17"/>
    </row>
    <row r="140" spans="3:4">
      <c r="C140" s="17"/>
      <c r="D140" s="17"/>
    </row>
    <row r="141" spans="3:4">
      <c r="C141" s="17"/>
      <c r="D141" s="17"/>
    </row>
    <row r="142" spans="3:4">
      <c r="C142" s="17"/>
      <c r="D142" s="17"/>
    </row>
    <row r="143" spans="3:4">
      <c r="C143" s="17"/>
      <c r="D143" s="17"/>
    </row>
    <row r="144" spans="3:4">
      <c r="C144" s="17"/>
      <c r="D144" s="17"/>
    </row>
    <row r="145" spans="3:4">
      <c r="C145" s="17"/>
      <c r="D145" s="17"/>
    </row>
    <row r="146" spans="3:4">
      <c r="C146" s="17"/>
      <c r="D146" s="17"/>
    </row>
    <row r="147" spans="3:4">
      <c r="C147" s="17"/>
      <c r="D147" s="17"/>
    </row>
    <row r="148" spans="3:4">
      <c r="C148" s="17"/>
      <c r="D148" s="17"/>
    </row>
    <row r="149" spans="3:4">
      <c r="C149" s="17"/>
      <c r="D149" s="17"/>
    </row>
    <row r="150" spans="3:4">
      <c r="C150" s="17"/>
      <c r="D150" s="17"/>
    </row>
    <row r="151" spans="3:4">
      <c r="C151" s="17"/>
      <c r="D151" s="17"/>
    </row>
    <row r="152" spans="3:4">
      <c r="C152" s="17"/>
      <c r="D152" s="17"/>
    </row>
    <row r="153" spans="3:4">
      <c r="C153" s="17"/>
      <c r="D153" s="17"/>
    </row>
    <row r="154" spans="3:4">
      <c r="C154" s="17"/>
      <c r="D154" s="17"/>
    </row>
    <row r="155" spans="3:4">
      <c r="C155" s="17"/>
      <c r="D155" s="17"/>
    </row>
    <row r="156" spans="3:4">
      <c r="C156" s="17"/>
      <c r="D156" s="17"/>
    </row>
    <row r="157" spans="3:4">
      <c r="C157" s="17"/>
      <c r="D157" s="17"/>
    </row>
    <row r="158" spans="3:4">
      <c r="C158" s="17"/>
      <c r="D158" s="17"/>
    </row>
    <row r="159" spans="3:4">
      <c r="C159" s="17"/>
      <c r="D159" s="17"/>
    </row>
    <row r="160" spans="3:4">
      <c r="C160" s="17"/>
      <c r="D160" s="17"/>
    </row>
    <row r="161" spans="3:4">
      <c r="C161" s="17"/>
      <c r="D161" s="17"/>
    </row>
    <row r="162" spans="3:4">
      <c r="C162" s="17"/>
      <c r="D162" s="17"/>
    </row>
    <row r="163" spans="3:4">
      <c r="C163" s="17"/>
      <c r="D163" s="17"/>
    </row>
    <row r="164" spans="3:4">
      <c r="C164" s="17"/>
      <c r="D164" s="17"/>
    </row>
    <row r="165" spans="3:4">
      <c r="C165" s="17"/>
      <c r="D165" s="17"/>
    </row>
    <row r="166" spans="3:4">
      <c r="C166" s="17"/>
      <c r="D166" s="17"/>
    </row>
    <row r="167" spans="3:4">
      <c r="C167" s="17"/>
      <c r="D167" s="17"/>
    </row>
    <row r="168" spans="3:4">
      <c r="C168" s="17"/>
      <c r="D168" s="17"/>
    </row>
    <row r="169" spans="3:4">
      <c r="C169" s="17"/>
      <c r="D169" s="17"/>
    </row>
    <row r="170" spans="3:4">
      <c r="C170" s="17"/>
      <c r="D170" s="17"/>
    </row>
    <row r="171" spans="3:4">
      <c r="C171" s="17"/>
      <c r="D171" s="17"/>
    </row>
    <row r="172" spans="3:4">
      <c r="C172" s="17"/>
      <c r="D172" s="17"/>
    </row>
    <row r="173" spans="3:4">
      <c r="C173" s="17"/>
      <c r="D173" s="17"/>
    </row>
    <row r="174" spans="3:4">
      <c r="C174" s="17"/>
      <c r="D174" s="17"/>
    </row>
    <row r="175" spans="3:4">
      <c r="C175" s="17"/>
      <c r="D175" s="17"/>
    </row>
    <row r="176" spans="3:4">
      <c r="C176" s="17"/>
      <c r="D176" s="17"/>
    </row>
    <row r="177" spans="3:4">
      <c r="C177" s="17"/>
      <c r="D177" s="17"/>
    </row>
    <row r="178" spans="3:4">
      <c r="C178" s="17"/>
      <c r="D178" s="17"/>
    </row>
    <row r="179" spans="3:4">
      <c r="C179" s="17"/>
      <c r="D179" s="17"/>
    </row>
    <row r="180" spans="3:4">
      <c r="C180" s="17"/>
      <c r="D180" s="17"/>
    </row>
    <row r="181" spans="3:4">
      <c r="C181" s="17"/>
      <c r="D181" s="17"/>
    </row>
    <row r="182" spans="3:4">
      <c r="C182" s="17"/>
      <c r="D182" s="17"/>
    </row>
    <row r="183" spans="3:4">
      <c r="C183" s="17"/>
      <c r="D183" s="17"/>
    </row>
    <row r="184" spans="3:4">
      <c r="C184" s="17"/>
      <c r="D184" s="17"/>
    </row>
    <row r="185" spans="3:4">
      <c r="C185" s="17"/>
      <c r="D185" s="17"/>
    </row>
    <row r="186" spans="3:4">
      <c r="C186" s="17"/>
      <c r="D186" s="17"/>
    </row>
    <row r="187" spans="3:4">
      <c r="C187" s="17"/>
      <c r="D187" s="17"/>
    </row>
    <row r="188" spans="3:4">
      <c r="C188" s="17"/>
      <c r="D188" s="17"/>
    </row>
    <row r="189" spans="3:4">
      <c r="C189" s="17"/>
      <c r="D189" s="17"/>
    </row>
    <row r="190" spans="3:4">
      <c r="C190" s="17"/>
      <c r="D190" s="17"/>
    </row>
    <row r="191" spans="3:4">
      <c r="C191" s="17"/>
      <c r="D191" s="17"/>
    </row>
    <row r="192" spans="3:4">
      <c r="C192" s="17"/>
      <c r="D192" s="17"/>
    </row>
    <row r="193" spans="3:4">
      <c r="C193" s="17"/>
      <c r="D193" s="17"/>
    </row>
    <row r="194" spans="3:4">
      <c r="C194" s="17"/>
      <c r="D194" s="17"/>
    </row>
    <row r="195" spans="3:4">
      <c r="C195" s="17"/>
      <c r="D195" s="17"/>
    </row>
    <row r="196" spans="3:4">
      <c r="C196" s="17"/>
      <c r="D196" s="17"/>
    </row>
    <row r="197" spans="3:4">
      <c r="C197" s="17"/>
      <c r="D197" s="17"/>
    </row>
    <row r="198" spans="3:4">
      <c r="C198" s="17"/>
      <c r="D198" s="17"/>
    </row>
    <row r="199" spans="3:4">
      <c r="C199" s="17"/>
      <c r="D199" s="17"/>
    </row>
    <row r="200" spans="3:4">
      <c r="C200" s="17"/>
      <c r="D200" s="17"/>
    </row>
    <row r="201" spans="3:4">
      <c r="C201" s="17"/>
      <c r="D201" s="17"/>
    </row>
    <row r="202" spans="3:4">
      <c r="C202" s="17"/>
      <c r="D202" s="17"/>
    </row>
    <row r="203" spans="3:4">
      <c r="C203" s="17"/>
      <c r="D203" s="17"/>
    </row>
    <row r="204" spans="3:4">
      <c r="C204" s="17"/>
      <c r="D204" s="17"/>
    </row>
    <row r="205" spans="3:4">
      <c r="C205" s="17"/>
      <c r="D205" s="17"/>
    </row>
    <row r="206" spans="3:4">
      <c r="C206" s="17"/>
      <c r="D206" s="17"/>
    </row>
    <row r="207" spans="3:4">
      <c r="C207" s="17"/>
      <c r="D207" s="17"/>
    </row>
    <row r="208" spans="3:4">
      <c r="C208" s="17"/>
      <c r="D208" s="17"/>
    </row>
    <row r="209" spans="3:4">
      <c r="C209" s="17"/>
      <c r="D209" s="17"/>
    </row>
    <row r="210" spans="3:4">
      <c r="C210" s="17"/>
      <c r="D210" s="17"/>
    </row>
    <row r="211" spans="3:4">
      <c r="C211" s="17"/>
      <c r="D211" s="17"/>
    </row>
    <row r="212" spans="3:4">
      <c r="C212" s="17"/>
      <c r="D212" s="17"/>
    </row>
    <row r="213" spans="3:4">
      <c r="C213" s="17"/>
      <c r="D213" s="17"/>
    </row>
    <row r="214" spans="3:4">
      <c r="C214" s="17"/>
      <c r="D214" s="17"/>
    </row>
    <row r="215" spans="3:4">
      <c r="C215" s="17"/>
      <c r="D215" s="17"/>
    </row>
    <row r="216" spans="3:4">
      <c r="C216" s="17"/>
      <c r="D216" s="17"/>
    </row>
    <row r="217" spans="3:4">
      <c r="C217" s="17"/>
      <c r="D217" s="17"/>
    </row>
    <row r="218" spans="3:4">
      <c r="C218" s="17"/>
      <c r="D218" s="17"/>
    </row>
    <row r="219" spans="3:4">
      <c r="C219" s="17"/>
      <c r="D219" s="17"/>
    </row>
    <row r="220" spans="3:4">
      <c r="C220" s="17"/>
      <c r="D220" s="17"/>
    </row>
    <row r="221" spans="3:4">
      <c r="C221" s="17"/>
      <c r="D221" s="17"/>
    </row>
    <row r="222" spans="3:4">
      <c r="C222" s="17"/>
      <c r="D222" s="17"/>
    </row>
    <row r="223" spans="3:4">
      <c r="C223" s="17"/>
      <c r="D223" s="17"/>
    </row>
    <row r="224" spans="3:4">
      <c r="C224" s="17"/>
      <c r="D224" s="17"/>
    </row>
    <row r="225" spans="3:4">
      <c r="C225" s="17"/>
      <c r="D225" s="17"/>
    </row>
    <row r="226" spans="3:4">
      <c r="C226" s="17"/>
      <c r="D226" s="17"/>
    </row>
    <row r="227" spans="3:4">
      <c r="C227" s="17"/>
      <c r="D227" s="17"/>
    </row>
    <row r="228" spans="3:4">
      <c r="C228" s="17"/>
      <c r="D228" s="17"/>
    </row>
    <row r="229" spans="3:4">
      <c r="C229" s="17"/>
      <c r="D229" s="17"/>
    </row>
    <row r="230" spans="3:4">
      <c r="C230" s="17"/>
      <c r="D230" s="17"/>
    </row>
    <row r="231" spans="3:4">
      <c r="C231" s="17"/>
      <c r="D231" s="17"/>
    </row>
    <row r="232" spans="3:4">
      <c r="C232" s="17"/>
      <c r="D232" s="17"/>
    </row>
    <row r="233" spans="3:4">
      <c r="C233" s="17"/>
      <c r="D233" s="17"/>
    </row>
    <row r="234" spans="3:4">
      <c r="C234" s="17"/>
      <c r="D234" s="17"/>
    </row>
    <row r="235" spans="3:4">
      <c r="C235" s="17"/>
      <c r="D235" s="17"/>
    </row>
    <row r="236" spans="3:4">
      <c r="C236" s="17"/>
      <c r="D236" s="17"/>
    </row>
    <row r="237" spans="3:4">
      <c r="C237" s="17"/>
      <c r="D237" s="17"/>
    </row>
    <row r="238" spans="3:4">
      <c r="C238" s="17"/>
      <c r="D238" s="17"/>
    </row>
    <row r="239" spans="3:4">
      <c r="C239" s="17"/>
      <c r="D239" s="17"/>
    </row>
    <row r="240" spans="3:4">
      <c r="C240" s="17"/>
      <c r="D240" s="17"/>
    </row>
    <row r="241" spans="3:4">
      <c r="C241" s="17"/>
      <c r="D241" s="17"/>
    </row>
    <row r="242" spans="3:4">
      <c r="C242" s="17"/>
      <c r="D242" s="17"/>
    </row>
    <row r="243" spans="3:4">
      <c r="C243" s="17"/>
      <c r="D243" s="17"/>
    </row>
    <row r="244" spans="3:4">
      <c r="C244" s="17"/>
      <c r="D244" s="17"/>
    </row>
    <row r="245" spans="3:4">
      <c r="C245" s="17"/>
      <c r="D245" s="17"/>
    </row>
    <row r="246" spans="3:4">
      <c r="C246" s="17"/>
      <c r="D246" s="17"/>
    </row>
    <row r="247" spans="3:4">
      <c r="C247" s="17"/>
      <c r="D247" s="17"/>
    </row>
    <row r="248" spans="3:4">
      <c r="C248" s="17"/>
      <c r="D248" s="17"/>
    </row>
    <row r="249" spans="3:4">
      <c r="C249" s="17"/>
      <c r="D249" s="17"/>
    </row>
    <row r="250" spans="3:4">
      <c r="C250" s="17"/>
      <c r="D250" s="17"/>
    </row>
    <row r="251" spans="3:4">
      <c r="C251" s="17"/>
      <c r="D251" s="17"/>
    </row>
    <row r="252" spans="3:4">
      <c r="C252" s="17"/>
      <c r="D252" s="17"/>
    </row>
    <row r="253" spans="3:4">
      <c r="C253" s="17"/>
      <c r="D253" s="17"/>
    </row>
    <row r="254" spans="3:4">
      <c r="C254" s="17"/>
      <c r="D254" s="17"/>
    </row>
    <row r="255" spans="3:4">
      <c r="C255" s="17"/>
      <c r="D255" s="17"/>
    </row>
    <row r="256" spans="3:4">
      <c r="C256" s="17"/>
      <c r="D256" s="17"/>
    </row>
    <row r="257" spans="3:4">
      <c r="C257" s="17"/>
      <c r="D257" s="17"/>
    </row>
    <row r="258" spans="3:4">
      <c r="C258" s="17"/>
      <c r="D258" s="17"/>
    </row>
    <row r="259" spans="3:4">
      <c r="C259" s="17"/>
      <c r="D259" s="17"/>
    </row>
    <row r="260" spans="3:4">
      <c r="C260" s="17"/>
      <c r="D260" s="17"/>
    </row>
    <row r="261" spans="3:4">
      <c r="C261" s="17"/>
      <c r="D261" s="17"/>
    </row>
    <row r="262" spans="3:4">
      <c r="C262" s="17"/>
      <c r="D262" s="17"/>
    </row>
    <row r="263" spans="3:4">
      <c r="C263" s="17"/>
      <c r="D263" s="17"/>
    </row>
    <row r="264" spans="3:4">
      <c r="C264" s="17"/>
      <c r="D264" s="17"/>
    </row>
    <row r="265" spans="3:4">
      <c r="C265" s="17"/>
      <c r="D265" s="17"/>
    </row>
    <row r="266" spans="3:4">
      <c r="C266" s="17"/>
      <c r="D266" s="17"/>
    </row>
    <row r="267" spans="3:4">
      <c r="C267" s="17"/>
      <c r="D267" s="17"/>
    </row>
    <row r="268" spans="3:4">
      <c r="C268" s="17"/>
      <c r="D268" s="17"/>
    </row>
    <row r="269" spans="3:4">
      <c r="C269" s="17"/>
      <c r="D269" s="17"/>
    </row>
    <row r="270" spans="3:4">
      <c r="C270" s="17"/>
      <c r="D270" s="17"/>
    </row>
    <row r="271" spans="3:4">
      <c r="C271" s="17"/>
      <c r="D271" s="17"/>
    </row>
    <row r="272" spans="3:4">
      <c r="C272" s="17"/>
      <c r="D272" s="17"/>
    </row>
    <row r="273" spans="3:4">
      <c r="C273" s="17"/>
      <c r="D273" s="17"/>
    </row>
    <row r="274" spans="3:4">
      <c r="C274" s="17"/>
      <c r="D274" s="17"/>
    </row>
    <row r="275" spans="3:4">
      <c r="C275" s="17"/>
      <c r="D275" s="17"/>
    </row>
    <row r="276" spans="3:4">
      <c r="C276" s="17"/>
      <c r="D276" s="17"/>
    </row>
    <row r="277" spans="3:4">
      <c r="C277" s="17"/>
      <c r="D277" s="17"/>
    </row>
    <row r="278" spans="3:4">
      <c r="C278" s="17"/>
      <c r="D278" s="17"/>
    </row>
    <row r="279" spans="3:4">
      <c r="C279" s="17"/>
      <c r="D279" s="17"/>
    </row>
    <row r="280" spans="3:4">
      <c r="C280" s="17"/>
      <c r="D280" s="17"/>
    </row>
    <row r="281" spans="3:4">
      <c r="C281" s="17"/>
      <c r="D281" s="17"/>
    </row>
    <row r="282" spans="3:4">
      <c r="C282" s="17"/>
      <c r="D282" s="17"/>
    </row>
    <row r="283" spans="3:4">
      <c r="C283" s="17"/>
      <c r="D283" s="17"/>
    </row>
    <row r="284" spans="3:4">
      <c r="C284" s="17"/>
      <c r="D284" s="17"/>
    </row>
    <row r="285" spans="3:4">
      <c r="C285" s="17"/>
      <c r="D285" s="17"/>
    </row>
    <row r="286" spans="3:4">
      <c r="C286" s="17"/>
      <c r="D286" s="17"/>
    </row>
    <row r="287" spans="3:4">
      <c r="C287" s="17"/>
      <c r="D287" s="17"/>
    </row>
    <row r="288" spans="3:4">
      <c r="C288" s="17"/>
      <c r="D288" s="17"/>
    </row>
    <row r="289" spans="3:4">
      <c r="C289" s="17"/>
      <c r="D289" s="17"/>
    </row>
    <row r="290" spans="3:4">
      <c r="C290" s="17"/>
      <c r="D290" s="17"/>
    </row>
    <row r="291" spans="3:4">
      <c r="C291" s="17"/>
      <c r="D291" s="17"/>
    </row>
    <row r="292" spans="3:4">
      <c r="C292" s="17"/>
      <c r="D292" s="17"/>
    </row>
    <row r="293" spans="3:4">
      <c r="C293" s="17"/>
      <c r="D293" s="17"/>
    </row>
    <row r="294" spans="3:4">
      <c r="C294" s="17"/>
      <c r="D294" s="17"/>
    </row>
    <row r="295" spans="3:4">
      <c r="C295" s="17"/>
      <c r="D295" s="17"/>
    </row>
    <row r="296" spans="3:4">
      <c r="C296" s="17"/>
      <c r="D296" s="17"/>
    </row>
    <row r="297" spans="3:4">
      <c r="C297" s="17"/>
      <c r="D297" s="17"/>
    </row>
    <row r="298" spans="3:4">
      <c r="C298" s="17"/>
      <c r="D298" s="17"/>
    </row>
    <row r="299" spans="3:4">
      <c r="C299" s="17"/>
      <c r="D299" s="17"/>
    </row>
    <row r="300" spans="3:4">
      <c r="C300" s="17"/>
      <c r="D300" s="17"/>
    </row>
    <row r="301" spans="3:4">
      <c r="C301" s="17"/>
      <c r="D301" s="17"/>
    </row>
    <row r="302" spans="3:4">
      <c r="C302" s="17"/>
      <c r="D302" s="17"/>
    </row>
    <row r="303" spans="3:4">
      <c r="C303" s="17"/>
      <c r="D303" s="17"/>
    </row>
    <row r="304" spans="3:4">
      <c r="C304" s="17"/>
      <c r="D304" s="17"/>
    </row>
    <row r="305" spans="3:4">
      <c r="C305" s="17"/>
      <c r="D305" s="17"/>
    </row>
    <row r="306" spans="3:4">
      <c r="C306" s="17"/>
      <c r="D306" s="17"/>
    </row>
    <row r="307" spans="3:4">
      <c r="C307" s="17"/>
      <c r="D307" s="17"/>
    </row>
    <row r="308" spans="3:4">
      <c r="C308" s="17"/>
      <c r="D308" s="17"/>
    </row>
    <row r="309" spans="3:4">
      <c r="C309" s="17"/>
      <c r="D309" s="17"/>
    </row>
    <row r="310" spans="3:4">
      <c r="C310" s="17"/>
      <c r="D310" s="17"/>
    </row>
    <row r="311" spans="3:4">
      <c r="C311" s="17"/>
      <c r="D311" s="17"/>
    </row>
    <row r="312" spans="3:4">
      <c r="C312" s="17"/>
      <c r="D312" s="17"/>
    </row>
    <row r="313" spans="3:4">
      <c r="C313" s="17"/>
      <c r="D313" s="17"/>
    </row>
    <row r="314" spans="3:4">
      <c r="C314" s="17"/>
      <c r="D314" s="17"/>
    </row>
    <row r="315" spans="3:4">
      <c r="C315" s="17"/>
      <c r="D315" s="17"/>
    </row>
    <row r="316" spans="3:4">
      <c r="C316" s="17"/>
      <c r="D316" s="17"/>
    </row>
    <row r="317" spans="3:4">
      <c r="C317" s="17"/>
      <c r="D317" s="17"/>
    </row>
    <row r="318" spans="3:4">
      <c r="C318" s="17"/>
      <c r="D318" s="17"/>
    </row>
    <row r="319" spans="3:4">
      <c r="C319" s="17"/>
      <c r="D319" s="17"/>
    </row>
    <row r="320" spans="3:4">
      <c r="C320" s="17"/>
      <c r="D320" s="17"/>
    </row>
    <row r="321" spans="3:4">
      <c r="C321" s="17"/>
      <c r="D321" s="17"/>
    </row>
    <row r="322" spans="3:4">
      <c r="C322" s="17"/>
      <c r="D322" s="17"/>
    </row>
    <row r="323" spans="3:4">
      <c r="C323" s="17"/>
      <c r="D323" s="17"/>
    </row>
    <row r="324" spans="3:4">
      <c r="C324" s="17"/>
      <c r="D324" s="17"/>
    </row>
    <row r="325" spans="3:4">
      <c r="C325" s="17"/>
      <c r="D325" s="17"/>
    </row>
    <row r="326" spans="3:4">
      <c r="C326" s="17"/>
      <c r="D326" s="17"/>
    </row>
    <row r="327" spans="3:4">
      <c r="C327" s="17"/>
      <c r="D327" s="17"/>
    </row>
    <row r="328" spans="3:4">
      <c r="C328" s="17"/>
      <c r="D328" s="17"/>
    </row>
    <row r="329" spans="3:4">
      <c r="C329" s="17"/>
      <c r="D329" s="17"/>
    </row>
    <row r="330" spans="3:4">
      <c r="C330" s="17"/>
      <c r="D330" s="17"/>
    </row>
    <row r="331" spans="3:4">
      <c r="C331" s="17"/>
      <c r="D331" s="17"/>
    </row>
    <row r="332" spans="3:4">
      <c r="C332" s="17"/>
      <c r="D332" s="17"/>
    </row>
    <row r="333" spans="3:4">
      <c r="C333" s="17"/>
      <c r="D333" s="17"/>
    </row>
    <row r="334" spans="3:4">
      <c r="C334" s="17"/>
      <c r="D334" s="17"/>
    </row>
    <row r="335" spans="3:4">
      <c r="C335" s="17"/>
      <c r="D335" s="17"/>
    </row>
    <row r="336" spans="3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  <row r="1555" spans="3:4">
      <c r="C1555" s="17"/>
      <c r="D1555" s="17"/>
    </row>
    <row r="1556" spans="3:4">
      <c r="C1556" s="17"/>
      <c r="D1556" s="17"/>
    </row>
    <row r="1557" spans="3:4">
      <c r="C1557" s="17"/>
      <c r="D1557" s="17"/>
    </row>
    <row r="1558" spans="3:4">
      <c r="C1558" s="17"/>
      <c r="D1558" s="17"/>
    </row>
    <row r="1559" spans="3:4">
      <c r="C1559" s="17"/>
      <c r="D1559" s="17"/>
    </row>
    <row r="1560" spans="3:4">
      <c r="C1560" s="17"/>
      <c r="D1560" s="17"/>
    </row>
    <row r="1561" spans="3:4">
      <c r="C1561" s="17"/>
      <c r="D1561" s="17"/>
    </row>
    <row r="1562" spans="3:4">
      <c r="C1562" s="17"/>
      <c r="D1562" s="17"/>
    </row>
    <row r="1563" spans="3:4">
      <c r="C1563" s="17"/>
      <c r="D1563" s="17"/>
    </row>
    <row r="1564" spans="3:4">
      <c r="C1564" s="17"/>
      <c r="D1564" s="17"/>
    </row>
    <row r="1565" spans="3:4">
      <c r="C1565" s="17"/>
      <c r="D1565" s="17"/>
    </row>
    <row r="1566" spans="3:4">
      <c r="C1566" s="17"/>
      <c r="D1566" s="17"/>
    </row>
    <row r="1567" spans="3:4">
      <c r="C1567" s="17"/>
      <c r="D1567" s="17"/>
    </row>
    <row r="1568" spans="3:4">
      <c r="C1568" s="17"/>
      <c r="D1568" s="17"/>
    </row>
    <row r="1569" spans="3:4">
      <c r="C1569" s="17"/>
      <c r="D1569" s="17"/>
    </row>
    <row r="1570" spans="3:4">
      <c r="C1570" s="17"/>
      <c r="D1570" s="17"/>
    </row>
    <row r="1571" spans="3:4">
      <c r="C1571" s="17"/>
      <c r="D1571" s="17"/>
    </row>
    <row r="1572" spans="3:4">
      <c r="C1572" s="17"/>
      <c r="D1572" s="17"/>
    </row>
    <row r="1573" spans="3:4">
      <c r="C1573" s="17"/>
      <c r="D1573" s="17"/>
    </row>
    <row r="1574" spans="3:4">
      <c r="C1574" s="17"/>
      <c r="D1574" s="17"/>
    </row>
    <row r="1575" spans="3:4">
      <c r="C1575" s="17"/>
      <c r="D1575" s="17"/>
    </row>
    <row r="1576" spans="3:4">
      <c r="C1576" s="17"/>
      <c r="D1576" s="17"/>
    </row>
    <row r="1577" spans="3:4">
      <c r="C1577" s="17"/>
      <c r="D1577" s="17"/>
    </row>
    <row r="1578" spans="3:4">
      <c r="C1578" s="17"/>
      <c r="D1578" s="17"/>
    </row>
    <row r="1579" spans="3:4">
      <c r="C1579" s="17"/>
      <c r="D1579" s="17"/>
    </row>
    <row r="1580" spans="3:4">
      <c r="C1580" s="17"/>
      <c r="D1580" s="17"/>
    </row>
    <row r="1581" spans="3:4">
      <c r="C1581" s="17"/>
      <c r="D1581" s="17"/>
    </row>
    <row r="1582" spans="3:4">
      <c r="C1582" s="17"/>
      <c r="D1582" s="17"/>
    </row>
    <row r="1583" spans="3:4">
      <c r="C1583" s="17"/>
      <c r="D1583" s="17"/>
    </row>
    <row r="1584" spans="3:4">
      <c r="C1584" s="17"/>
      <c r="D1584" s="17"/>
    </row>
    <row r="1585" spans="3:4">
      <c r="C1585" s="17"/>
      <c r="D1585" s="17"/>
    </row>
    <row r="1586" spans="3:4">
      <c r="C1586" s="17"/>
      <c r="D1586" s="17"/>
    </row>
    <row r="1587" spans="3:4">
      <c r="C1587" s="17"/>
      <c r="D1587" s="17"/>
    </row>
    <row r="1588" spans="3:4">
      <c r="C1588" s="17"/>
      <c r="D1588" s="17"/>
    </row>
    <row r="1589" spans="3:4">
      <c r="C1589" s="17"/>
      <c r="D1589" s="17"/>
    </row>
    <row r="1590" spans="3:4">
      <c r="C1590" s="17"/>
      <c r="D1590" s="17"/>
    </row>
    <row r="1591" spans="3:4">
      <c r="C1591" s="17"/>
      <c r="D1591" s="17"/>
    </row>
    <row r="1592" spans="3:4">
      <c r="C1592" s="17"/>
      <c r="D1592" s="17"/>
    </row>
    <row r="1593" spans="3:4">
      <c r="C1593" s="17"/>
      <c r="D1593" s="17"/>
    </row>
    <row r="1594" spans="3:4">
      <c r="C1594" s="17"/>
      <c r="D1594" s="17"/>
    </row>
    <row r="1595" spans="3:4">
      <c r="C1595" s="17"/>
      <c r="D1595" s="17"/>
    </row>
    <row r="1596" spans="3:4">
      <c r="C1596" s="17"/>
      <c r="D1596" s="17"/>
    </row>
    <row r="1597" spans="3:4">
      <c r="C1597" s="17"/>
      <c r="D1597" s="17"/>
    </row>
    <row r="1598" spans="3:4">
      <c r="C1598" s="17"/>
      <c r="D1598" s="17"/>
    </row>
    <row r="1599" spans="3:4">
      <c r="C1599" s="17"/>
      <c r="D1599" s="17"/>
    </row>
    <row r="1600" spans="3:4">
      <c r="C1600" s="17"/>
      <c r="D1600" s="17"/>
    </row>
    <row r="1601" spans="3:4">
      <c r="C1601" s="17"/>
      <c r="D1601" s="17"/>
    </row>
    <row r="1602" spans="3:4">
      <c r="C1602" s="17"/>
      <c r="D1602" s="17"/>
    </row>
    <row r="1603" spans="3:4">
      <c r="C1603" s="17"/>
      <c r="D1603" s="17"/>
    </row>
    <row r="1604" spans="3:4">
      <c r="C1604" s="17"/>
      <c r="D1604" s="17"/>
    </row>
    <row r="1605" spans="3:4">
      <c r="C1605" s="17"/>
      <c r="D1605" s="17"/>
    </row>
    <row r="1606" spans="3:4">
      <c r="C1606" s="17"/>
      <c r="D1606" s="17"/>
    </row>
    <row r="1607" spans="3:4">
      <c r="C1607" s="17"/>
      <c r="D1607" s="17"/>
    </row>
    <row r="1608" spans="3:4">
      <c r="C1608" s="17"/>
      <c r="D1608" s="17"/>
    </row>
    <row r="1609" spans="3:4">
      <c r="C1609" s="17"/>
      <c r="D1609" s="17"/>
    </row>
    <row r="1610" spans="3:4">
      <c r="C1610" s="17"/>
      <c r="D1610" s="17"/>
    </row>
    <row r="1611" spans="3:4">
      <c r="C1611" s="17"/>
      <c r="D1611" s="17"/>
    </row>
    <row r="1612" spans="3:4">
      <c r="C1612" s="17"/>
      <c r="D1612" s="17"/>
    </row>
    <row r="1613" spans="3:4">
      <c r="C1613" s="17"/>
      <c r="D1613" s="17"/>
    </row>
    <row r="1614" spans="3:4">
      <c r="C1614" s="17"/>
      <c r="D1614" s="17"/>
    </row>
    <row r="1615" spans="3:4">
      <c r="C1615" s="17"/>
      <c r="D1615" s="17"/>
    </row>
    <row r="1616" spans="3:4">
      <c r="C1616" s="17"/>
      <c r="D1616" s="17"/>
    </row>
    <row r="1617" spans="3:4">
      <c r="C1617" s="17"/>
      <c r="D1617" s="17"/>
    </row>
    <row r="1618" spans="3:4">
      <c r="C1618" s="17"/>
      <c r="D1618" s="17"/>
    </row>
    <row r="1619" spans="3:4">
      <c r="C1619" s="17"/>
      <c r="D1619" s="17"/>
    </row>
    <row r="1620" spans="3:4">
      <c r="C1620" s="17"/>
      <c r="D1620" s="17"/>
    </row>
    <row r="1621" spans="3:4">
      <c r="C1621" s="17"/>
      <c r="D1621" s="17"/>
    </row>
    <row r="1622" spans="3:4">
      <c r="C1622" s="17"/>
      <c r="D1622" s="17"/>
    </row>
    <row r="1623" spans="3:4">
      <c r="C1623" s="17"/>
      <c r="D1623" s="17"/>
    </row>
    <row r="1624" spans="3:4">
      <c r="C1624" s="17"/>
      <c r="D1624" s="17"/>
    </row>
    <row r="1625" spans="3:4">
      <c r="C1625" s="17"/>
      <c r="D1625" s="17"/>
    </row>
    <row r="1626" spans="3:4">
      <c r="C1626" s="17"/>
      <c r="D1626" s="17"/>
    </row>
    <row r="1627" spans="3:4">
      <c r="C1627" s="17"/>
      <c r="D1627" s="17"/>
    </row>
    <row r="1628" spans="3:4">
      <c r="C1628" s="17"/>
      <c r="D1628" s="17"/>
    </row>
    <row r="1629" spans="3:4">
      <c r="C1629" s="17"/>
      <c r="D1629" s="17"/>
    </row>
    <row r="1630" spans="3:4">
      <c r="C1630" s="17"/>
      <c r="D1630" s="17"/>
    </row>
    <row r="1631" spans="3:4">
      <c r="C1631" s="17"/>
      <c r="D1631" s="17"/>
    </row>
    <row r="1632" spans="3:4">
      <c r="C1632" s="17"/>
      <c r="D1632" s="17"/>
    </row>
    <row r="1633" spans="3:4">
      <c r="C1633" s="17"/>
      <c r="D1633" s="17"/>
    </row>
    <row r="1634" spans="3:4">
      <c r="C1634" s="17"/>
      <c r="D1634" s="17"/>
    </row>
    <row r="1635" spans="3:4">
      <c r="C1635" s="17"/>
      <c r="D1635" s="17"/>
    </row>
    <row r="1636" spans="3:4">
      <c r="C1636" s="17"/>
      <c r="D1636" s="17"/>
    </row>
    <row r="1637" spans="3:4">
      <c r="C1637" s="17"/>
      <c r="D1637" s="17"/>
    </row>
    <row r="1638" spans="3:4">
      <c r="C1638" s="17"/>
      <c r="D1638" s="17"/>
    </row>
    <row r="1639" spans="3:4">
      <c r="C1639" s="17"/>
      <c r="D1639" s="17"/>
    </row>
    <row r="1640" spans="3:4">
      <c r="C1640" s="17"/>
      <c r="D1640" s="17"/>
    </row>
    <row r="1641" spans="3:4">
      <c r="C1641" s="17"/>
      <c r="D1641" s="17"/>
    </row>
    <row r="1642" spans="3:4">
      <c r="C1642" s="17"/>
      <c r="D1642" s="17"/>
    </row>
    <row r="1643" spans="3:4">
      <c r="C1643" s="17"/>
      <c r="D1643" s="17"/>
    </row>
    <row r="1644" spans="3:4">
      <c r="C1644" s="17"/>
      <c r="D1644" s="17"/>
    </row>
    <row r="1645" spans="3:4">
      <c r="C1645" s="17"/>
      <c r="D1645" s="17"/>
    </row>
    <row r="1646" spans="3:4">
      <c r="C1646" s="17"/>
      <c r="D1646" s="17"/>
    </row>
    <row r="1647" spans="3:4">
      <c r="C1647" s="17"/>
      <c r="D1647" s="17"/>
    </row>
    <row r="1648" spans="3:4">
      <c r="C1648" s="17"/>
      <c r="D1648" s="17"/>
    </row>
    <row r="1649" spans="3:4">
      <c r="C1649" s="17"/>
      <c r="D1649" s="17"/>
    </row>
    <row r="1650" spans="3:4">
      <c r="C1650" s="17"/>
      <c r="D1650" s="17"/>
    </row>
    <row r="1651" spans="3:4">
      <c r="C1651" s="17"/>
      <c r="D1651" s="17"/>
    </row>
    <row r="1652" spans="3:4">
      <c r="C1652" s="17"/>
      <c r="D1652" s="17"/>
    </row>
    <row r="1653" spans="3:4">
      <c r="C1653" s="17"/>
      <c r="D1653" s="17"/>
    </row>
    <row r="1654" spans="3:4">
      <c r="C1654" s="17"/>
      <c r="D1654" s="17"/>
    </row>
    <row r="1655" spans="3:4">
      <c r="C1655" s="17"/>
      <c r="D1655" s="17"/>
    </row>
    <row r="1656" spans="3:4">
      <c r="C1656" s="17"/>
      <c r="D1656" s="17"/>
    </row>
    <row r="1657" spans="3:4">
      <c r="C1657" s="17"/>
      <c r="D1657" s="17"/>
    </row>
    <row r="1658" spans="3:4">
      <c r="C1658" s="17"/>
      <c r="D1658" s="17"/>
    </row>
    <row r="1659" spans="3:4">
      <c r="C1659" s="17"/>
      <c r="D1659" s="17"/>
    </row>
    <row r="1660" spans="3:4">
      <c r="C1660" s="17"/>
      <c r="D1660" s="17"/>
    </row>
    <row r="1661" spans="3:4">
      <c r="C1661" s="17"/>
      <c r="D1661" s="17"/>
    </row>
    <row r="1662" spans="3:4">
      <c r="C1662" s="17"/>
      <c r="D1662" s="17"/>
    </row>
    <row r="1663" spans="3:4">
      <c r="C1663" s="17"/>
      <c r="D1663" s="17"/>
    </row>
    <row r="1664" spans="3:4">
      <c r="C1664" s="17"/>
      <c r="D1664" s="17"/>
    </row>
    <row r="1665" spans="3:4">
      <c r="C1665" s="17"/>
      <c r="D1665" s="17"/>
    </row>
    <row r="1666" spans="3:4">
      <c r="C1666" s="17"/>
      <c r="D1666" s="17"/>
    </row>
    <row r="1667" spans="3:4">
      <c r="C1667" s="17"/>
      <c r="D1667" s="17"/>
    </row>
    <row r="1668" spans="3:4">
      <c r="C1668" s="17"/>
      <c r="D1668" s="17"/>
    </row>
    <row r="1669" spans="3:4">
      <c r="C1669" s="17"/>
      <c r="D1669" s="17"/>
    </row>
    <row r="1670" spans="3:4">
      <c r="C1670" s="17"/>
      <c r="D1670" s="17"/>
    </row>
    <row r="1671" spans="3:4">
      <c r="C1671" s="17"/>
      <c r="D1671" s="17"/>
    </row>
    <row r="1672" spans="3:4">
      <c r="C1672" s="17"/>
      <c r="D1672" s="17"/>
    </row>
    <row r="1673" spans="3:4">
      <c r="C1673" s="17"/>
      <c r="D1673" s="17"/>
    </row>
    <row r="1674" spans="3:4">
      <c r="C1674" s="17"/>
      <c r="D1674" s="17"/>
    </row>
    <row r="1675" spans="3:4">
      <c r="C1675" s="17"/>
      <c r="D1675" s="17"/>
    </row>
    <row r="1676" spans="3:4">
      <c r="C1676" s="17"/>
      <c r="D1676" s="17"/>
    </row>
    <row r="1677" spans="3:4">
      <c r="C1677" s="17"/>
      <c r="D1677" s="17"/>
    </row>
    <row r="1678" spans="3:4">
      <c r="C1678" s="17"/>
      <c r="D1678" s="17"/>
    </row>
    <row r="1679" spans="3:4">
      <c r="C1679" s="17"/>
      <c r="D1679" s="17"/>
    </row>
    <row r="1680" spans="3:4">
      <c r="C1680" s="17"/>
      <c r="D1680" s="17"/>
    </row>
    <row r="1681" spans="3:4">
      <c r="C1681" s="17"/>
      <c r="D1681" s="17"/>
    </row>
    <row r="1682" spans="3:4">
      <c r="C1682" s="17"/>
      <c r="D1682" s="17"/>
    </row>
    <row r="1683" spans="3:4">
      <c r="C1683" s="17"/>
      <c r="D1683" s="17"/>
    </row>
    <row r="1684" spans="3:4">
      <c r="C1684" s="17"/>
      <c r="D1684" s="17"/>
    </row>
    <row r="1685" spans="3:4">
      <c r="C1685" s="17"/>
      <c r="D1685" s="17"/>
    </row>
    <row r="1686" spans="3:4">
      <c r="C1686" s="17"/>
      <c r="D1686" s="17"/>
    </row>
    <row r="1687" spans="3:4">
      <c r="C1687" s="17"/>
      <c r="D1687" s="17"/>
    </row>
    <row r="1688" spans="3:4">
      <c r="C1688" s="17"/>
      <c r="D1688" s="17"/>
    </row>
    <row r="1689" spans="3:4">
      <c r="C1689" s="17"/>
      <c r="D1689" s="17"/>
    </row>
    <row r="1690" spans="3:4">
      <c r="C1690" s="17"/>
      <c r="D1690" s="17"/>
    </row>
    <row r="1691" spans="3:4">
      <c r="C1691" s="17"/>
      <c r="D1691" s="17"/>
    </row>
    <row r="1692" spans="3:4">
      <c r="C1692" s="17"/>
      <c r="D1692" s="17"/>
    </row>
    <row r="1693" spans="3:4">
      <c r="C1693" s="17"/>
      <c r="D1693" s="17"/>
    </row>
    <row r="1694" spans="3:4">
      <c r="C1694" s="17"/>
      <c r="D1694" s="17"/>
    </row>
    <row r="1695" spans="3:4">
      <c r="C1695" s="17"/>
      <c r="D1695" s="17"/>
    </row>
    <row r="1696" spans="3:4">
      <c r="C1696" s="17"/>
      <c r="D1696" s="17"/>
    </row>
    <row r="1697" spans="3:4">
      <c r="C1697" s="17"/>
      <c r="D1697" s="17"/>
    </row>
    <row r="1698" spans="3:4">
      <c r="C1698" s="17"/>
      <c r="D1698" s="17"/>
    </row>
    <row r="1699" spans="3:4">
      <c r="C1699" s="17"/>
      <c r="D1699" s="17"/>
    </row>
    <row r="1700" spans="3:4">
      <c r="C1700" s="17"/>
      <c r="D1700" s="17"/>
    </row>
    <row r="1701" spans="3:4">
      <c r="C1701" s="17"/>
      <c r="D1701" s="17"/>
    </row>
    <row r="1702" spans="3:4">
      <c r="C1702" s="17"/>
      <c r="D1702" s="17"/>
    </row>
    <row r="1703" spans="3:4">
      <c r="C1703" s="17"/>
      <c r="D1703" s="17"/>
    </row>
    <row r="1704" spans="3:4">
      <c r="C1704" s="17"/>
      <c r="D1704" s="17"/>
    </row>
    <row r="1705" spans="3:4">
      <c r="C1705" s="17"/>
      <c r="D1705" s="17"/>
    </row>
    <row r="1706" spans="3:4">
      <c r="C1706" s="17"/>
      <c r="D1706" s="17"/>
    </row>
    <row r="1707" spans="3:4">
      <c r="C1707" s="17"/>
      <c r="D1707" s="17"/>
    </row>
    <row r="1708" spans="3:4">
      <c r="C1708" s="17"/>
      <c r="D1708" s="17"/>
    </row>
    <row r="1709" spans="3:4">
      <c r="C1709" s="17"/>
      <c r="D1709" s="17"/>
    </row>
    <row r="1710" spans="3:4">
      <c r="C1710" s="17"/>
      <c r="D1710" s="17"/>
    </row>
    <row r="1711" spans="3:4">
      <c r="C1711" s="17"/>
      <c r="D1711" s="17"/>
    </row>
    <row r="1712" spans="3:4">
      <c r="C1712" s="17"/>
      <c r="D1712" s="17"/>
    </row>
    <row r="1713" spans="3:4">
      <c r="C1713" s="17"/>
      <c r="D1713" s="17"/>
    </row>
    <row r="1714" spans="3:4">
      <c r="C1714" s="17"/>
      <c r="D1714" s="17"/>
    </row>
    <row r="1715" spans="3:4">
      <c r="C1715" s="17"/>
      <c r="D1715" s="17"/>
    </row>
    <row r="1716" spans="3:4">
      <c r="C1716" s="17"/>
      <c r="D1716" s="17"/>
    </row>
    <row r="1717" spans="3:4">
      <c r="C1717" s="17"/>
      <c r="D1717" s="17"/>
    </row>
    <row r="1718" spans="3:4">
      <c r="C1718" s="17"/>
      <c r="D1718" s="17"/>
    </row>
    <row r="1719" spans="3:4">
      <c r="C1719" s="17"/>
      <c r="D1719" s="17"/>
    </row>
    <row r="1720" spans="3:4">
      <c r="C1720" s="17"/>
      <c r="D1720" s="17"/>
    </row>
    <row r="1721" spans="3:4">
      <c r="C1721" s="17"/>
      <c r="D1721" s="17"/>
    </row>
    <row r="1722" spans="3:4">
      <c r="C1722" s="17"/>
      <c r="D1722" s="17"/>
    </row>
    <row r="1723" spans="3:4">
      <c r="C1723" s="17"/>
      <c r="D1723" s="17"/>
    </row>
    <row r="1724" spans="3:4">
      <c r="C1724" s="17"/>
      <c r="D1724" s="17"/>
    </row>
    <row r="1725" spans="3:4">
      <c r="C1725" s="17"/>
      <c r="D1725" s="17"/>
    </row>
    <row r="1726" spans="3:4">
      <c r="C1726" s="17"/>
      <c r="D1726" s="17"/>
    </row>
    <row r="1727" spans="3:4">
      <c r="C1727" s="17"/>
      <c r="D1727" s="17"/>
    </row>
    <row r="1728" spans="3:4">
      <c r="C1728" s="17"/>
      <c r="D1728" s="17"/>
    </row>
    <row r="1729" spans="3:4">
      <c r="C1729" s="17"/>
      <c r="D1729" s="17"/>
    </row>
    <row r="1730" spans="3:4">
      <c r="C1730" s="17"/>
      <c r="D1730" s="17"/>
    </row>
    <row r="1731" spans="3:4">
      <c r="C1731" s="17"/>
      <c r="D1731" s="17"/>
    </row>
    <row r="1732" spans="3:4">
      <c r="C1732" s="17"/>
      <c r="D1732" s="17"/>
    </row>
    <row r="1733" spans="3:4">
      <c r="C1733" s="17"/>
      <c r="D1733" s="17"/>
    </row>
    <row r="1734" spans="3:4">
      <c r="C1734" s="17"/>
      <c r="D1734" s="17"/>
    </row>
    <row r="1735" spans="3:4">
      <c r="C1735" s="17"/>
      <c r="D1735" s="17"/>
    </row>
    <row r="1736" spans="3:4">
      <c r="C1736" s="17"/>
      <c r="D1736" s="17"/>
    </row>
    <row r="1737" spans="3:4">
      <c r="C1737" s="17"/>
      <c r="D1737" s="17"/>
    </row>
    <row r="1738" spans="3:4">
      <c r="C1738" s="17"/>
      <c r="D1738" s="17"/>
    </row>
    <row r="1739" spans="3:4">
      <c r="C1739" s="17"/>
      <c r="D1739" s="17"/>
    </row>
    <row r="1740" spans="3:4">
      <c r="C1740" s="17"/>
      <c r="D1740" s="17"/>
    </row>
    <row r="1741" spans="3:4">
      <c r="C1741" s="17"/>
      <c r="D1741" s="17"/>
    </row>
    <row r="1742" spans="3:4">
      <c r="C1742" s="17"/>
      <c r="D1742" s="17"/>
    </row>
    <row r="1743" spans="3:4">
      <c r="C1743" s="17"/>
      <c r="D1743" s="17"/>
    </row>
    <row r="1744" spans="3:4">
      <c r="C1744" s="17"/>
      <c r="D1744" s="17"/>
    </row>
    <row r="1745" spans="3:4">
      <c r="C1745" s="17"/>
      <c r="D1745" s="17"/>
    </row>
    <row r="1746" spans="3:4">
      <c r="C1746" s="17"/>
      <c r="D1746" s="17"/>
    </row>
    <row r="1747" spans="3:4">
      <c r="C1747" s="17"/>
      <c r="D1747" s="17"/>
    </row>
    <row r="1748" spans="3:4">
      <c r="C1748" s="17"/>
      <c r="D1748" s="17"/>
    </row>
    <row r="1749" spans="3:4">
      <c r="C1749" s="17"/>
      <c r="D1749" s="17"/>
    </row>
    <row r="1750" spans="3:4">
      <c r="C1750" s="17"/>
      <c r="D1750" s="17"/>
    </row>
    <row r="1751" spans="3:4">
      <c r="C1751" s="17"/>
      <c r="D1751" s="17"/>
    </row>
    <row r="1752" spans="3:4">
      <c r="C1752" s="17"/>
      <c r="D1752" s="17"/>
    </row>
    <row r="1753" spans="3:4">
      <c r="C1753" s="17"/>
      <c r="D1753" s="17"/>
    </row>
    <row r="1754" spans="3:4">
      <c r="C1754" s="17"/>
      <c r="D1754" s="17"/>
    </row>
    <row r="1755" spans="3:4">
      <c r="C1755" s="17"/>
      <c r="D1755" s="17"/>
    </row>
    <row r="1756" spans="3:4">
      <c r="C1756" s="17"/>
      <c r="D1756" s="17"/>
    </row>
    <row r="1757" spans="3:4">
      <c r="C1757" s="17"/>
      <c r="D1757" s="17"/>
    </row>
    <row r="1758" spans="3:4">
      <c r="C1758" s="17"/>
      <c r="D1758" s="17"/>
    </row>
    <row r="1759" spans="3:4">
      <c r="C1759" s="17"/>
      <c r="D1759" s="17"/>
    </row>
    <row r="1760" spans="3:4">
      <c r="C1760" s="17"/>
      <c r="D1760" s="17"/>
    </row>
    <row r="1761" spans="3:4">
      <c r="C1761" s="17"/>
      <c r="D1761" s="17"/>
    </row>
    <row r="1762" spans="3:4">
      <c r="C1762" s="17"/>
      <c r="D1762" s="17"/>
    </row>
    <row r="1763" spans="3:4">
      <c r="C1763" s="17"/>
      <c r="D1763" s="17"/>
    </row>
    <row r="1764" spans="3:4">
      <c r="C1764" s="17"/>
      <c r="D1764" s="17"/>
    </row>
    <row r="1765" spans="3:4">
      <c r="C1765" s="17"/>
      <c r="D1765" s="17"/>
    </row>
    <row r="1766" spans="3:4">
      <c r="C1766" s="17"/>
      <c r="D1766" s="17"/>
    </row>
    <row r="1767" spans="3:4">
      <c r="C1767" s="17"/>
      <c r="D1767" s="17"/>
    </row>
    <row r="1768" spans="3:4">
      <c r="C1768" s="17"/>
      <c r="D1768" s="17"/>
    </row>
    <row r="1769" spans="3:4">
      <c r="C1769" s="17"/>
      <c r="D1769" s="17"/>
    </row>
    <row r="1770" spans="3:4">
      <c r="C1770" s="17"/>
      <c r="D1770" s="17"/>
    </row>
    <row r="1771" spans="3:4">
      <c r="C1771" s="17"/>
      <c r="D1771" s="17"/>
    </row>
    <row r="1772" spans="3:4">
      <c r="C1772" s="17"/>
      <c r="D1772" s="17"/>
    </row>
    <row r="1773" spans="3:4">
      <c r="C1773" s="17"/>
      <c r="D1773" s="17"/>
    </row>
    <row r="1774" spans="3:4">
      <c r="C1774" s="17"/>
      <c r="D1774" s="17"/>
    </row>
    <row r="1775" spans="3:4">
      <c r="C1775" s="17"/>
      <c r="D1775" s="17"/>
    </row>
    <row r="1776" spans="3:4">
      <c r="C1776" s="17"/>
      <c r="D1776" s="17"/>
    </row>
    <row r="1777" spans="3:4">
      <c r="C1777" s="17"/>
      <c r="D1777" s="17"/>
    </row>
    <row r="1778" spans="3:4">
      <c r="C1778" s="17"/>
      <c r="D1778" s="17"/>
    </row>
    <row r="1779" spans="3:4">
      <c r="C1779" s="17"/>
      <c r="D1779" s="17"/>
    </row>
    <row r="1780" spans="3:4">
      <c r="C1780" s="17"/>
      <c r="D1780" s="17"/>
    </row>
    <row r="1781" spans="3:4">
      <c r="C1781" s="17"/>
      <c r="D1781" s="17"/>
    </row>
    <row r="1782" spans="3:4">
      <c r="C1782" s="17"/>
      <c r="D1782" s="17"/>
    </row>
    <row r="1783" spans="3:4">
      <c r="C1783" s="17"/>
      <c r="D1783" s="17"/>
    </row>
    <row r="1784" spans="3:4">
      <c r="C1784" s="17"/>
      <c r="D1784" s="17"/>
    </row>
    <row r="1785" spans="3:4">
      <c r="C1785" s="17"/>
      <c r="D1785" s="17"/>
    </row>
    <row r="1786" spans="3:4">
      <c r="C1786" s="17"/>
      <c r="D1786" s="17"/>
    </row>
    <row r="1787" spans="3:4">
      <c r="C1787" s="17"/>
      <c r="D1787" s="17"/>
    </row>
    <row r="1788" spans="3:4">
      <c r="C1788" s="17"/>
      <c r="D1788" s="17"/>
    </row>
    <row r="1789" spans="3:4">
      <c r="C1789" s="17"/>
      <c r="D1789" s="17"/>
    </row>
    <row r="1790" spans="3:4">
      <c r="C1790" s="17"/>
      <c r="D1790" s="17"/>
    </row>
    <row r="1791" spans="3:4">
      <c r="C1791" s="17"/>
      <c r="D1791" s="17"/>
    </row>
    <row r="1792" spans="3:4">
      <c r="C1792" s="17"/>
      <c r="D1792" s="17"/>
    </row>
    <row r="1793" spans="3:4">
      <c r="C1793" s="17"/>
      <c r="D1793" s="17"/>
    </row>
    <row r="1794" spans="3:4">
      <c r="C1794" s="17"/>
      <c r="D1794" s="17"/>
    </row>
    <row r="1795" spans="3:4">
      <c r="C1795" s="17"/>
      <c r="D1795" s="17"/>
    </row>
    <row r="1796" spans="3:4">
      <c r="C1796" s="17"/>
      <c r="D1796" s="17"/>
    </row>
    <row r="1797" spans="3:4">
      <c r="C1797" s="17"/>
      <c r="D1797" s="17"/>
    </row>
    <row r="1798" spans="3:4">
      <c r="C1798" s="17"/>
      <c r="D1798" s="17"/>
    </row>
    <row r="1799" spans="3:4">
      <c r="C1799" s="17"/>
      <c r="D1799" s="17"/>
    </row>
    <row r="1800" spans="3:4">
      <c r="C1800" s="17"/>
      <c r="D1800" s="17"/>
    </row>
    <row r="1801" spans="3:4">
      <c r="C1801" s="17"/>
      <c r="D1801" s="17"/>
    </row>
    <row r="1802" spans="3:4">
      <c r="C1802" s="17"/>
      <c r="D1802" s="17"/>
    </row>
    <row r="1803" spans="3:4">
      <c r="C1803" s="17"/>
      <c r="D1803" s="17"/>
    </row>
    <row r="1804" spans="3:4">
      <c r="C1804" s="17"/>
      <c r="D1804" s="17"/>
    </row>
    <row r="1805" spans="3:4">
      <c r="C1805" s="17"/>
      <c r="D1805" s="17"/>
    </row>
    <row r="1806" spans="3:4">
      <c r="C1806" s="17"/>
      <c r="D1806" s="17"/>
    </row>
    <row r="1807" spans="3:4">
      <c r="C1807" s="17"/>
      <c r="D1807" s="17"/>
    </row>
    <row r="1808" spans="3:4">
      <c r="C1808" s="17"/>
      <c r="D1808" s="17"/>
    </row>
    <row r="1809" spans="3:4">
      <c r="C1809" s="17"/>
      <c r="D1809" s="17"/>
    </row>
    <row r="1810" spans="3:4">
      <c r="C1810" s="17"/>
      <c r="D1810" s="17"/>
    </row>
    <row r="1811" spans="3:4">
      <c r="C1811" s="17"/>
      <c r="D1811" s="17"/>
    </row>
    <row r="1812" spans="3:4">
      <c r="C1812" s="17"/>
      <c r="D1812" s="17"/>
    </row>
    <row r="1813" spans="3:4">
      <c r="C1813" s="17"/>
      <c r="D1813" s="17"/>
    </row>
    <row r="1814" spans="3:4">
      <c r="C1814" s="17"/>
      <c r="D1814" s="17"/>
    </row>
    <row r="1815" spans="3:4">
      <c r="C1815" s="17"/>
      <c r="D1815" s="17"/>
    </row>
    <row r="1816" spans="3:4">
      <c r="C1816" s="17"/>
      <c r="D1816" s="17"/>
    </row>
    <row r="1817" spans="3:4">
      <c r="C1817" s="17"/>
      <c r="D1817" s="17"/>
    </row>
    <row r="1818" spans="3:4">
      <c r="C1818" s="17"/>
      <c r="D1818" s="17"/>
    </row>
    <row r="1819" spans="3:4">
      <c r="C1819" s="17"/>
      <c r="D1819" s="17"/>
    </row>
    <row r="1820" spans="3:4">
      <c r="C1820" s="17"/>
      <c r="D1820" s="17"/>
    </row>
    <row r="1821" spans="3:4">
      <c r="C1821" s="17"/>
      <c r="D1821" s="17"/>
    </row>
    <row r="1822" spans="3:4">
      <c r="C1822" s="17"/>
      <c r="D1822" s="17"/>
    </row>
    <row r="1823" spans="3:4">
      <c r="C1823" s="17"/>
      <c r="D1823" s="17"/>
    </row>
    <row r="1824" spans="3:4">
      <c r="C1824" s="17"/>
      <c r="D1824" s="17"/>
    </row>
    <row r="1825" spans="3:4">
      <c r="C1825" s="17"/>
      <c r="D1825" s="17"/>
    </row>
    <row r="1826" spans="3:4">
      <c r="C1826" s="17"/>
      <c r="D1826" s="17"/>
    </row>
    <row r="1827" spans="3:4">
      <c r="C1827" s="17"/>
      <c r="D1827" s="17"/>
    </row>
    <row r="1828" spans="3:4">
      <c r="C1828" s="17"/>
      <c r="D1828" s="17"/>
    </row>
    <row r="1829" spans="3:4">
      <c r="C1829" s="17"/>
      <c r="D1829" s="17"/>
    </row>
    <row r="1830" spans="3:4">
      <c r="C1830" s="17"/>
      <c r="D1830" s="17"/>
    </row>
    <row r="1831" spans="3:4">
      <c r="C1831" s="17"/>
      <c r="D1831" s="17"/>
    </row>
    <row r="1832" spans="3:4">
      <c r="C1832" s="17"/>
      <c r="D1832" s="17"/>
    </row>
    <row r="1833" spans="3:4">
      <c r="C1833" s="17"/>
      <c r="D1833" s="17"/>
    </row>
    <row r="1834" spans="3:4">
      <c r="C1834" s="17"/>
      <c r="D1834" s="17"/>
    </row>
    <row r="1835" spans="3:4">
      <c r="C1835" s="17"/>
      <c r="D1835" s="17"/>
    </row>
    <row r="1836" spans="3:4">
      <c r="C1836" s="17"/>
      <c r="D1836" s="17"/>
    </row>
    <row r="1837" spans="3:4">
      <c r="C1837" s="17"/>
      <c r="D1837" s="17"/>
    </row>
    <row r="1838" spans="3:4">
      <c r="C1838" s="17"/>
      <c r="D1838" s="17"/>
    </row>
    <row r="1839" spans="3:4">
      <c r="C1839" s="17"/>
      <c r="D1839" s="17"/>
    </row>
    <row r="1840" spans="3:4">
      <c r="C1840" s="17"/>
      <c r="D1840" s="17"/>
    </row>
    <row r="1841" spans="3:4">
      <c r="C1841" s="17"/>
      <c r="D1841" s="17"/>
    </row>
    <row r="1842" spans="3:4">
      <c r="C1842" s="17"/>
      <c r="D1842" s="17"/>
    </row>
    <row r="1843" spans="3:4">
      <c r="C1843" s="17"/>
      <c r="D1843" s="17"/>
    </row>
    <row r="1844" spans="3:4">
      <c r="C1844" s="17"/>
      <c r="D1844" s="17"/>
    </row>
    <row r="1845" spans="3:4">
      <c r="C1845" s="17"/>
      <c r="D1845" s="17"/>
    </row>
    <row r="1846" spans="3:4">
      <c r="C1846" s="17"/>
      <c r="D1846" s="17"/>
    </row>
    <row r="1847" spans="3:4">
      <c r="C1847" s="17"/>
      <c r="D1847" s="17"/>
    </row>
    <row r="1848" spans="3:4">
      <c r="C1848" s="17"/>
      <c r="D1848" s="17"/>
    </row>
    <row r="1849" spans="3:4">
      <c r="C1849" s="17"/>
      <c r="D1849" s="17"/>
    </row>
    <row r="1850" spans="3:4">
      <c r="C1850" s="17"/>
      <c r="D1850" s="17"/>
    </row>
    <row r="1851" spans="3:4">
      <c r="C1851" s="17"/>
      <c r="D1851" s="17"/>
    </row>
    <row r="1852" spans="3:4">
      <c r="C1852" s="17"/>
      <c r="D1852" s="17"/>
    </row>
    <row r="1853" spans="3:4">
      <c r="C1853" s="17"/>
      <c r="D1853" s="17"/>
    </row>
    <row r="1854" spans="3:4">
      <c r="C1854" s="17"/>
      <c r="D1854" s="17"/>
    </row>
    <row r="1855" spans="3:4">
      <c r="C1855" s="17"/>
      <c r="D1855" s="17"/>
    </row>
    <row r="1856" spans="3:4">
      <c r="C1856" s="17"/>
      <c r="D1856" s="17"/>
    </row>
    <row r="1857" spans="3:4">
      <c r="C1857" s="17"/>
      <c r="D1857" s="17"/>
    </row>
    <row r="1858" spans="3:4">
      <c r="C1858" s="17"/>
      <c r="D1858" s="17"/>
    </row>
    <row r="1859" spans="3:4">
      <c r="C1859" s="17"/>
      <c r="D1859" s="17"/>
    </row>
    <row r="1860" spans="3:4">
      <c r="C1860" s="17"/>
      <c r="D1860" s="17"/>
    </row>
    <row r="1861" spans="3:4">
      <c r="C1861" s="17"/>
      <c r="D1861" s="17"/>
    </row>
    <row r="1862" spans="3:4">
      <c r="C1862" s="17"/>
      <c r="D1862" s="17"/>
    </row>
    <row r="1863" spans="3:4">
      <c r="C1863" s="17"/>
      <c r="D1863" s="17"/>
    </row>
    <row r="1864" spans="3:4">
      <c r="C1864" s="17"/>
      <c r="D1864" s="17"/>
    </row>
    <row r="1865" spans="3:4">
      <c r="C1865" s="17"/>
      <c r="D1865" s="17"/>
    </row>
    <row r="1866" spans="3:4">
      <c r="C1866" s="17"/>
      <c r="D1866" s="17"/>
    </row>
    <row r="1867" spans="3:4">
      <c r="C1867" s="17"/>
      <c r="D1867" s="17"/>
    </row>
    <row r="1868" spans="3:4">
      <c r="C1868" s="17"/>
      <c r="D1868" s="17"/>
    </row>
    <row r="1869" spans="3:4">
      <c r="C1869" s="17"/>
      <c r="D1869" s="17"/>
    </row>
    <row r="1870" spans="3:4">
      <c r="C1870" s="17"/>
      <c r="D1870" s="17"/>
    </row>
    <row r="1871" spans="3:4">
      <c r="C1871" s="17"/>
      <c r="D1871" s="17"/>
    </row>
    <row r="1872" spans="3:4">
      <c r="C1872" s="17"/>
      <c r="D1872" s="17"/>
    </row>
    <row r="1873" spans="3:4">
      <c r="C1873" s="17"/>
      <c r="D1873" s="17"/>
    </row>
    <row r="1874" spans="3:4">
      <c r="C1874" s="17"/>
      <c r="D1874" s="17"/>
    </row>
    <row r="1875" spans="3:4">
      <c r="C1875" s="17"/>
      <c r="D1875" s="17"/>
    </row>
    <row r="1876" spans="3:4">
      <c r="C1876" s="17"/>
      <c r="D1876" s="17"/>
    </row>
    <row r="1877" spans="3:4">
      <c r="C1877" s="17"/>
      <c r="D1877" s="17"/>
    </row>
    <row r="1878" spans="3:4">
      <c r="C1878" s="17"/>
      <c r="D1878" s="17"/>
    </row>
    <row r="1879" spans="3:4">
      <c r="C1879" s="17"/>
      <c r="D1879" s="17"/>
    </row>
    <row r="1880" spans="3:4">
      <c r="C1880" s="17"/>
      <c r="D1880" s="17"/>
    </row>
    <row r="1881" spans="3:4">
      <c r="C1881" s="17"/>
      <c r="D1881" s="17"/>
    </row>
    <row r="1882" spans="3:4">
      <c r="C1882" s="17"/>
      <c r="D1882" s="17"/>
    </row>
    <row r="1883" spans="3:4">
      <c r="C1883" s="17"/>
      <c r="D1883" s="17"/>
    </row>
    <row r="1884" spans="3:4">
      <c r="C1884" s="17"/>
      <c r="D1884" s="17"/>
    </row>
    <row r="1885" spans="3:4">
      <c r="C1885" s="17"/>
      <c r="D1885" s="17"/>
    </row>
    <row r="1886" spans="3:4">
      <c r="C1886" s="17"/>
      <c r="D1886" s="17"/>
    </row>
    <row r="1887" spans="3:4">
      <c r="C1887" s="17"/>
      <c r="D1887" s="17"/>
    </row>
    <row r="1888" spans="3:4">
      <c r="C1888" s="17"/>
      <c r="D1888" s="17"/>
    </row>
    <row r="1889" spans="3:4">
      <c r="C1889" s="17"/>
      <c r="D1889" s="17"/>
    </row>
    <row r="1890" spans="3:4">
      <c r="C1890" s="17"/>
      <c r="D1890" s="17"/>
    </row>
    <row r="1891" spans="3:4">
      <c r="C1891" s="17"/>
      <c r="D1891" s="17"/>
    </row>
    <row r="1892" spans="3:4">
      <c r="C1892" s="17"/>
      <c r="D1892" s="17"/>
    </row>
    <row r="1893" spans="3:4">
      <c r="C1893" s="17"/>
      <c r="D1893" s="17"/>
    </row>
    <row r="1894" spans="3:4">
      <c r="C1894" s="17"/>
      <c r="D1894" s="17"/>
    </row>
    <row r="1895" spans="3:4">
      <c r="C1895" s="17"/>
      <c r="D1895" s="17"/>
    </row>
    <row r="1896" spans="3:4">
      <c r="C1896" s="17"/>
      <c r="D1896" s="17"/>
    </row>
    <row r="1897" spans="3:4">
      <c r="C1897" s="17"/>
      <c r="D1897" s="17"/>
    </row>
    <row r="1898" spans="3:4">
      <c r="C1898" s="17"/>
      <c r="D1898" s="17"/>
    </row>
    <row r="1899" spans="3:4">
      <c r="C1899" s="17"/>
      <c r="D1899" s="17"/>
    </row>
    <row r="1900" spans="3:4">
      <c r="C1900" s="17"/>
      <c r="D1900" s="17"/>
    </row>
    <row r="1901" spans="3:4">
      <c r="C1901" s="17"/>
      <c r="D1901" s="17"/>
    </row>
    <row r="1902" spans="3:4">
      <c r="C1902" s="17"/>
      <c r="D1902" s="17"/>
    </row>
    <row r="1903" spans="3:4">
      <c r="C1903" s="17"/>
      <c r="D1903" s="17"/>
    </row>
    <row r="1904" spans="3:4">
      <c r="C1904" s="17"/>
      <c r="D1904" s="17"/>
    </row>
    <row r="1905" spans="3:4">
      <c r="C1905" s="17"/>
      <c r="D1905" s="17"/>
    </row>
    <row r="1906" spans="3:4">
      <c r="C1906" s="17"/>
      <c r="D1906" s="17"/>
    </row>
    <row r="1907" spans="3:4">
      <c r="C1907" s="17"/>
      <c r="D1907" s="17"/>
    </row>
    <row r="1908" spans="3:4">
      <c r="C1908" s="17"/>
      <c r="D1908" s="17"/>
    </row>
    <row r="1909" spans="3:4">
      <c r="C1909" s="17"/>
      <c r="D1909" s="17"/>
    </row>
    <row r="1910" spans="3:4">
      <c r="C1910" s="17"/>
      <c r="D1910" s="17"/>
    </row>
    <row r="1911" spans="3:4">
      <c r="C1911" s="17"/>
      <c r="D1911" s="17"/>
    </row>
    <row r="1912" spans="3:4">
      <c r="C1912" s="17"/>
      <c r="D1912" s="17"/>
    </row>
    <row r="1913" spans="3:4">
      <c r="C1913" s="17"/>
      <c r="D1913" s="17"/>
    </row>
    <row r="1914" spans="3:4">
      <c r="C1914" s="17"/>
      <c r="D1914" s="17"/>
    </row>
    <row r="1915" spans="3:4">
      <c r="C1915" s="17"/>
      <c r="D1915" s="17"/>
    </row>
    <row r="1916" spans="3:4">
      <c r="C1916" s="17"/>
      <c r="D1916" s="17"/>
    </row>
    <row r="1917" spans="3:4">
      <c r="C1917" s="17"/>
      <c r="D1917" s="17"/>
    </row>
    <row r="1918" spans="3:4">
      <c r="C1918" s="17"/>
      <c r="D1918" s="17"/>
    </row>
    <row r="1919" spans="3:4">
      <c r="C1919" s="17"/>
      <c r="D1919" s="17"/>
    </row>
    <row r="1920" spans="3:4">
      <c r="C1920" s="17"/>
      <c r="D1920" s="17"/>
    </row>
    <row r="1921" spans="3:4">
      <c r="C1921" s="17"/>
      <c r="D1921" s="17"/>
    </row>
    <row r="1922" spans="3:4">
      <c r="C1922" s="17"/>
      <c r="D1922" s="17"/>
    </row>
    <row r="1923" spans="3:4">
      <c r="C1923" s="17"/>
      <c r="D1923" s="17"/>
    </row>
    <row r="1924" spans="3:4">
      <c r="C1924" s="17"/>
      <c r="D1924" s="17"/>
    </row>
    <row r="1925" spans="3:4">
      <c r="C1925" s="17"/>
      <c r="D1925" s="17"/>
    </row>
    <row r="1926" spans="3:4">
      <c r="C1926" s="17"/>
      <c r="D1926" s="17"/>
    </row>
    <row r="1927" spans="3:4">
      <c r="C1927" s="17"/>
      <c r="D1927" s="17"/>
    </row>
    <row r="1928" spans="3:4">
      <c r="C1928" s="17"/>
      <c r="D1928" s="17"/>
    </row>
    <row r="1929" spans="3:4">
      <c r="C1929" s="17"/>
      <c r="D1929" s="17"/>
    </row>
    <row r="1930" spans="3:4">
      <c r="C1930" s="17"/>
      <c r="D1930" s="17"/>
    </row>
    <row r="1931" spans="3:4">
      <c r="C1931" s="17"/>
      <c r="D1931" s="17"/>
    </row>
    <row r="1932" spans="3:4">
      <c r="C1932" s="17"/>
      <c r="D1932" s="17"/>
    </row>
    <row r="1933" spans="3:4">
      <c r="C1933" s="17"/>
      <c r="D1933" s="17"/>
    </row>
    <row r="1934" spans="3:4">
      <c r="C1934" s="17"/>
      <c r="D1934" s="17"/>
    </row>
    <row r="1935" spans="3:4">
      <c r="C1935" s="17"/>
      <c r="D1935" s="17"/>
    </row>
    <row r="1936" spans="3:4">
      <c r="C1936" s="17"/>
      <c r="D1936" s="17"/>
    </row>
    <row r="1937" spans="3:4">
      <c r="C1937" s="17"/>
      <c r="D1937" s="17"/>
    </row>
    <row r="1938" spans="3:4">
      <c r="C1938" s="17"/>
      <c r="D1938" s="17"/>
    </row>
    <row r="1939" spans="3:4">
      <c r="C1939" s="17"/>
      <c r="D1939" s="17"/>
    </row>
    <row r="1940" spans="3:4">
      <c r="C1940" s="17"/>
      <c r="D1940" s="17"/>
    </row>
    <row r="1941" spans="3:4">
      <c r="C1941" s="17"/>
      <c r="D1941" s="17"/>
    </row>
    <row r="1942" spans="3:4">
      <c r="C1942" s="17"/>
      <c r="D1942" s="17"/>
    </row>
    <row r="1943" spans="3:4">
      <c r="C1943" s="17"/>
      <c r="D1943" s="17"/>
    </row>
    <row r="1944" spans="3:4">
      <c r="C1944" s="17"/>
      <c r="D1944" s="17"/>
    </row>
    <row r="1945" spans="3:4">
      <c r="C1945" s="17"/>
      <c r="D1945" s="17"/>
    </row>
    <row r="1946" spans="3:4">
      <c r="C1946" s="17"/>
      <c r="D1946" s="17"/>
    </row>
    <row r="1947" spans="3:4">
      <c r="C1947" s="17"/>
      <c r="D1947" s="17"/>
    </row>
    <row r="1948" spans="3:4">
      <c r="C1948" s="17"/>
      <c r="D1948" s="17"/>
    </row>
    <row r="1949" spans="3:4">
      <c r="C1949" s="17"/>
      <c r="D1949" s="17"/>
    </row>
    <row r="1950" spans="3:4">
      <c r="C1950" s="17"/>
      <c r="D1950" s="17"/>
    </row>
    <row r="1951" spans="3:4">
      <c r="C1951" s="17"/>
      <c r="D1951" s="17"/>
    </row>
    <row r="1952" spans="3:4">
      <c r="C1952" s="17"/>
      <c r="D1952" s="17"/>
    </row>
    <row r="1953" spans="3:4">
      <c r="C1953" s="17"/>
      <c r="D1953" s="17"/>
    </row>
    <row r="1954" spans="3:4">
      <c r="C1954" s="17"/>
      <c r="D1954" s="17"/>
    </row>
    <row r="1955" spans="3:4">
      <c r="C1955" s="17"/>
      <c r="D1955" s="17"/>
    </row>
    <row r="1956" spans="3:4">
      <c r="C1956" s="17"/>
      <c r="D1956" s="17"/>
    </row>
    <row r="1957" spans="3:4">
      <c r="C1957" s="17"/>
      <c r="D1957" s="17"/>
    </row>
    <row r="1958" spans="3:4">
      <c r="C1958" s="17"/>
      <c r="D1958" s="17"/>
    </row>
    <row r="1959" spans="3:4">
      <c r="C1959" s="17"/>
      <c r="D1959" s="17"/>
    </row>
    <row r="1960" spans="3:4">
      <c r="C1960" s="17"/>
      <c r="D1960" s="17"/>
    </row>
    <row r="1961" spans="3:4">
      <c r="C1961" s="17"/>
      <c r="D1961" s="17"/>
    </row>
    <row r="1962" spans="3:4">
      <c r="C1962" s="17"/>
      <c r="D1962" s="17"/>
    </row>
    <row r="1963" spans="3:4">
      <c r="C1963" s="17"/>
      <c r="D1963" s="17"/>
    </row>
    <row r="1964" spans="3:4">
      <c r="C1964" s="17"/>
      <c r="D1964" s="17"/>
    </row>
    <row r="1965" spans="3:4">
      <c r="C1965" s="17"/>
      <c r="D1965" s="17"/>
    </row>
    <row r="1966" spans="3:4">
      <c r="C1966" s="17"/>
      <c r="D1966" s="17"/>
    </row>
    <row r="1967" spans="3:4">
      <c r="C1967" s="17"/>
      <c r="D1967" s="17"/>
    </row>
    <row r="1968" spans="3:4">
      <c r="C1968" s="17"/>
      <c r="D1968" s="17"/>
    </row>
    <row r="1969" spans="3:4">
      <c r="C1969" s="17"/>
      <c r="D1969" s="17"/>
    </row>
    <row r="1970" spans="3:4">
      <c r="C1970" s="17"/>
      <c r="D1970" s="17"/>
    </row>
    <row r="1971" spans="3:4">
      <c r="C1971" s="17"/>
      <c r="D1971" s="17"/>
    </row>
    <row r="1972" spans="3:4">
      <c r="C1972" s="17"/>
      <c r="D1972" s="17"/>
    </row>
    <row r="1973" spans="3:4">
      <c r="C1973" s="17"/>
      <c r="D1973" s="17"/>
    </row>
    <row r="1974" spans="3:4">
      <c r="C1974" s="17"/>
      <c r="D1974" s="17"/>
    </row>
    <row r="1975" spans="3:4">
      <c r="C1975" s="17"/>
      <c r="D1975" s="17"/>
    </row>
    <row r="1976" spans="3:4">
      <c r="C1976" s="17"/>
      <c r="D1976" s="17"/>
    </row>
    <row r="1977" spans="3:4">
      <c r="C1977" s="17"/>
      <c r="D1977" s="17"/>
    </row>
    <row r="1978" spans="3:4">
      <c r="C1978" s="17"/>
      <c r="D1978" s="17"/>
    </row>
    <row r="1979" spans="3:4">
      <c r="C1979" s="17"/>
      <c r="D1979" s="17"/>
    </row>
    <row r="1980" spans="3:4">
      <c r="C1980" s="17"/>
      <c r="D1980" s="17"/>
    </row>
    <row r="1981" spans="3:4">
      <c r="C1981" s="17"/>
      <c r="D1981" s="17"/>
    </row>
    <row r="1982" spans="3:4">
      <c r="C1982" s="17"/>
      <c r="D1982" s="17"/>
    </row>
    <row r="1983" spans="3:4">
      <c r="C1983" s="17"/>
      <c r="D1983" s="17"/>
    </row>
    <row r="1984" spans="3:4">
      <c r="C1984" s="17"/>
      <c r="D1984" s="17"/>
    </row>
    <row r="1985" spans="3:4">
      <c r="C1985" s="17"/>
      <c r="D1985" s="17"/>
    </row>
    <row r="1986" spans="3:4">
      <c r="C1986" s="17"/>
      <c r="D1986" s="17"/>
    </row>
    <row r="1987" spans="3:4">
      <c r="C1987" s="17"/>
      <c r="D1987" s="17"/>
    </row>
    <row r="1988" spans="3:4">
      <c r="C1988" s="17"/>
      <c r="D1988" s="17"/>
    </row>
    <row r="1989" spans="3:4">
      <c r="C1989" s="17"/>
      <c r="D1989" s="17"/>
    </row>
    <row r="1990" spans="3:4">
      <c r="C1990" s="17"/>
      <c r="D1990" s="17"/>
    </row>
    <row r="1991" spans="3:4">
      <c r="C1991" s="17"/>
      <c r="D1991" s="17"/>
    </row>
    <row r="1992" spans="3:4">
      <c r="C1992" s="17"/>
      <c r="D1992" s="17"/>
    </row>
    <row r="1993" spans="3:4">
      <c r="C1993" s="17"/>
      <c r="D1993" s="17"/>
    </row>
    <row r="1994" spans="3:4">
      <c r="C1994" s="17"/>
      <c r="D1994" s="17"/>
    </row>
    <row r="1995" spans="3:4">
      <c r="C1995" s="17"/>
      <c r="D1995" s="17"/>
    </row>
    <row r="1996" spans="3:4">
      <c r="C1996" s="17"/>
      <c r="D1996" s="17"/>
    </row>
    <row r="1997" spans="3:4">
      <c r="C1997" s="17"/>
      <c r="D1997" s="17"/>
    </row>
    <row r="1998" spans="3:4">
      <c r="C1998" s="17"/>
      <c r="D1998" s="17"/>
    </row>
    <row r="1999" spans="3:4">
      <c r="C1999" s="17"/>
      <c r="D1999" s="17"/>
    </row>
    <row r="2000" spans="3:4">
      <c r="C2000" s="17"/>
      <c r="D2000" s="17"/>
    </row>
    <row r="2001" spans="3:4">
      <c r="C2001" s="17"/>
      <c r="D2001" s="17"/>
    </row>
    <row r="2002" spans="3:4">
      <c r="C2002" s="17"/>
      <c r="D2002" s="17"/>
    </row>
    <row r="2003" spans="3:4">
      <c r="C2003" s="17"/>
      <c r="D2003" s="17"/>
    </row>
    <row r="2004" spans="3:4">
      <c r="C2004" s="17"/>
      <c r="D2004" s="17"/>
    </row>
    <row r="2005" spans="3:4">
      <c r="C2005" s="17"/>
      <c r="D2005" s="17"/>
    </row>
    <row r="2006" spans="3:4">
      <c r="C2006" s="17"/>
      <c r="D2006" s="17"/>
    </row>
    <row r="2007" spans="3:4">
      <c r="C2007" s="17"/>
      <c r="D2007" s="17"/>
    </row>
    <row r="2008" spans="3:4">
      <c r="C2008" s="17"/>
      <c r="D2008" s="17"/>
    </row>
    <row r="2009" spans="3:4">
      <c r="C2009" s="17"/>
      <c r="D2009" s="17"/>
    </row>
    <row r="2010" spans="3:4">
      <c r="C2010" s="17"/>
      <c r="D2010" s="17"/>
    </row>
    <row r="2011" spans="3:4">
      <c r="C2011" s="17"/>
      <c r="D2011" s="17"/>
    </row>
    <row r="2012" spans="3:4">
      <c r="C2012" s="17"/>
      <c r="D2012" s="17"/>
    </row>
    <row r="2013" spans="3:4">
      <c r="C2013" s="17"/>
      <c r="D2013" s="17"/>
    </row>
    <row r="2014" spans="3:4">
      <c r="C2014" s="17"/>
      <c r="D2014" s="17"/>
    </row>
    <row r="2015" spans="3:4">
      <c r="C2015" s="17"/>
      <c r="D2015" s="17"/>
    </row>
    <row r="2016" spans="3:4">
      <c r="C2016" s="17"/>
      <c r="D2016" s="17"/>
    </row>
    <row r="2017" spans="3:4">
      <c r="C2017" s="17"/>
      <c r="D2017" s="17"/>
    </row>
    <row r="2018" spans="3:4">
      <c r="C2018" s="17"/>
      <c r="D2018" s="17"/>
    </row>
    <row r="2019" spans="3:4">
      <c r="C2019" s="17"/>
      <c r="D2019" s="17"/>
    </row>
    <row r="2020" spans="3:4">
      <c r="C2020" s="17"/>
      <c r="D2020" s="17"/>
    </row>
    <row r="2021" spans="3:4">
      <c r="C2021" s="17"/>
      <c r="D2021" s="17"/>
    </row>
    <row r="2022" spans="3:4">
      <c r="C2022" s="17"/>
      <c r="D2022" s="17"/>
    </row>
    <row r="2023" spans="3:4">
      <c r="C2023" s="17"/>
      <c r="D2023" s="17"/>
    </row>
    <row r="2024" spans="3:4">
      <c r="C2024" s="17"/>
      <c r="D2024" s="17"/>
    </row>
    <row r="2025" spans="3:4">
      <c r="C2025" s="17"/>
      <c r="D2025" s="17"/>
    </row>
    <row r="2026" spans="3:4">
      <c r="C2026" s="17"/>
      <c r="D2026" s="17"/>
    </row>
    <row r="2027" spans="3:4">
      <c r="C2027" s="17"/>
      <c r="D2027" s="17"/>
    </row>
    <row r="2028" spans="3:4">
      <c r="C2028" s="17"/>
      <c r="D2028" s="17"/>
    </row>
    <row r="2029" spans="3:4">
      <c r="C2029" s="17"/>
      <c r="D2029" s="17"/>
    </row>
    <row r="2030" spans="3:4">
      <c r="C2030" s="17"/>
      <c r="D2030" s="17"/>
    </row>
    <row r="2031" spans="3:4">
      <c r="C2031" s="17"/>
      <c r="D2031" s="17"/>
    </row>
    <row r="2032" spans="3:4">
      <c r="C2032" s="17"/>
      <c r="D2032" s="17"/>
    </row>
    <row r="2033" spans="3:4">
      <c r="C2033" s="17"/>
      <c r="D2033" s="17"/>
    </row>
    <row r="2034" spans="3:4">
      <c r="C2034" s="17"/>
      <c r="D2034" s="17"/>
    </row>
    <row r="2035" spans="3:4">
      <c r="C2035" s="17"/>
      <c r="D2035" s="17"/>
    </row>
    <row r="2036" spans="3:4">
      <c r="C2036" s="17"/>
      <c r="D2036" s="17"/>
    </row>
    <row r="2037" spans="3:4">
      <c r="C2037" s="17"/>
      <c r="D2037" s="17"/>
    </row>
    <row r="2038" spans="3:4">
      <c r="C2038" s="17"/>
      <c r="D2038" s="17"/>
    </row>
    <row r="2039" spans="3:4">
      <c r="C2039" s="17"/>
      <c r="D2039" s="17"/>
    </row>
    <row r="2040" spans="3:4">
      <c r="C2040" s="17"/>
      <c r="D2040" s="17"/>
    </row>
    <row r="2041" spans="3:4">
      <c r="C2041" s="17"/>
      <c r="D2041" s="17"/>
    </row>
    <row r="2042" spans="3:4">
      <c r="C2042" s="17"/>
      <c r="D2042" s="17"/>
    </row>
    <row r="2043" spans="3:4">
      <c r="C2043" s="17"/>
      <c r="D2043" s="17"/>
    </row>
    <row r="2044" spans="3:4">
      <c r="C2044" s="17"/>
      <c r="D2044" s="17"/>
    </row>
    <row r="2045" spans="3:4">
      <c r="C2045" s="17"/>
      <c r="D2045" s="17"/>
    </row>
    <row r="2046" spans="3:4">
      <c r="C2046" s="17"/>
      <c r="D2046" s="17"/>
    </row>
    <row r="2047" spans="3:4">
      <c r="C2047" s="17"/>
      <c r="D2047" s="17"/>
    </row>
    <row r="2048" spans="3:4">
      <c r="C2048" s="17"/>
      <c r="D2048" s="17"/>
    </row>
    <row r="2049" spans="3:4">
      <c r="C2049" s="17"/>
      <c r="D2049" s="17"/>
    </row>
    <row r="2050" spans="3:4">
      <c r="C2050" s="17"/>
      <c r="D2050" s="17"/>
    </row>
    <row r="2051" spans="3:4">
      <c r="C2051" s="17"/>
      <c r="D2051" s="17"/>
    </row>
    <row r="2052" spans="3:4">
      <c r="C2052" s="17"/>
      <c r="D2052" s="17"/>
    </row>
    <row r="2053" spans="3:4">
      <c r="C2053" s="17"/>
      <c r="D2053" s="17"/>
    </row>
    <row r="2054" spans="3:4">
      <c r="C2054" s="17"/>
      <c r="D2054" s="17"/>
    </row>
    <row r="2055" spans="3:4">
      <c r="C2055" s="17"/>
      <c r="D2055" s="17"/>
    </row>
    <row r="2056" spans="3:4">
      <c r="C2056" s="17"/>
      <c r="D2056" s="17"/>
    </row>
    <row r="2057" spans="3:4">
      <c r="C2057" s="17"/>
      <c r="D2057" s="17"/>
    </row>
    <row r="2058" spans="3:4">
      <c r="C2058" s="17"/>
      <c r="D2058" s="17"/>
    </row>
    <row r="2059" spans="3:4">
      <c r="C2059" s="17"/>
      <c r="D2059" s="17"/>
    </row>
    <row r="2060" spans="3:4">
      <c r="C2060" s="17"/>
      <c r="D2060" s="17"/>
    </row>
    <row r="2061" spans="3:4">
      <c r="C2061" s="17"/>
      <c r="D2061" s="17"/>
    </row>
    <row r="2062" spans="3:4">
      <c r="C2062" s="17"/>
      <c r="D2062" s="17"/>
    </row>
    <row r="2063" spans="3:4">
      <c r="C2063" s="17"/>
      <c r="D2063" s="17"/>
    </row>
    <row r="2064" spans="3:4">
      <c r="C2064" s="17"/>
      <c r="D2064" s="17"/>
    </row>
    <row r="2065" spans="3:4">
      <c r="C2065" s="17"/>
      <c r="D2065" s="17"/>
    </row>
    <row r="2066" spans="3:4">
      <c r="C2066" s="17"/>
      <c r="D2066" s="17"/>
    </row>
    <row r="2067" spans="3:4">
      <c r="C2067" s="17"/>
      <c r="D2067" s="17"/>
    </row>
    <row r="2068" spans="3:4">
      <c r="C2068" s="17"/>
      <c r="D2068" s="17"/>
    </row>
    <row r="2069" spans="3:4">
      <c r="C2069" s="17"/>
      <c r="D2069" s="17"/>
    </row>
    <row r="2070" spans="3:4">
      <c r="C2070" s="17"/>
      <c r="D2070" s="17"/>
    </row>
    <row r="2071" spans="3:4">
      <c r="C2071" s="17"/>
      <c r="D2071" s="17"/>
    </row>
    <row r="2072" spans="3:4">
      <c r="C2072" s="17"/>
      <c r="D2072" s="17"/>
    </row>
    <row r="2073" spans="3:4">
      <c r="C2073" s="17"/>
      <c r="D2073" s="17"/>
    </row>
    <row r="2074" spans="3:4">
      <c r="C2074" s="17"/>
      <c r="D2074" s="17"/>
    </row>
    <row r="2075" spans="3:4">
      <c r="C2075" s="17"/>
      <c r="D2075" s="17"/>
    </row>
    <row r="2076" spans="3:4">
      <c r="C2076" s="17"/>
      <c r="D2076" s="17"/>
    </row>
    <row r="2077" spans="3:4">
      <c r="C2077" s="17"/>
      <c r="D2077" s="17"/>
    </row>
    <row r="2078" spans="3:4">
      <c r="C2078" s="17"/>
      <c r="D2078" s="17"/>
    </row>
    <row r="2079" spans="3:4">
      <c r="C2079" s="17"/>
      <c r="D2079" s="17"/>
    </row>
    <row r="2080" spans="3:4">
      <c r="C2080" s="17"/>
      <c r="D2080" s="17"/>
    </row>
    <row r="2081" spans="3:4">
      <c r="C2081" s="17"/>
      <c r="D2081" s="17"/>
    </row>
    <row r="2082" spans="3:4">
      <c r="C2082" s="17"/>
      <c r="D2082" s="17"/>
    </row>
    <row r="2083" spans="3:4">
      <c r="C2083" s="17"/>
      <c r="D2083" s="17"/>
    </row>
    <row r="2084" spans="3:4">
      <c r="C2084" s="17"/>
      <c r="D2084" s="17"/>
    </row>
    <row r="2085" spans="3:4">
      <c r="C2085" s="17"/>
      <c r="D2085" s="17"/>
    </row>
    <row r="2086" spans="3:4">
      <c r="C2086" s="17"/>
      <c r="D2086" s="17"/>
    </row>
    <row r="2087" spans="3:4">
      <c r="C2087" s="17"/>
      <c r="D2087" s="17"/>
    </row>
    <row r="2088" spans="3:4">
      <c r="C2088" s="17"/>
      <c r="D2088" s="17"/>
    </row>
    <row r="2089" spans="3:4">
      <c r="C2089" s="17"/>
      <c r="D2089" s="17"/>
    </row>
    <row r="2090" spans="3:4">
      <c r="C2090" s="17"/>
      <c r="D2090" s="17"/>
    </row>
    <row r="2091" spans="3:4">
      <c r="C2091" s="17"/>
      <c r="D2091" s="17"/>
    </row>
    <row r="2092" spans="3:4">
      <c r="C2092" s="17"/>
      <c r="D2092" s="17"/>
    </row>
    <row r="2093" spans="3:4">
      <c r="C2093" s="17"/>
      <c r="D2093" s="17"/>
    </row>
    <row r="2094" spans="3:4">
      <c r="C2094" s="17"/>
      <c r="D2094" s="17"/>
    </row>
    <row r="2095" spans="3:4">
      <c r="C2095" s="17"/>
      <c r="D2095" s="17"/>
    </row>
    <row r="2096" spans="3:4">
      <c r="C2096" s="17"/>
      <c r="D2096" s="17"/>
    </row>
    <row r="2097" spans="3:4">
      <c r="C2097" s="17"/>
      <c r="D2097" s="17"/>
    </row>
    <row r="2098" spans="3:4">
      <c r="C2098" s="17"/>
      <c r="D2098" s="17"/>
    </row>
    <row r="2099" spans="3:4">
      <c r="C2099" s="17"/>
      <c r="D2099" s="17"/>
    </row>
    <row r="2100" spans="3:4">
      <c r="C2100" s="17"/>
      <c r="D2100" s="17"/>
    </row>
    <row r="2101" spans="3:4">
      <c r="C2101" s="17"/>
      <c r="D2101" s="17"/>
    </row>
    <row r="2102" spans="3:4">
      <c r="C2102" s="17"/>
      <c r="D2102" s="17"/>
    </row>
    <row r="2103" spans="3:4">
      <c r="C2103" s="17"/>
      <c r="D2103" s="17"/>
    </row>
    <row r="2104" spans="3:4">
      <c r="C2104" s="17"/>
      <c r="D2104" s="17"/>
    </row>
    <row r="2105" spans="3:4">
      <c r="C2105" s="17"/>
      <c r="D2105" s="17"/>
    </row>
    <row r="2106" spans="3:4">
      <c r="C2106" s="17"/>
      <c r="D2106" s="17"/>
    </row>
    <row r="2107" spans="3:4">
      <c r="C2107" s="17"/>
      <c r="D2107" s="17"/>
    </row>
    <row r="2108" spans="3:4">
      <c r="C2108" s="17"/>
      <c r="D2108" s="17"/>
    </row>
    <row r="2109" spans="3:4">
      <c r="C2109" s="17"/>
      <c r="D2109" s="17"/>
    </row>
    <row r="2110" spans="3:4">
      <c r="C2110" s="17"/>
      <c r="D2110" s="17"/>
    </row>
    <row r="2111" spans="3:4">
      <c r="C2111" s="17"/>
      <c r="D2111" s="17"/>
    </row>
    <row r="2112" spans="3:4">
      <c r="C2112" s="17"/>
      <c r="D2112" s="17"/>
    </row>
    <row r="2113" spans="3:4">
      <c r="C2113" s="17"/>
      <c r="D2113" s="17"/>
    </row>
    <row r="2114" spans="3:4">
      <c r="C2114" s="17"/>
      <c r="D2114" s="17"/>
    </row>
    <row r="2115" spans="3:4">
      <c r="C2115" s="17"/>
      <c r="D2115" s="17"/>
    </row>
    <row r="2116" spans="3:4">
      <c r="C2116" s="17"/>
      <c r="D2116" s="17"/>
    </row>
    <row r="2117" spans="3:4">
      <c r="C2117" s="17"/>
      <c r="D2117" s="17"/>
    </row>
    <row r="2118" spans="3:4">
      <c r="C2118" s="17"/>
      <c r="D2118" s="17"/>
    </row>
    <row r="2119" spans="3:4">
      <c r="C2119" s="17"/>
      <c r="D2119" s="17"/>
    </row>
    <row r="2120" spans="3:4">
      <c r="C2120" s="17"/>
      <c r="D2120" s="17"/>
    </row>
    <row r="2121" spans="3:4">
      <c r="C2121" s="17"/>
      <c r="D2121" s="17"/>
    </row>
    <row r="2122" spans="3:4">
      <c r="C2122" s="17"/>
      <c r="D2122" s="17"/>
    </row>
    <row r="2123" spans="3:4">
      <c r="C2123" s="17"/>
      <c r="D2123" s="17"/>
    </row>
    <row r="2124" spans="3:4">
      <c r="C2124" s="17"/>
      <c r="D2124" s="17"/>
    </row>
    <row r="2125" spans="3:4">
      <c r="C2125" s="17"/>
      <c r="D2125" s="17"/>
    </row>
    <row r="2126" spans="3:4">
      <c r="C2126" s="17"/>
      <c r="D2126" s="17"/>
    </row>
    <row r="2127" spans="3:4">
      <c r="C2127" s="17"/>
      <c r="D2127" s="17"/>
    </row>
    <row r="2128" spans="3:4">
      <c r="C2128" s="17"/>
      <c r="D2128" s="17"/>
    </row>
    <row r="2129" spans="3:4">
      <c r="C2129" s="17"/>
      <c r="D2129" s="17"/>
    </row>
    <row r="2130" spans="3:4">
      <c r="C2130" s="17"/>
      <c r="D2130" s="17"/>
    </row>
    <row r="2131" spans="3:4">
      <c r="C2131" s="17"/>
      <c r="D2131" s="17"/>
    </row>
    <row r="2132" spans="3:4">
      <c r="C2132" s="17"/>
      <c r="D2132" s="17"/>
    </row>
    <row r="2133" spans="3:4">
      <c r="C2133" s="17"/>
      <c r="D2133" s="17"/>
    </row>
    <row r="2134" spans="3:4">
      <c r="C2134" s="17"/>
      <c r="D2134" s="17"/>
    </row>
    <row r="2135" spans="3:4">
      <c r="C2135" s="17"/>
      <c r="D2135" s="17"/>
    </row>
    <row r="2136" spans="3:4">
      <c r="C2136" s="17"/>
      <c r="D2136" s="17"/>
    </row>
    <row r="2137" spans="3:4">
      <c r="C2137" s="17"/>
      <c r="D2137" s="17"/>
    </row>
    <row r="2138" spans="3:4">
      <c r="C2138" s="17"/>
      <c r="D2138" s="17"/>
    </row>
    <row r="2139" spans="3:4">
      <c r="C2139" s="17"/>
      <c r="D2139" s="17"/>
    </row>
    <row r="2140" spans="3:4">
      <c r="C2140" s="17"/>
      <c r="D2140" s="17"/>
    </row>
    <row r="2141" spans="3:4">
      <c r="C2141" s="17"/>
      <c r="D2141" s="17"/>
    </row>
    <row r="2142" spans="3:4">
      <c r="C2142" s="17"/>
      <c r="D2142" s="17"/>
    </row>
    <row r="2143" spans="3:4">
      <c r="C2143" s="17"/>
      <c r="D2143" s="17"/>
    </row>
    <row r="2144" spans="3:4">
      <c r="C2144" s="17"/>
      <c r="D2144" s="17"/>
    </row>
    <row r="2145" spans="3:4">
      <c r="C2145" s="17"/>
      <c r="D2145" s="17"/>
    </row>
    <row r="2146" spans="3:4">
      <c r="C2146" s="17"/>
      <c r="D2146" s="17"/>
    </row>
    <row r="2147" spans="3:4">
      <c r="C2147" s="17"/>
      <c r="D2147" s="17"/>
    </row>
    <row r="2148" spans="3:4">
      <c r="C2148" s="17"/>
      <c r="D2148" s="17"/>
    </row>
    <row r="2149" spans="3:4">
      <c r="C2149" s="17"/>
      <c r="D2149" s="17"/>
    </row>
    <row r="2150" spans="3:4">
      <c r="C2150" s="17"/>
      <c r="D2150" s="17"/>
    </row>
    <row r="2151" spans="3:4">
      <c r="C2151" s="17"/>
      <c r="D2151" s="17"/>
    </row>
    <row r="2152" spans="3:4">
      <c r="C2152" s="17"/>
      <c r="D2152" s="17"/>
    </row>
    <row r="2153" spans="3:4">
      <c r="C2153" s="17"/>
      <c r="D2153" s="17"/>
    </row>
    <row r="2154" spans="3:4">
      <c r="C2154" s="17"/>
      <c r="D2154" s="17"/>
    </row>
    <row r="2155" spans="3:4">
      <c r="C2155" s="17"/>
      <c r="D2155" s="17"/>
    </row>
    <row r="2156" spans="3:4">
      <c r="C2156" s="17"/>
      <c r="D2156" s="17"/>
    </row>
    <row r="2157" spans="3:4">
      <c r="C2157" s="17"/>
      <c r="D2157" s="17"/>
    </row>
    <row r="2158" spans="3:4">
      <c r="C2158" s="17"/>
      <c r="D2158" s="17"/>
    </row>
    <row r="2159" spans="3:4">
      <c r="C2159" s="17"/>
      <c r="D2159" s="17"/>
    </row>
    <row r="2160" spans="3:4">
      <c r="C2160" s="17"/>
      <c r="D2160" s="17"/>
    </row>
    <row r="2161" spans="3:4">
      <c r="C2161" s="17"/>
      <c r="D2161" s="17"/>
    </row>
    <row r="2162" spans="3:4">
      <c r="C2162" s="17"/>
      <c r="D2162" s="17"/>
    </row>
    <row r="2163" spans="3:4">
      <c r="C2163" s="17"/>
      <c r="D2163" s="17"/>
    </row>
    <row r="2164" spans="3:4">
      <c r="C2164" s="17"/>
      <c r="D2164" s="17"/>
    </row>
    <row r="2165" spans="3:4">
      <c r="C2165" s="17"/>
      <c r="D2165" s="17"/>
    </row>
    <row r="2166" spans="3:4">
      <c r="C2166" s="17"/>
      <c r="D2166" s="17"/>
    </row>
    <row r="2167" spans="3:4">
      <c r="C2167" s="17"/>
      <c r="D2167" s="17"/>
    </row>
    <row r="2168" spans="3:4">
      <c r="C2168" s="17"/>
      <c r="D2168" s="17"/>
    </row>
    <row r="2169" spans="3:4">
      <c r="C2169" s="17"/>
      <c r="D2169" s="17"/>
    </row>
    <row r="2170" spans="3:4">
      <c r="C2170" s="17"/>
      <c r="D2170" s="17"/>
    </row>
    <row r="2171" spans="3:4">
      <c r="C2171" s="17"/>
      <c r="D2171" s="17"/>
    </row>
    <row r="2172" spans="3:4">
      <c r="C2172" s="17"/>
      <c r="D2172" s="17"/>
    </row>
    <row r="2173" spans="3:4">
      <c r="C2173" s="17"/>
      <c r="D2173" s="17"/>
    </row>
    <row r="2174" spans="3:4">
      <c r="C2174" s="17"/>
      <c r="D2174" s="17"/>
    </row>
    <row r="2175" spans="3:4">
      <c r="C2175" s="17"/>
      <c r="D2175" s="17"/>
    </row>
    <row r="2176" spans="3:4">
      <c r="C2176" s="17"/>
      <c r="D2176" s="17"/>
    </row>
    <row r="2177" spans="3:4">
      <c r="C2177" s="17"/>
      <c r="D2177" s="17"/>
    </row>
    <row r="2178" spans="3:4">
      <c r="C2178" s="17"/>
      <c r="D2178" s="17"/>
    </row>
    <row r="2179" spans="3:4">
      <c r="C2179" s="17"/>
      <c r="D2179" s="17"/>
    </row>
    <row r="2180" spans="3:4">
      <c r="C2180" s="17"/>
      <c r="D2180" s="17"/>
    </row>
    <row r="2181" spans="3:4">
      <c r="C2181" s="17"/>
      <c r="D2181" s="17"/>
    </row>
    <row r="2182" spans="3:4">
      <c r="C2182" s="17"/>
      <c r="D2182" s="17"/>
    </row>
    <row r="2183" spans="3:4">
      <c r="C2183" s="17"/>
      <c r="D2183" s="17"/>
    </row>
    <row r="2184" spans="3:4">
      <c r="C2184" s="17"/>
      <c r="D2184" s="17"/>
    </row>
    <row r="2185" spans="3:4">
      <c r="C2185" s="17"/>
      <c r="D2185" s="17"/>
    </row>
    <row r="2186" spans="3:4">
      <c r="C2186" s="17"/>
      <c r="D2186" s="17"/>
    </row>
    <row r="2187" spans="3:4">
      <c r="C2187" s="17"/>
      <c r="D2187" s="17"/>
    </row>
    <row r="2188" spans="3:4">
      <c r="C2188" s="17"/>
      <c r="D2188" s="17"/>
    </row>
    <row r="2189" spans="3:4">
      <c r="C2189" s="17"/>
      <c r="D2189" s="17"/>
    </row>
    <row r="2190" spans="3:4">
      <c r="C2190" s="17"/>
      <c r="D2190" s="17"/>
    </row>
    <row r="2191" spans="3:4">
      <c r="C2191" s="17"/>
      <c r="D2191" s="17"/>
    </row>
    <row r="2192" spans="3:4">
      <c r="C2192" s="17"/>
      <c r="D2192" s="17"/>
    </row>
    <row r="2193" spans="3:4">
      <c r="C2193" s="17"/>
      <c r="D2193" s="17"/>
    </row>
    <row r="2194" spans="3:4">
      <c r="C2194" s="17"/>
      <c r="D2194" s="17"/>
    </row>
    <row r="2195" spans="3:4">
      <c r="C2195" s="17"/>
      <c r="D2195" s="17"/>
    </row>
    <row r="2196" spans="3:4">
      <c r="C2196" s="17"/>
      <c r="D2196" s="17"/>
    </row>
    <row r="2197" spans="3:4">
      <c r="C2197" s="17"/>
      <c r="D2197" s="17"/>
    </row>
    <row r="2198" spans="3:4">
      <c r="C2198" s="17"/>
      <c r="D2198" s="17"/>
    </row>
    <row r="2199" spans="3:4">
      <c r="C2199" s="17"/>
      <c r="D2199" s="17"/>
    </row>
    <row r="2200" spans="3:4">
      <c r="C2200" s="17"/>
      <c r="D2200" s="17"/>
    </row>
    <row r="2201" spans="3:4">
      <c r="C2201" s="17"/>
      <c r="D2201" s="17"/>
    </row>
    <row r="2202" spans="3:4">
      <c r="C2202" s="17"/>
      <c r="D2202" s="17"/>
    </row>
    <row r="2203" spans="3:4">
      <c r="C2203" s="17"/>
      <c r="D2203" s="17"/>
    </row>
    <row r="2204" spans="3:4">
      <c r="C2204" s="17"/>
      <c r="D2204" s="17"/>
    </row>
    <row r="2205" spans="3:4">
      <c r="C2205" s="17"/>
      <c r="D2205" s="17"/>
    </row>
    <row r="2206" spans="3:4">
      <c r="C2206" s="17"/>
      <c r="D2206" s="17"/>
    </row>
    <row r="2207" spans="3:4">
      <c r="C2207" s="17"/>
      <c r="D2207" s="17"/>
    </row>
    <row r="2208" spans="3:4">
      <c r="C2208" s="17"/>
      <c r="D2208" s="17"/>
    </row>
    <row r="2209" spans="3:4">
      <c r="C2209" s="17"/>
      <c r="D2209" s="17"/>
    </row>
    <row r="2210" spans="3:4">
      <c r="C2210" s="17"/>
      <c r="D2210" s="17"/>
    </row>
    <row r="2211" spans="3:4">
      <c r="C2211" s="17"/>
      <c r="D2211" s="17"/>
    </row>
    <row r="2212" spans="3:4">
      <c r="C2212" s="17"/>
      <c r="D2212" s="17"/>
    </row>
    <row r="2213" spans="3:4">
      <c r="C2213" s="17"/>
      <c r="D2213" s="17"/>
    </row>
    <row r="2214" spans="3:4">
      <c r="C2214" s="17"/>
      <c r="D2214" s="17"/>
    </row>
    <row r="2215" spans="3:4">
      <c r="C2215" s="17"/>
      <c r="D2215" s="17"/>
    </row>
    <row r="2216" spans="3:4">
      <c r="C2216" s="17"/>
      <c r="D2216" s="17"/>
    </row>
    <row r="2217" spans="3:4">
      <c r="C2217" s="17"/>
      <c r="D2217" s="17"/>
    </row>
    <row r="2218" spans="3:4">
      <c r="C2218" s="17"/>
      <c r="D2218" s="17"/>
    </row>
    <row r="2219" spans="3:4">
      <c r="C2219" s="17"/>
      <c r="D2219" s="17"/>
    </row>
    <row r="2220" spans="3:4">
      <c r="C2220" s="17"/>
      <c r="D2220" s="17"/>
    </row>
    <row r="2221" spans="3:4">
      <c r="C2221" s="17"/>
      <c r="D2221" s="17"/>
    </row>
    <row r="2222" spans="3:4">
      <c r="C2222" s="17"/>
      <c r="D2222" s="17"/>
    </row>
    <row r="2223" spans="3:4">
      <c r="C2223" s="17"/>
      <c r="D2223" s="17"/>
    </row>
    <row r="2224" spans="3:4">
      <c r="C2224" s="17"/>
      <c r="D2224" s="17"/>
    </row>
    <row r="2225" spans="3:4">
      <c r="C2225" s="17"/>
      <c r="D2225" s="17"/>
    </row>
    <row r="2226" spans="3:4">
      <c r="C2226" s="17"/>
      <c r="D2226" s="17"/>
    </row>
    <row r="2227" spans="3:4">
      <c r="C2227" s="17"/>
      <c r="D2227" s="17"/>
    </row>
    <row r="2228" spans="3:4">
      <c r="C2228" s="17"/>
      <c r="D2228" s="17"/>
    </row>
    <row r="2229" spans="3:4">
      <c r="C2229" s="17"/>
      <c r="D2229" s="17"/>
    </row>
    <row r="2230" spans="3:4">
      <c r="C2230" s="17"/>
      <c r="D2230" s="17"/>
    </row>
    <row r="2231" spans="3:4">
      <c r="C2231" s="17"/>
      <c r="D2231" s="17"/>
    </row>
    <row r="2232" spans="3:4">
      <c r="C2232" s="17"/>
      <c r="D2232" s="17"/>
    </row>
    <row r="2233" spans="3:4">
      <c r="C2233" s="17"/>
      <c r="D2233" s="17"/>
    </row>
    <row r="2234" spans="3:4">
      <c r="C2234" s="17"/>
      <c r="D2234" s="17"/>
    </row>
    <row r="2235" spans="3:4">
      <c r="C2235" s="17"/>
      <c r="D2235" s="17"/>
    </row>
    <row r="2236" spans="3:4">
      <c r="C2236" s="17"/>
      <c r="D2236" s="17"/>
    </row>
    <row r="2237" spans="3:4">
      <c r="C2237" s="17"/>
      <c r="D2237" s="17"/>
    </row>
    <row r="2238" spans="3:4">
      <c r="C2238" s="17"/>
      <c r="D2238" s="17"/>
    </row>
    <row r="2239" spans="3:4">
      <c r="C2239" s="17"/>
      <c r="D2239" s="17"/>
    </row>
    <row r="2240" spans="3:4">
      <c r="C2240" s="17"/>
      <c r="D2240" s="17"/>
    </row>
    <row r="2241" spans="3:4">
      <c r="C2241" s="17"/>
      <c r="D2241" s="17"/>
    </row>
    <row r="2242" spans="3:4">
      <c r="C2242" s="17"/>
      <c r="D2242" s="17"/>
    </row>
    <row r="2243" spans="3:4">
      <c r="C2243" s="17"/>
      <c r="D2243" s="17"/>
    </row>
    <row r="2244" spans="3:4">
      <c r="C2244" s="17"/>
      <c r="D2244" s="17"/>
    </row>
    <row r="2245" spans="3:4">
      <c r="C2245" s="17"/>
      <c r="D2245" s="17"/>
    </row>
    <row r="2246" spans="3:4">
      <c r="C2246" s="17"/>
      <c r="D2246" s="17"/>
    </row>
    <row r="2247" spans="3:4">
      <c r="C2247" s="17"/>
      <c r="D2247" s="17"/>
    </row>
    <row r="2248" spans="3:4">
      <c r="C2248" s="17"/>
      <c r="D2248" s="17"/>
    </row>
    <row r="2249" spans="3:4">
      <c r="C2249" s="17"/>
      <c r="D2249" s="17"/>
    </row>
    <row r="2250" spans="3:4">
      <c r="C2250" s="17"/>
      <c r="D2250" s="17"/>
    </row>
    <row r="2251" spans="3:4">
      <c r="C2251" s="17"/>
      <c r="D2251" s="17"/>
    </row>
    <row r="2252" spans="3:4">
      <c r="C2252" s="17"/>
      <c r="D2252" s="17"/>
    </row>
    <row r="2253" spans="3:4">
      <c r="C2253" s="17"/>
      <c r="D2253" s="17"/>
    </row>
    <row r="2254" spans="3:4">
      <c r="C2254" s="17"/>
      <c r="D2254" s="17"/>
    </row>
    <row r="2255" spans="3:4">
      <c r="C2255" s="17"/>
      <c r="D2255" s="17"/>
    </row>
    <row r="2256" spans="3:4">
      <c r="C2256" s="17"/>
      <c r="D2256" s="17"/>
    </row>
    <row r="2257" spans="3:4">
      <c r="C2257" s="17"/>
      <c r="D2257" s="17"/>
    </row>
    <row r="2258" spans="3:4">
      <c r="C2258" s="17"/>
      <c r="D2258" s="17"/>
    </row>
    <row r="2259" spans="3:4">
      <c r="C2259" s="17"/>
      <c r="D2259" s="17"/>
    </row>
    <row r="2260" spans="3:4">
      <c r="C2260" s="17"/>
      <c r="D2260" s="17"/>
    </row>
    <row r="2261" spans="3:4">
      <c r="C2261" s="17"/>
      <c r="D2261" s="17"/>
    </row>
    <row r="2262" spans="3:4">
      <c r="C2262" s="17"/>
      <c r="D2262" s="17"/>
    </row>
    <row r="2263" spans="3:4">
      <c r="C2263" s="17"/>
      <c r="D2263" s="17"/>
    </row>
    <row r="2264" spans="3:4">
      <c r="C2264" s="17"/>
      <c r="D2264" s="17"/>
    </row>
    <row r="2265" spans="3:4">
      <c r="C2265" s="17"/>
      <c r="D2265" s="17"/>
    </row>
    <row r="2266" spans="3:4">
      <c r="C2266" s="17"/>
      <c r="D2266" s="17"/>
    </row>
    <row r="2267" spans="3:4">
      <c r="C2267" s="17"/>
      <c r="D2267" s="17"/>
    </row>
    <row r="2268" spans="3:4">
      <c r="C2268" s="17"/>
      <c r="D2268" s="17"/>
    </row>
    <row r="2269" spans="3:4">
      <c r="C2269" s="17"/>
      <c r="D2269" s="17"/>
    </row>
    <row r="2270" spans="3:4">
      <c r="C2270" s="17"/>
      <c r="D2270" s="17"/>
    </row>
    <row r="2271" spans="3:4">
      <c r="C2271" s="17"/>
      <c r="D2271" s="17"/>
    </row>
    <row r="2272" spans="3:4">
      <c r="C2272" s="17"/>
      <c r="D2272" s="17"/>
    </row>
    <row r="2273" spans="3:4">
      <c r="C2273" s="17"/>
      <c r="D2273" s="17"/>
    </row>
    <row r="2274" spans="3:4">
      <c r="C2274" s="17"/>
      <c r="D2274" s="17"/>
    </row>
    <row r="2275" spans="3:4">
      <c r="C2275" s="17"/>
      <c r="D2275" s="17"/>
    </row>
    <row r="2276" spans="3:4">
      <c r="C2276" s="17"/>
      <c r="D2276" s="17"/>
    </row>
    <row r="2277" spans="3:4">
      <c r="C2277" s="17"/>
      <c r="D2277" s="17"/>
    </row>
    <row r="2278" spans="3:4">
      <c r="C2278" s="17"/>
      <c r="D2278" s="17"/>
    </row>
    <row r="2279" spans="3:4">
      <c r="C2279" s="17"/>
      <c r="D2279" s="17"/>
    </row>
    <row r="2280" spans="3:4">
      <c r="C2280" s="17"/>
      <c r="D2280" s="17"/>
    </row>
    <row r="2281" spans="3:4">
      <c r="C2281" s="17"/>
      <c r="D2281" s="17"/>
    </row>
    <row r="2282" spans="3:4">
      <c r="C2282" s="17"/>
      <c r="D2282" s="17"/>
    </row>
    <row r="2283" spans="3:4">
      <c r="C2283" s="17"/>
      <c r="D2283" s="17"/>
    </row>
    <row r="2284" spans="3:4">
      <c r="C2284" s="17"/>
      <c r="D2284" s="17"/>
    </row>
    <row r="2285" spans="3:4">
      <c r="C2285" s="17"/>
      <c r="D2285" s="17"/>
    </row>
    <row r="2286" spans="3:4">
      <c r="C2286" s="17"/>
      <c r="D2286" s="17"/>
    </row>
    <row r="2287" spans="3:4">
      <c r="C2287" s="17"/>
      <c r="D2287" s="17"/>
    </row>
    <row r="2288" spans="3:4">
      <c r="C2288" s="17"/>
      <c r="D2288" s="17"/>
    </row>
    <row r="2289" spans="3:4">
      <c r="C2289" s="17"/>
      <c r="D2289" s="17"/>
    </row>
    <row r="2290" spans="3:4">
      <c r="C2290" s="17"/>
      <c r="D2290" s="17"/>
    </row>
    <row r="2291" spans="3:4">
      <c r="C2291" s="17"/>
      <c r="D2291" s="17"/>
    </row>
    <row r="2292" spans="3:4">
      <c r="C2292" s="17"/>
      <c r="D2292" s="17"/>
    </row>
    <row r="2293" spans="3:4">
      <c r="C2293" s="17"/>
      <c r="D2293" s="17"/>
    </row>
    <row r="2294" spans="3:4">
      <c r="C2294" s="17"/>
      <c r="D2294" s="17"/>
    </row>
    <row r="2295" spans="3:4">
      <c r="C2295" s="17"/>
      <c r="D2295" s="17"/>
    </row>
    <row r="2296" spans="3:4">
      <c r="C2296" s="17"/>
      <c r="D2296" s="17"/>
    </row>
    <row r="2297" spans="3:4">
      <c r="C2297" s="17"/>
      <c r="D2297" s="17"/>
    </row>
    <row r="2298" spans="3:4">
      <c r="C2298" s="17"/>
      <c r="D2298" s="17"/>
    </row>
    <row r="2299" spans="3:4">
      <c r="C2299" s="17"/>
      <c r="D2299" s="17"/>
    </row>
    <row r="2300" spans="3:4">
      <c r="C2300" s="17"/>
      <c r="D2300" s="17"/>
    </row>
    <row r="2301" spans="3:4">
      <c r="C2301" s="17"/>
      <c r="D2301" s="17"/>
    </row>
    <row r="2302" spans="3:4">
      <c r="C2302" s="17"/>
      <c r="D2302" s="17"/>
    </row>
    <row r="2303" spans="3:4">
      <c r="C2303" s="17"/>
      <c r="D2303" s="17"/>
    </row>
    <row r="2304" spans="3:4">
      <c r="C2304" s="17"/>
      <c r="D2304" s="17"/>
    </row>
    <row r="2305" spans="3:4">
      <c r="C2305" s="17"/>
      <c r="D2305" s="17"/>
    </row>
    <row r="2306" spans="3:4">
      <c r="C2306" s="17"/>
      <c r="D2306" s="17"/>
    </row>
    <row r="2307" spans="3:4">
      <c r="C2307" s="17"/>
      <c r="D2307" s="17"/>
    </row>
    <row r="2308" spans="3:4">
      <c r="C2308" s="17"/>
      <c r="D2308" s="17"/>
    </row>
    <row r="2309" spans="3:4">
      <c r="C2309" s="17"/>
      <c r="D2309" s="17"/>
    </row>
    <row r="2310" spans="3:4">
      <c r="C2310" s="17"/>
      <c r="D2310" s="17"/>
    </row>
    <row r="2311" spans="3:4">
      <c r="C2311" s="17"/>
      <c r="D2311" s="17"/>
    </row>
    <row r="2312" spans="3:4">
      <c r="C2312" s="17"/>
      <c r="D2312" s="17"/>
    </row>
    <row r="2313" spans="3:4">
      <c r="C2313" s="17"/>
      <c r="D2313" s="17"/>
    </row>
    <row r="2314" spans="3:4">
      <c r="C2314" s="17"/>
      <c r="D2314" s="17"/>
    </row>
    <row r="2315" spans="3:4">
      <c r="C2315" s="17"/>
      <c r="D2315" s="17"/>
    </row>
    <row r="2316" spans="3:4">
      <c r="C2316" s="17"/>
      <c r="D2316" s="17"/>
    </row>
    <row r="2317" spans="3:4">
      <c r="C2317" s="17"/>
      <c r="D2317" s="17"/>
    </row>
    <row r="2318" spans="3:4">
      <c r="C2318" s="17"/>
      <c r="D2318" s="17"/>
    </row>
    <row r="2319" spans="3:4">
      <c r="C2319" s="17"/>
      <c r="D2319" s="17"/>
    </row>
    <row r="2320" spans="3:4">
      <c r="C2320" s="17"/>
      <c r="D2320" s="17"/>
    </row>
    <row r="2321" spans="3:4">
      <c r="C2321" s="17"/>
      <c r="D2321" s="17"/>
    </row>
    <row r="2322" spans="3:4">
      <c r="C2322" s="17"/>
      <c r="D2322" s="17"/>
    </row>
    <row r="2323" spans="3:4">
      <c r="C2323" s="17"/>
      <c r="D2323" s="17"/>
    </row>
    <row r="2324" spans="3:4">
      <c r="C2324" s="17"/>
      <c r="D2324" s="17"/>
    </row>
    <row r="2325" spans="3:4">
      <c r="C2325" s="17"/>
      <c r="D2325" s="17"/>
    </row>
    <row r="2326" spans="3:4">
      <c r="C2326" s="17"/>
      <c r="D2326" s="17"/>
    </row>
    <row r="2327" spans="3:4">
      <c r="C2327" s="17"/>
      <c r="D2327" s="17"/>
    </row>
    <row r="2328" spans="3:4">
      <c r="C2328" s="17"/>
      <c r="D2328" s="17"/>
    </row>
    <row r="2329" spans="3:4">
      <c r="C2329" s="17"/>
      <c r="D2329" s="17"/>
    </row>
    <row r="2330" spans="3:4">
      <c r="C2330" s="17"/>
      <c r="D2330" s="17"/>
    </row>
    <row r="2331" spans="3:4">
      <c r="C2331" s="17"/>
      <c r="D2331" s="17"/>
    </row>
    <row r="2332" spans="3:4">
      <c r="C2332" s="17"/>
      <c r="D2332" s="17"/>
    </row>
    <row r="2333" spans="3:4">
      <c r="C2333" s="17"/>
      <c r="D2333" s="17"/>
    </row>
    <row r="2334" spans="3:4">
      <c r="C2334" s="17"/>
      <c r="D2334" s="17"/>
    </row>
    <row r="2335" spans="3:4">
      <c r="C2335" s="17"/>
      <c r="D2335" s="17"/>
    </row>
    <row r="2336" spans="3:4">
      <c r="C2336" s="17"/>
      <c r="D2336" s="17"/>
    </row>
    <row r="2337" spans="3:4">
      <c r="C2337" s="17"/>
      <c r="D2337" s="17"/>
    </row>
    <row r="2338" spans="3:4">
      <c r="C2338" s="17"/>
      <c r="D2338" s="17"/>
    </row>
    <row r="2339" spans="3:4">
      <c r="C2339" s="17"/>
      <c r="D2339" s="17"/>
    </row>
    <row r="2340" spans="3:4">
      <c r="C2340" s="17"/>
      <c r="D2340" s="17"/>
    </row>
    <row r="2341" spans="3:4">
      <c r="C2341" s="17"/>
      <c r="D2341" s="17"/>
    </row>
    <row r="2342" spans="3:4">
      <c r="C2342" s="17"/>
      <c r="D2342" s="17"/>
    </row>
    <row r="2343" spans="3:4">
      <c r="C2343" s="17"/>
      <c r="D2343" s="17"/>
    </row>
    <row r="2344" spans="3:4">
      <c r="C2344" s="17"/>
      <c r="D2344" s="17"/>
    </row>
    <row r="2345" spans="3:4">
      <c r="C2345" s="17"/>
      <c r="D2345" s="17"/>
    </row>
    <row r="2346" spans="3:4">
      <c r="C2346" s="17"/>
      <c r="D2346" s="17"/>
    </row>
    <row r="2347" spans="3:4">
      <c r="C2347" s="17"/>
      <c r="D2347" s="17"/>
    </row>
    <row r="2348" spans="3:4">
      <c r="C2348" s="17"/>
      <c r="D2348" s="17"/>
    </row>
    <row r="2349" spans="3:4">
      <c r="C2349" s="17"/>
      <c r="D2349" s="17"/>
    </row>
    <row r="2350" spans="3:4">
      <c r="C2350" s="17"/>
      <c r="D2350" s="17"/>
    </row>
    <row r="2351" spans="3:4">
      <c r="C2351" s="17"/>
      <c r="D2351" s="17"/>
    </row>
    <row r="2352" spans="3:4">
      <c r="C2352" s="17"/>
      <c r="D2352" s="17"/>
    </row>
    <row r="2353" spans="3:4">
      <c r="C2353" s="17"/>
      <c r="D2353" s="17"/>
    </row>
    <row r="2354" spans="3:4">
      <c r="C2354" s="17"/>
      <c r="D2354" s="17"/>
    </row>
    <row r="2355" spans="3:4">
      <c r="C2355" s="17"/>
      <c r="D2355" s="17"/>
    </row>
    <row r="2356" spans="3:4">
      <c r="C2356" s="17"/>
      <c r="D2356" s="17"/>
    </row>
    <row r="2357" spans="3:4">
      <c r="C2357" s="17"/>
      <c r="D2357" s="17"/>
    </row>
    <row r="2358" spans="3:4">
      <c r="C2358" s="17"/>
      <c r="D2358" s="17"/>
    </row>
    <row r="2359" spans="3:4">
      <c r="C2359" s="17"/>
      <c r="D2359" s="17"/>
    </row>
    <row r="2360" spans="3:4">
      <c r="C2360" s="17"/>
      <c r="D2360" s="17"/>
    </row>
    <row r="2361" spans="3:4">
      <c r="C2361" s="17"/>
      <c r="D2361" s="17"/>
    </row>
    <row r="2362" spans="3:4">
      <c r="C2362" s="17"/>
      <c r="D2362" s="17"/>
    </row>
    <row r="2363" spans="3:4">
      <c r="C2363" s="17"/>
      <c r="D2363" s="17"/>
    </row>
    <row r="2364" spans="3:4">
      <c r="C2364" s="17"/>
      <c r="D2364" s="17"/>
    </row>
    <row r="2365" spans="3:4">
      <c r="C2365" s="17"/>
      <c r="D2365" s="17"/>
    </row>
    <row r="2366" spans="3:4">
      <c r="C2366" s="17"/>
      <c r="D2366" s="17"/>
    </row>
    <row r="2367" spans="3:4">
      <c r="C2367" s="17"/>
      <c r="D2367" s="17"/>
    </row>
    <row r="2368" spans="3:4">
      <c r="C2368" s="17"/>
      <c r="D2368" s="17"/>
    </row>
    <row r="2369" spans="3:4">
      <c r="C2369" s="17"/>
      <c r="D2369" s="17"/>
    </row>
    <row r="2370" spans="3:4">
      <c r="C2370" s="17"/>
      <c r="D2370" s="17"/>
    </row>
    <row r="2371" spans="3:4">
      <c r="C2371" s="17"/>
      <c r="D2371" s="17"/>
    </row>
    <row r="2372" spans="3:4">
      <c r="C2372" s="17"/>
      <c r="D2372" s="17"/>
    </row>
    <row r="2373" spans="3:4">
      <c r="C2373" s="17"/>
      <c r="D2373" s="17"/>
    </row>
    <row r="2374" spans="3:4">
      <c r="C2374" s="17"/>
      <c r="D2374" s="17"/>
    </row>
    <row r="2375" spans="3:4">
      <c r="C2375" s="17"/>
      <c r="D2375" s="17"/>
    </row>
    <row r="2376" spans="3:4">
      <c r="C2376" s="17"/>
      <c r="D2376" s="17"/>
    </row>
    <row r="2377" spans="3:4">
      <c r="C2377" s="17"/>
      <c r="D2377" s="17"/>
    </row>
    <row r="2378" spans="3:4">
      <c r="C2378" s="17"/>
      <c r="D2378" s="17"/>
    </row>
    <row r="2379" spans="3:4">
      <c r="C2379" s="17"/>
      <c r="D2379" s="17"/>
    </row>
    <row r="2380" spans="3:4">
      <c r="C2380" s="17"/>
      <c r="D2380" s="17"/>
    </row>
    <row r="2381" spans="3:4">
      <c r="C2381" s="17"/>
      <c r="D2381" s="17"/>
    </row>
    <row r="2382" spans="3:4">
      <c r="C2382" s="17"/>
      <c r="D2382" s="17"/>
    </row>
    <row r="2383" spans="3:4">
      <c r="C2383" s="17"/>
      <c r="D2383" s="17"/>
    </row>
    <row r="2384" spans="3:4">
      <c r="C2384" s="17"/>
      <c r="D2384" s="17"/>
    </row>
    <row r="2385" spans="3:4">
      <c r="C2385" s="17"/>
      <c r="D2385" s="17"/>
    </row>
    <row r="2386" spans="3:4">
      <c r="C2386" s="17"/>
      <c r="D2386" s="17"/>
    </row>
    <row r="2387" spans="3:4">
      <c r="C2387" s="17"/>
      <c r="D2387" s="17"/>
    </row>
    <row r="2388" spans="3:4">
      <c r="C2388" s="17"/>
      <c r="D2388" s="17"/>
    </row>
    <row r="2389" spans="3:4">
      <c r="C2389" s="17"/>
      <c r="D2389" s="17"/>
    </row>
    <row r="2390" spans="3:4">
      <c r="C2390" s="17"/>
      <c r="D2390" s="17"/>
    </row>
    <row r="2391" spans="3:4">
      <c r="C2391" s="17"/>
      <c r="D2391" s="17"/>
    </row>
    <row r="2392" spans="3:4">
      <c r="C2392" s="17"/>
      <c r="D2392" s="17"/>
    </row>
    <row r="2393" spans="3:4">
      <c r="C2393" s="17"/>
      <c r="D2393" s="17"/>
    </row>
    <row r="2394" spans="3:4">
      <c r="C2394" s="17"/>
      <c r="D2394" s="17"/>
    </row>
    <row r="2395" spans="3:4">
      <c r="C2395" s="17"/>
      <c r="D2395" s="17"/>
    </row>
    <row r="2396" spans="3:4">
      <c r="C2396" s="17"/>
      <c r="D2396" s="17"/>
    </row>
    <row r="2397" spans="3:4">
      <c r="C2397" s="17"/>
      <c r="D2397" s="17"/>
    </row>
    <row r="2398" spans="3:4">
      <c r="C2398" s="17"/>
      <c r="D2398" s="17"/>
    </row>
    <row r="2399" spans="3:4">
      <c r="C2399" s="17"/>
      <c r="D2399" s="17"/>
    </row>
    <row r="2400" spans="3:4">
      <c r="C2400" s="17"/>
      <c r="D2400" s="17"/>
    </row>
    <row r="2401" spans="3:4">
      <c r="C2401" s="17"/>
      <c r="D2401" s="17"/>
    </row>
    <row r="2402" spans="3:4">
      <c r="C2402" s="17"/>
      <c r="D2402" s="17"/>
    </row>
    <row r="2403" spans="3:4">
      <c r="C2403" s="17"/>
      <c r="D2403" s="17"/>
    </row>
    <row r="2404" spans="3:4">
      <c r="C2404" s="17"/>
      <c r="D2404" s="17"/>
    </row>
    <row r="2405" spans="3:4">
      <c r="C2405" s="17"/>
      <c r="D2405" s="17"/>
    </row>
    <row r="2406" spans="3:4">
      <c r="C2406" s="17"/>
      <c r="D2406" s="17"/>
    </row>
    <row r="2407" spans="3:4">
      <c r="C2407" s="17"/>
      <c r="D2407" s="17"/>
    </row>
    <row r="2408" spans="3:4">
      <c r="C2408" s="17"/>
      <c r="D2408" s="17"/>
    </row>
    <row r="2409" spans="3:4">
      <c r="C2409" s="17"/>
      <c r="D2409" s="17"/>
    </row>
    <row r="2410" spans="3:4">
      <c r="C2410" s="17"/>
      <c r="D2410" s="17"/>
    </row>
    <row r="2411" spans="3:4">
      <c r="C2411" s="17"/>
      <c r="D2411" s="17"/>
    </row>
    <row r="2412" spans="3:4">
      <c r="C2412" s="17"/>
      <c r="D2412" s="17"/>
    </row>
    <row r="2413" spans="3:4">
      <c r="C2413" s="17"/>
      <c r="D2413" s="17"/>
    </row>
    <row r="2414" spans="3:4">
      <c r="C2414" s="17"/>
      <c r="D2414" s="17"/>
    </row>
    <row r="2415" spans="3:4">
      <c r="C2415" s="17"/>
      <c r="D2415" s="17"/>
    </row>
    <row r="2416" spans="3:4">
      <c r="C2416" s="17"/>
      <c r="D2416" s="17"/>
    </row>
    <row r="2417" spans="3:4">
      <c r="C2417" s="17"/>
      <c r="D2417" s="17"/>
    </row>
    <row r="2418" spans="3:4">
      <c r="C2418" s="17"/>
      <c r="D2418" s="17"/>
    </row>
    <row r="2419" spans="3:4">
      <c r="C2419" s="17"/>
      <c r="D2419" s="17"/>
    </row>
    <row r="2420" spans="3:4">
      <c r="C2420" s="17"/>
      <c r="D2420" s="17"/>
    </row>
    <row r="2421" spans="3:4">
      <c r="C2421" s="17"/>
      <c r="D2421" s="17"/>
    </row>
    <row r="2422" spans="3:4">
      <c r="C2422" s="17"/>
      <c r="D2422" s="17"/>
    </row>
    <row r="2423" spans="3:4">
      <c r="C2423" s="17"/>
      <c r="D2423" s="17"/>
    </row>
    <row r="2424" spans="3:4">
      <c r="C2424" s="17"/>
      <c r="D2424" s="17"/>
    </row>
    <row r="2425" spans="3:4">
      <c r="C2425" s="17"/>
      <c r="D2425" s="17"/>
    </row>
    <row r="2426" spans="3:4">
      <c r="C2426" s="17"/>
      <c r="D2426" s="17"/>
    </row>
    <row r="2427" spans="3:4">
      <c r="C2427" s="17"/>
      <c r="D2427" s="17"/>
    </row>
    <row r="2428" spans="3:4">
      <c r="C2428" s="17"/>
      <c r="D2428" s="17"/>
    </row>
    <row r="2429" spans="3:4">
      <c r="C2429" s="17"/>
      <c r="D2429" s="17"/>
    </row>
    <row r="2430" spans="3:4">
      <c r="C2430" s="17"/>
      <c r="D2430" s="17"/>
    </row>
    <row r="2431" spans="3:4">
      <c r="C2431" s="17"/>
      <c r="D2431" s="17"/>
    </row>
    <row r="2432" spans="3:4">
      <c r="C2432" s="17"/>
      <c r="D2432" s="17"/>
    </row>
    <row r="2433" spans="3:4">
      <c r="C2433" s="17"/>
      <c r="D2433" s="17"/>
    </row>
    <row r="2434" spans="3:4">
      <c r="C2434" s="17"/>
      <c r="D2434" s="17"/>
    </row>
    <row r="2435" spans="3:4">
      <c r="C2435" s="17"/>
      <c r="D2435" s="17"/>
    </row>
    <row r="2436" spans="3:4">
      <c r="C2436" s="17"/>
      <c r="D2436" s="17"/>
    </row>
    <row r="2437" spans="3:4">
      <c r="C2437" s="17"/>
      <c r="D2437" s="17"/>
    </row>
    <row r="2438" spans="3:4">
      <c r="C2438" s="17"/>
      <c r="D2438" s="17"/>
    </row>
    <row r="2439" spans="3:4">
      <c r="C2439" s="17"/>
      <c r="D2439" s="17"/>
    </row>
    <row r="2440" spans="3:4">
      <c r="C2440" s="17"/>
      <c r="D2440" s="17"/>
    </row>
    <row r="2441" spans="3:4">
      <c r="C2441" s="17"/>
      <c r="D2441" s="17"/>
    </row>
    <row r="2442" spans="3:4">
      <c r="C2442" s="17"/>
      <c r="D2442" s="17"/>
    </row>
    <row r="2443" spans="3:4">
      <c r="C2443" s="17"/>
      <c r="D2443" s="17"/>
    </row>
    <row r="2444" spans="3:4">
      <c r="C2444" s="17"/>
      <c r="D2444" s="17"/>
    </row>
    <row r="2445" spans="3:4">
      <c r="C2445" s="17"/>
      <c r="D2445" s="17"/>
    </row>
    <row r="2446" spans="3:4">
      <c r="C2446" s="17"/>
      <c r="D2446" s="17"/>
    </row>
    <row r="2447" spans="3:4">
      <c r="C2447" s="17"/>
      <c r="D2447" s="17"/>
    </row>
    <row r="2448" spans="3:4">
      <c r="C2448" s="17"/>
      <c r="D2448" s="17"/>
    </row>
    <row r="2449" spans="3:4">
      <c r="C2449" s="17"/>
      <c r="D2449" s="17"/>
    </row>
    <row r="2450" spans="3:4">
      <c r="C2450" s="17"/>
      <c r="D2450" s="17"/>
    </row>
    <row r="2451" spans="3:4">
      <c r="C2451" s="17"/>
      <c r="D2451" s="17"/>
    </row>
    <row r="2452" spans="3:4">
      <c r="C2452" s="17"/>
      <c r="D2452" s="17"/>
    </row>
    <row r="2453" spans="3:4">
      <c r="C2453" s="17"/>
      <c r="D2453" s="17"/>
    </row>
    <row r="2454" spans="3:4">
      <c r="C2454" s="17"/>
      <c r="D2454" s="17"/>
    </row>
    <row r="2455" spans="3:4">
      <c r="C2455" s="17"/>
      <c r="D2455" s="17"/>
    </row>
    <row r="2456" spans="3:4">
      <c r="C2456" s="17"/>
      <c r="D2456" s="17"/>
    </row>
    <row r="2457" spans="3:4">
      <c r="C2457" s="17"/>
      <c r="D2457" s="17"/>
    </row>
    <row r="2458" spans="3:4">
      <c r="C2458" s="17"/>
      <c r="D2458" s="17"/>
    </row>
    <row r="2459" spans="3:4">
      <c r="C2459" s="17"/>
      <c r="D2459" s="17"/>
    </row>
    <row r="2460" spans="3:4">
      <c r="C2460" s="17"/>
      <c r="D2460" s="17"/>
    </row>
    <row r="2461" spans="3:4">
      <c r="C2461" s="17"/>
      <c r="D2461" s="17"/>
    </row>
    <row r="2462" spans="3:4">
      <c r="C2462" s="17"/>
      <c r="D2462" s="17"/>
    </row>
    <row r="2463" spans="3:4">
      <c r="C2463" s="17"/>
      <c r="D2463" s="17"/>
    </row>
    <row r="2464" spans="3:4">
      <c r="C2464" s="17"/>
      <c r="D2464" s="17"/>
    </row>
    <row r="2465" spans="3:4">
      <c r="C2465" s="17"/>
      <c r="D2465" s="17"/>
    </row>
    <row r="2466" spans="3:4">
      <c r="C2466" s="17"/>
      <c r="D2466" s="17"/>
    </row>
    <row r="2467" spans="3:4">
      <c r="C2467" s="17"/>
      <c r="D2467" s="17"/>
    </row>
    <row r="2468" spans="3:4">
      <c r="C2468" s="17"/>
      <c r="D2468" s="17"/>
    </row>
    <row r="2469" spans="3:4">
      <c r="C2469" s="17"/>
      <c r="D2469" s="17"/>
    </row>
    <row r="2470" spans="3:4">
      <c r="C2470" s="17"/>
      <c r="D2470" s="17"/>
    </row>
    <row r="2471" spans="3:4">
      <c r="C2471" s="17"/>
      <c r="D2471" s="17"/>
    </row>
    <row r="2472" spans="3:4">
      <c r="C2472" s="17"/>
      <c r="D2472" s="17"/>
    </row>
    <row r="2473" spans="3:4">
      <c r="C2473" s="17"/>
      <c r="D2473" s="17"/>
    </row>
    <row r="2474" spans="3:4">
      <c r="C2474" s="17"/>
      <c r="D2474" s="17"/>
    </row>
    <row r="2475" spans="3:4">
      <c r="C2475" s="17"/>
      <c r="D2475" s="17"/>
    </row>
    <row r="2476" spans="3:4">
      <c r="C2476" s="17"/>
      <c r="D2476" s="17"/>
    </row>
    <row r="2477" spans="3:4">
      <c r="C2477" s="17"/>
      <c r="D2477" s="17"/>
    </row>
    <row r="2478" spans="3:4">
      <c r="C2478" s="17"/>
      <c r="D2478" s="17"/>
    </row>
    <row r="2479" spans="3:4">
      <c r="C2479" s="17"/>
      <c r="D2479" s="17"/>
    </row>
    <row r="2480" spans="3:4">
      <c r="C2480" s="17"/>
      <c r="D2480" s="17"/>
    </row>
    <row r="2481" spans="3:4">
      <c r="C2481" s="17"/>
      <c r="D2481" s="17"/>
    </row>
    <row r="2482" spans="3:4">
      <c r="C2482" s="17"/>
      <c r="D2482" s="17"/>
    </row>
    <row r="2483" spans="3:4">
      <c r="C2483" s="17"/>
      <c r="D2483" s="17"/>
    </row>
    <row r="2484" spans="3:4">
      <c r="C2484" s="17"/>
      <c r="D2484" s="17"/>
    </row>
    <row r="2485" spans="3:4">
      <c r="C2485" s="17"/>
      <c r="D2485" s="17"/>
    </row>
    <row r="2486" spans="3:4">
      <c r="C2486" s="17"/>
      <c r="D2486" s="17"/>
    </row>
    <row r="2487" spans="3:4">
      <c r="C2487" s="17"/>
      <c r="D2487" s="17"/>
    </row>
    <row r="2488" spans="3:4">
      <c r="C2488" s="17"/>
      <c r="D2488" s="17"/>
    </row>
    <row r="2489" spans="3:4">
      <c r="C2489" s="17"/>
      <c r="D2489" s="17"/>
    </row>
    <row r="2490" spans="3:4">
      <c r="C2490" s="17"/>
      <c r="D2490" s="17"/>
    </row>
    <row r="2491" spans="3:4">
      <c r="C2491" s="17"/>
      <c r="D2491" s="17"/>
    </row>
    <row r="2492" spans="3:4">
      <c r="C2492" s="17"/>
      <c r="D2492" s="17"/>
    </row>
    <row r="2493" spans="3:4">
      <c r="C2493" s="17"/>
      <c r="D2493" s="17"/>
    </row>
    <row r="2494" spans="3:4">
      <c r="C2494" s="17"/>
      <c r="D2494" s="17"/>
    </row>
    <row r="2495" spans="3:4">
      <c r="C2495" s="17"/>
      <c r="D2495" s="17"/>
    </row>
    <row r="2496" spans="3:4">
      <c r="C2496" s="17"/>
      <c r="D2496" s="17"/>
    </row>
    <row r="2497" spans="3:4">
      <c r="C2497" s="17"/>
      <c r="D2497" s="17"/>
    </row>
    <row r="2498" spans="3:4">
      <c r="C2498" s="17"/>
      <c r="D2498" s="17"/>
    </row>
    <row r="2499" spans="3:4">
      <c r="C2499" s="17"/>
      <c r="D2499" s="17"/>
    </row>
    <row r="2500" spans="3:4">
      <c r="C2500" s="17"/>
      <c r="D2500" s="17"/>
    </row>
    <row r="2501" spans="3:4">
      <c r="C2501" s="17"/>
      <c r="D2501" s="17"/>
    </row>
    <row r="2502" spans="3:4">
      <c r="C2502" s="17"/>
      <c r="D2502" s="17"/>
    </row>
    <row r="2503" spans="3:4">
      <c r="C2503" s="17"/>
      <c r="D2503" s="17"/>
    </row>
    <row r="2504" spans="3:4">
      <c r="C2504" s="17"/>
      <c r="D2504" s="17"/>
    </row>
    <row r="2505" spans="3:4">
      <c r="C2505" s="17"/>
      <c r="D2505" s="17"/>
    </row>
    <row r="2506" spans="3:4">
      <c r="C2506" s="17"/>
      <c r="D2506" s="17"/>
    </row>
    <row r="2507" spans="3:4">
      <c r="C2507" s="17"/>
      <c r="D2507" s="17"/>
    </row>
    <row r="2508" spans="3:4">
      <c r="C2508" s="17"/>
      <c r="D2508" s="17"/>
    </row>
    <row r="2509" spans="3:4">
      <c r="C2509" s="17"/>
      <c r="D2509" s="17"/>
    </row>
    <row r="2510" spans="3:4">
      <c r="C2510" s="17"/>
      <c r="D2510" s="17"/>
    </row>
    <row r="2511" spans="3:4">
      <c r="C2511" s="17"/>
      <c r="D2511" s="17"/>
    </row>
    <row r="2512" spans="3:4">
      <c r="C2512" s="17"/>
      <c r="D2512" s="17"/>
    </row>
    <row r="2513" spans="3:4">
      <c r="C2513" s="17"/>
      <c r="D2513" s="17"/>
    </row>
    <row r="2514" spans="3:4">
      <c r="C2514" s="17"/>
      <c r="D2514" s="17"/>
    </row>
    <row r="2515" spans="3:4">
      <c r="C2515" s="17"/>
      <c r="D2515" s="17"/>
    </row>
    <row r="2516" spans="3:4">
      <c r="C2516" s="17"/>
      <c r="D2516" s="17"/>
    </row>
    <row r="2517" spans="3:4">
      <c r="C2517" s="17"/>
      <c r="D2517" s="17"/>
    </row>
    <row r="2518" spans="3:4">
      <c r="C2518" s="17"/>
      <c r="D2518" s="17"/>
    </row>
    <row r="2519" spans="3:4">
      <c r="C2519" s="17"/>
      <c r="D2519" s="17"/>
    </row>
    <row r="2520" spans="3:4">
      <c r="C2520" s="17"/>
      <c r="D2520" s="17"/>
    </row>
    <row r="2521" spans="3:4">
      <c r="C2521" s="17"/>
      <c r="D2521" s="17"/>
    </row>
    <row r="2522" spans="3:4">
      <c r="C2522" s="17"/>
      <c r="D2522" s="17"/>
    </row>
    <row r="2523" spans="3:4">
      <c r="C2523" s="17"/>
      <c r="D2523" s="17"/>
    </row>
    <row r="2524" spans="3:4">
      <c r="C2524" s="17"/>
      <c r="D2524" s="17"/>
    </row>
    <row r="2525" spans="3:4">
      <c r="C2525" s="17"/>
      <c r="D2525" s="17"/>
    </row>
    <row r="2526" spans="3:4">
      <c r="C2526" s="17"/>
      <c r="D2526" s="17"/>
    </row>
    <row r="2527" spans="3:4">
      <c r="C2527" s="17"/>
      <c r="D2527" s="17"/>
    </row>
    <row r="2528" spans="3:4">
      <c r="C2528" s="17"/>
      <c r="D2528" s="17"/>
    </row>
    <row r="2529" spans="3:4">
      <c r="C2529" s="17"/>
      <c r="D2529" s="17"/>
    </row>
    <row r="2530" spans="3:4">
      <c r="C2530" s="17"/>
      <c r="D2530" s="17"/>
    </row>
    <row r="2531" spans="3:4">
      <c r="C2531" s="17"/>
      <c r="D2531" s="17"/>
    </row>
    <row r="2532" spans="3:4">
      <c r="C2532" s="17"/>
      <c r="D2532" s="17"/>
    </row>
    <row r="2533" spans="3:4">
      <c r="C2533" s="17"/>
      <c r="D2533" s="17"/>
    </row>
    <row r="2534" spans="3:4">
      <c r="C2534" s="17"/>
      <c r="D2534" s="17"/>
    </row>
    <row r="2535" spans="3:4">
      <c r="C2535" s="17"/>
      <c r="D2535" s="17"/>
    </row>
    <row r="2536" spans="3:4">
      <c r="C2536" s="17"/>
      <c r="D2536" s="17"/>
    </row>
    <row r="2537" spans="3:4">
      <c r="C2537" s="17"/>
      <c r="D2537" s="17"/>
    </row>
    <row r="2538" spans="3:4">
      <c r="C2538" s="17"/>
      <c r="D2538" s="17"/>
    </row>
    <row r="2539" spans="3:4">
      <c r="C2539" s="17"/>
      <c r="D2539" s="17"/>
    </row>
    <row r="2540" spans="3:4">
      <c r="C2540" s="17"/>
      <c r="D2540" s="17"/>
    </row>
    <row r="2541" spans="3:4">
      <c r="C2541" s="17"/>
      <c r="D2541" s="17"/>
    </row>
    <row r="2542" spans="3:4">
      <c r="C2542" s="17"/>
      <c r="D2542" s="17"/>
    </row>
    <row r="2543" spans="3:4">
      <c r="C2543" s="17"/>
      <c r="D2543" s="17"/>
    </row>
    <row r="2544" spans="3:4">
      <c r="C2544" s="17"/>
      <c r="D2544" s="17"/>
    </row>
    <row r="2545" spans="3:4">
      <c r="C2545" s="17"/>
      <c r="D2545" s="17"/>
    </row>
    <row r="2546" spans="3:4">
      <c r="C2546" s="17"/>
      <c r="D2546" s="17"/>
    </row>
    <row r="2547" spans="3:4">
      <c r="C2547" s="17"/>
      <c r="D2547" s="17"/>
    </row>
    <row r="2548" spans="3:4">
      <c r="C2548" s="17"/>
      <c r="D2548" s="17"/>
    </row>
    <row r="2549" spans="3:4">
      <c r="C2549" s="17"/>
      <c r="D2549" s="17"/>
    </row>
    <row r="2550" spans="3:4">
      <c r="C2550" s="17"/>
      <c r="D2550" s="17"/>
    </row>
    <row r="2551" spans="3:4">
      <c r="C2551" s="17"/>
      <c r="D2551" s="17"/>
    </row>
    <row r="2552" spans="3:4">
      <c r="C2552" s="17"/>
      <c r="D2552" s="17"/>
    </row>
    <row r="2553" spans="3:4">
      <c r="C2553" s="17"/>
      <c r="D2553" s="17"/>
    </row>
    <row r="2554" spans="3:4">
      <c r="C2554" s="17"/>
      <c r="D2554" s="17"/>
    </row>
    <row r="2555" spans="3:4">
      <c r="C2555" s="17"/>
      <c r="D2555" s="17"/>
    </row>
    <row r="2556" spans="3:4">
      <c r="C2556" s="17"/>
      <c r="D2556" s="17"/>
    </row>
    <row r="2557" spans="3:4">
      <c r="C2557" s="17"/>
      <c r="D2557" s="17"/>
    </row>
    <row r="2558" spans="3:4">
      <c r="C2558" s="17"/>
      <c r="D2558" s="17"/>
    </row>
    <row r="2559" spans="3:4">
      <c r="C2559" s="17"/>
      <c r="D2559" s="17"/>
    </row>
    <row r="2560" spans="3:4">
      <c r="C2560" s="17"/>
      <c r="D2560" s="17"/>
    </row>
    <row r="2561" spans="3:4">
      <c r="C2561" s="17"/>
      <c r="D2561" s="17"/>
    </row>
    <row r="2562" spans="3:4">
      <c r="C2562" s="17"/>
      <c r="D2562" s="17"/>
    </row>
    <row r="2563" spans="3:4">
      <c r="C2563" s="17"/>
      <c r="D2563" s="17"/>
    </row>
    <row r="2564" spans="3:4">
      <c r="C2564" s="17"/>
      <c r="D2564" s="17"/>
    </row>
    <row r="2565" spans="3:4">
      <c r="C2565" s="17"/>
      <c r="D2565" s="17"/>
    </row>
    <row r="2566" spans="3:4">
      <c r="C2566" s="17"/>
      <c r="D2566" s="17"/>
    </row>
    <row r="2567" spans="3:4">
      <c r="C2567" s="17"/>
      <c r="D2567" s="17"/>
    </row>
    <row r="2568" spans="3:4">
      <c r="C2568" s="17"/>
      <c r="D2568" s="17"/>
    </row>
    <row r="2569" spans="3:4">
      <c r="C2569" s="17"/>
      <c r="D2569" s="17"/>
    </row>
    <row r="2570" spans="3:4">
      <c r="C2570" s="17"/>
      <c r="D2570" s="17"/>
    </row>
    <row r="2571" spans="3:4">
      <c r="C2571" s="17"/>
      <c r="D2571" s="17"/>
    </row>
    <row r="2572" spans="3:4">
      <c r="C2572" s="17"/>
      <c r="D2572" s="17"/>
    </row>
    <row r="2573" spans="3:4">
      <c r="C2573" s="17"/>
      <c r="D2573" s="17"/>
    </row>
    <row r="2574" spans="3:4">
      <c r="C2574" s="17"/>
      <c r="D2574" s="17"/>
    </row>
    <row r="2575" spans="3:4">
      <c r="C2575" s="17"/>
      <c r="D2575" s="17"/>
    </row>
    <row r="2576" spans="3:4">
      <c r="C2576" s="17"/>
      <c r="D2576" s="17"/>
    </row>
    <row r="2577" spans="3:4">
      <c r="C2577" s="17"/>
      <c r="D2577" s="17"/>
    </row>
    <row r="2578" spans="3:4">
      <c r="C2578" s="17"/>
      <c r="D2578" s="17"/>
    </row>
    <row r="2579" spans="3:4">
      <c r="C2579" s="17"/>
      <c r="D2579" s="17"/>
    </row>
    <row r="2580" spans="3:4">
      <c r="C2580" s="17"/>
      <c r="D2580" s="17"/>
    </row>
    <row r="2581" spans="3:4">
      <c r="C2581" s="17"/>
      <c r="D2581" s="17"/>
    </row>
    <row r="2582" spans="3:4">
      <c r="C2582" s="17"/>
      <c r="D2582" s="17"/>
    </row>
    <row r="2583" spans="3:4">
      <c r="C2583" s="17"/>
      <c r="D2583" s="17"/>
    </row>
    <row r="2584" spans="3:4">
      <c r="C2584" s="17"/>
      <c r="D2584" s="17"/>
    </row>
    <row r="2585" spans="3:4">
      <c r="C2585" s="17"/>
      <c r="D2585" s="17"/>
    </row>
    <row r="2586" spans="3:4">
      <c r="C2586" s="17"/>
      <c r="D2586" s="17"/>
    </row>
    <row r="2587" spans="3:4">
      <c r="C2587" s="17"/>
      <c r="D2587" s="17"/>
    </row>
    <row r="2588" spans="3:4">
      <c r="C2588" s="17"/>
      <c r="D2588" s="17"/>
    </row>
    <row r="2589" spans="3:4">
      <c r="C2589" s="17"/>
      <c r="D2589" s="17"/>
    </row>
    <row r="2590" spans="3:4">
      <c r="C2590" s="17"/>
      <c r="D2590" s="17"/>
    </row>
    <row r="2591" spans="3:4">
      <c r="C2591" s="17"/>
      <c r="D2591" s="17"/>
    </row>
    <row r="2592" spans="3:4">
      <c r="C2592" s="17"/>
      <c r="D2592" s="17"/>
    </row>
    <row r="2593" spans="3:4">
      <c r="C2593" s="17"/>
      <c r="D2593" s="17"/>
    </row>
    <row r="2594" spans="3:4">
      <c r="C2594" s="17"/>
      <c r="D2594" s="17"/>
    </row>
    <row r="2595" spans="3:4">
      <c r="C2595" s="17"/>
      <c r="D2595" s="17"/>
    </row>
    <row r="2596" spans="3:4">
      <c r="C2596" s="17"/>
      <c r="D2596" s="17"/>
    </row>
    <row r="2597" spans="3:4">
      <c r="C2597" s="17"/>
      <c r="D2597" s="17"/>
    </row>
    <row r="2598" spans="3:4">
      <c r="C2598" s="17"/>
      <c r="D2598" s="17"/>
    </row>
    <row r="2599" spans="3:4">
      <c r="C2599" s="17"/>
      <c r="D2599" s="17"/>
    </row>
    <row r="2600" spans="3:4">
      <c r="C2600" s="17"/>
      <c r="D2600" s="17"/>
    </row>
    <row r="2601" spans="3:4">
      <c r="C2601" s="17"/>
      <c r="D2601" s="17"/>
    </row>
    <row r="2602" spans="3:4">
      <c r="C2602" s="17"/>
      <c r="D2602" s="17"/>
    </row>
    <row r="2603" spans="3:4">
      <c r="C2603" s="17"/>
      <c r="D2603" s="17"/>
    </row>
    <row r="2604" spans="3:4">
      <c r="C2604" s="17"/>
      <c r="D2604" s="17"/>
    </row>
    <row r="2605" spans="3:4">
      <c r="C2605" s="17"/>
      <c r="D2605" s="17"/>
    </row>
    <row r="2606" spans="3:4">
      <c r="C2606" s="17"/>
      <c r="D2606" s="17"/>
    </row>
    <row r="2607" spans="3:4">
      <c r="C2607" s="17"/>
      <c r="D2607" s="17"/>
    </row>
    <row r="2608" spans="3:4">
      <c r="C2608" s="17"/>
      <c r="D2608" s="17"/>
    </row>
    <row r="2609" spans="3:4">
      <c r="C2609" s="17"/>
      <c r="D2609" s="17"/>
    </row>
    <row r="2610" spans="3:4">
      <c r="C2610" s="17"/>
      <c r="D2610" s="17"/>
    </row>
    <row r="2611" spans="3:4">
      <c r="C2611" s="17"/>
      <c r="D2611" s="17"/>
    </row>
    <row r="2612" spans="3:4">
      <c r="C2612" s="17"/>
      <c r="D2612" s="17"/>
    </row>
    <row r="2613" spans="3:4">
      <c r="C2613" s="17"/>
      <c r="D2613" s="17"/>
    </row>
    <row r="2614" spans="3:4">
      <c r="C2614" s="17"/>
      <c r="D2614" s="17"/>
    </row>
    <row r="2615" spans="3:4">
      <c r="C2615" s="17"/>
      <c r="D2615" s="17"/>
    </row>
    <row r="2616" spans="3:4">
      <c r="C2616" s="17"/>
      <c r="D2616" s="17"/>
    </row>
    <row r="2617" spans="3:4">
      <c r="C2617" s="17"/>
      <c r="D2617" s="17"/>
    </row>
    <row r="2618" spans="3:4">
      <c r="C2618" s="17"/>
      <c r="D2618" s="17"/>
    </row>
    <row r="2619" spans="3:4">
      <c r="C2619" s="17"/>
      <c r="D2619" s="17"/>
    </row>
    <row r="2620" spans="3:4">
      <c r="C2620" s="17"/>
      <c r="D2620" s="17"/>
    </row>
    <row r="2621" spans="3:4">
      <c r="C2621" s="17"/>
      <c r="D2621" s="17"/>
    </row>
    <row r="2622" spans="3:4">
      <c r="C2622" s="17"/>
      <c r="D2622" s="17"/>
    </row>
    <row r="2623" spans="3:4">
      <c r="C2623" s="17"/>
      <c r="D2623" s="17"/>
    </row>
    <row r="2624" spans="3:4">
      <c r="C2624" s="17"/>
      <c r="D2624" s="17"/>
    </row>
    <row r="2625" spans="3:4">
      <c r="C2625" s="17"/>
      <c r="D2625" s="17"/>
    </row>
    <row r="2626" spans="3:4">
      <c r="C2626" s="17"/>
      <c r="D2626" s="17"/>
    </row>
    <row r="2627" spans="3:4">
      <c r="C2627" s="17"/>
      <c r="D2627" s="17"/>
    </row>
    <row r="2628" spans="3:4">
      <c r="C2628" s="17"/>
      <c r="D2628" s="17"/>
    </row>
    <row r="2629" spans="3:4">
      <c r="C2629" s="17"/>
      <c r="D2629" s="17"/>
    </row>
    <row r="2630" spans="3:4">
      <c r="C2630" s="17"/>
      <c r="D2630" s="17"/>
    </row>
    <row r="2631" spans="3:4">
      <c r="C2631" s="17"/>
      <c r="D2631" s="17"/>
    </row>
    <row r="2632" spans="3:4">
      <c r="C2632" s="17"/>
      <c r="D2632" s="17"/>
    </row>
    <row r="2633" spans="3:4">
      <c r="C2633" s="17"/>
      <c r="D2633" s="17"/>
    </row>
    <row r="2634" spans="3:4">
      <c r="C2634" s="17"/>
      <c r="D2634" s="17"/>
    </row>
    <row r="2635" spans="3:4">
      <c r="C2635" s="17"/>
      <c r="D2635" s="17"/>
    </row>
    <row r="2636" spans="3:4">
      <c r="C2636" s="17"/>
      <c r="D2636" s="17"/>
    </row>
    <row r="2637" spans="3:4">
      <c r="C2637" s="17"/>
      <c r="D2637" s="17"/>
    </row>
    <row r="2638" spans="3:4">
      <c r="C2638" s="17"/>
      <c r="D2638" s="17"/>
    </row>
    <row r="2639" spans="3:4">
      <c r="C2639" s="17"/>
      <c r="D2639" s="17"/>
    </row>
    <row r="2640" spans="3:4">
      <c r="C2640" s="17"/>
      <c r="D2640" s="17"/>
    </row>
    <row r="2641" spans="3:4">
      <c r="C2641" s="17"/>
      <c r="D2641" s="17"/>
    </row>
    <row r="2642" spans="3:4">
      <c r="C2642" s="17"/>
      <c r="D2642" s="17"/>
    </row>
    <row r="2643" spans="3:4">
      <c r="C2643" s="17"/>
      <c r="D2643" s="17"/>
    </row>
    <row r="2644" spans="3:4">
      <c r="C2644" s="17"/>
      <c r="D2644" s="17"/>
    </row>
    <row r="2645" spans="3:4">
      <c r="C2645" s="17"/>
      <c r="D2645" s="17"/>
    </row>
    <row r="2646" spans="3:4">
      <c r="C2646" s="17"/>
      <c r="D2646" s="17"/>
    </row>
    <row r="2647" spans="3:4">
      <c r="C2647" s="17"/>
      <c r="D2647" s="17"/>
    </row>
    <row r="2648" spans="3:4">
      <c r="C2648" s="17"/>
      <c r="D2648" s="17"/>
    </row>
    <row r="2649" spans="3:4">
      <c r="C2649" s="17"/>
      <c r="D2649" s="17"/>
    </row>
    <row r="2650" spans="3:4">
      <c r="C2650" s="17"/>
      <c r="D2650" s="17"/>
    </row>
    <row r="2651" spans="3:4">
      <c r="C2651" s="17"/>
      <c r="D2651" s="17"/>
    </row>
    <row r="2652" spans="3:4">
      <c r="C2652" s="17"/>
      <c r="D2652" s="17"/>
    </row>
    <row r="2653" spans="3:4">
      <c r="C2653" s="17"/>
      <c r="D2653" s="17"/>
    </row>
    <row r="2654" spans="3:4">
      <c r="C2654" s="17"/>
      <c r="D2654" s="17"/>
    </row>
    <row r="2655" spans="3:4">
      <c r="C2655" s="17"/>
      <c r="D2655" s="17"/>
    </row>
    <row r="2656" spans="3:4">
      <c r="C2656" s="17"/>
      <c r="D2656" s="17"/>
    </row>
    <row r="2657" spans="3:4">
      <c r="C2657" s="17"/>
      <c r="D2657" s="17"/>
    </row>
    <row r="2658" spans="3:4">
      <c r="C2658" s="17"/>
      <c r="D2658" s="17"/>
    </row>
    <row r="2659" spans="3:4">
      <c r="C2659" s="17"/>
      <c r="D2659" s="17"/>
    </row>
    <row r="2660" spans="3:4">
      <c r="C2660" s="17"/>
      <c r="D2660" s="17"/>
    </row>
    <row r="2661" spans="3:4">
      <c r="C2661" s="17"/>
      <c r="D2661" s="17"/>
    </row>
    <row r="2662" spans="3:4">
      <c r="C2662" s="17"/>
      <c r="D2662" s="17"/>
    </row>
    <row r="2663" spans="3:4">
      <c r="C2663" s="17"/>
      <c r="D2663" s="17"/>
    </row>
    <row r="2664" spans="3:4">
      <c r="C2664" s="17"/>
      <c r="D2664" s="17"/>
    </row>
    <row r="2665" spans="3:4">
      <c r="C2665" s="17"/>
      <c r="D2665" s="17"/>
    </row>
    <row r="2666" spans="3:4">
      <c r="C2666" s="17"/>
      <c r="D2666" s="17"/>
    </row>
    <row r="2667" spans="3:4">
      <c r="C2667" s="17"/>
      <c r="D2667" s="17"/>
    </row>
    <row r="2668" spans="3:4">
      <c r="C2668" s="17"/>
      <c r="D2668" s="17"/>
    </row>
    <row r="2669" spans="3:4">
      <c r="C2669" s="17"/>
      <c r="D2669" s="17"/>
    </row>
    <row r="2670" spans="3:4">
      <c r="C2670" s="17"/>
      <c r="D2670" s="17"/>
    </row>
    <row r="2671" spans="3:4">
      <c r="C2671" s="17"/>
      <c r="D2671" s="17"/>
    </row>
    <row r="2672" spans="3:4">
      <c r="C2672" s="17"/>
      <c r="D2672" s="17"/>
    </row>
    <row r="2673" spans="3:4">
      <c r="C2673" s="17"/>
      <c r="D2673" s="17"/>
    </row>
    <row r="2674" spans="3:4">
      <c r="C2674" s="17"/>
      <c r="D2674" s="17"/>
    </row>
    <row r="2675" spans="3:4">
      <c r="C2675" s="17"/>
      <c r="D2675" s="17"/>
    </row>
    <row r="2676" spans="3:4">
      <c r="C2676" s="17"/>
      <c r="D2676" s="17"/>
    </row>
    <row r="2677" spans="3:4">
      <c r="C2677" s="17"/>
      <c r="D2677" s="17"/>
    </row>
    <row r="2678" spans="3:4">
      <c r="C2678" s="17"/>
      <c r="D2678" s="17"/>
    </row>
    <row r="2679" spans="3:4">
      <c r="C2679" s="17"/>
      <c r="D2679" s="17"/>
    </row>
    <row r="2680" spans="3:4">
      <c r="C2680" s="17"/>
      <c r="D2680" s="17"/>
    </row>
    <row r="2681" spans="3:4">
      <c r="C2681" s="17"/>
      <c r="D2681" s="17"/>
    </row>
    <row r="2682" spans="3:4">
      <c r="C2682" s="17"/>
      <c r="D2682" s="17"/>
    </row>
    <row r="2683" spans="3:4">
      <c r="C2683" s="17"/>
      <c r="D2683" s="17"/>
    </row>
    <row r="2684" spans="3:4">
      <c r="C2684" s="17"/>
      <c r="D2684" s="17"/>
    </row>
    <row r="2685" spans="3:4">
      <c r="C2685" s="17"/>
      <c r="D2685" s="17"/>
    </row>
    <row r="2686" spans="3:4">
      <c r="C2686" s="17"/>
      <c r="D2686" s="17"/>
    </row>
    <row r="2687" spans="3:4">
      <c r="C2687" s="17"/>
      <c r="D2687" s="17"/>
    </row>
    <row r="2688" spans="3:4">
      <c r="C2688" s="17"/>
      <c r="D2688" s="17"/>
    </row>
    <row r="2689" spans="3:4">
      <c r="C2689" s="17"/>
      <c r="D2689" s="17"/>
    </row>
    <row r="2690" spans="3:4">
      <c r="C2690" s="17"/>
      <c r="D2690" s="17"/>
    </row>
    <row r="2691" spans="3:4">
      <c r="C2691" s="17"/>
      <c r="D2691" s="17"/>
    </row>
    <row r="2692" spans="3:4">
      <c r="C2692" s="17"/>
      <c r="D2692" s="17"/>
    </row>
    <row r="2693" spans="3:4">
      <c r="C2693" s="17"/>
      <c r="D2693" s="17"/>
    </row>
    <row r="2694" spans="3:4">
      <c r="C2694" s="17"/>
      <c r="D2694" s="17"/>
    </row>
    <row r="2695" spans="3:4">
      <c r="C2695" s="17"/>
      <c r="D2695" s="17"/>
    </row>
    <row r="2696" spans="3:4">
      <c r="C2696" s="17"/>
      <c r="D2696" s="17"/>
    </row>
    <row r="2697" spans="3:4">
      <c r="C2697" s="17"/>
      <c r="D2697" s="17"/>
    </row>
    <row r="2698" spans="3:4">
      <c r="C2698" s="17"/>
      <c r="D2698" s="17"/>
    </row>
    <row r="2699" spans="3:4">
      <c r="C2699" s="17"/>
      <c r="D2699" s="17"/>
    </row>
    <row r="2700" spans="3:4">
      <c r="C2700" s="17"/>
      <c r="D2700" s="17"/>
    </row>
    <row r="2701" spans="3:4">
      <c r="C2701" s="17"/>
      <c r="D2701" s="17"/>
    </row>
    <row r="2702" spans="3:4">
      <c r="C2702" s="17"/>
      <c r="D2702" s="17"/>
    </row>
    <row r="2703" spans="3:4">
      <c r="C2703" s="17"/>
      <c r="D2703" s="17"/>
    </row>
    <row r="2704" spans="3:4">
      <c r="C2704" s="17"/>
      <c r="D2704" s="17"/>
    </row>
    <row r="2705" spans="3:4">
      <c r="C2705" s="17"/>
      <c r="D2705" s="17"/>
    </row>
    <row r="2706" spans="3:4">
      <c r="C2706" s="17"/>
      <c r="D2706" s="17"/>
    </row>
    <row r="2707" spans="3:4">
      <c r="C2707" s="17"/>
      <c r="D2707" s="17"/>
    </row>
    <row r="2708" spans="3:4">
      <c r="C2708" s="17"/>
      <c r="D2708" s="17"/>
    </row>
    <row r="2709" spans="3:4">
      <c r="C2709" s="17"/>
      <c r="D2709" s="17"/>
    </row>
    <row r="2710" spans="3:4">
      <c r="C2710" s="17"/>
      <c r="D2710" s="17"/>
    </row>
    <row r="2711" spans="3:4">
      <c r="C2711" s="17"/>
      <c r="D2711" s="17"/>
    </row>
    <row r="2712" spans="3:4">
      <c r="C2712" s="17"/>
      <c r="D2712" s="17"/>
    </row>
    <row r="2713" spans="3:4">
      <c r="C2713" s="17"/>
      <c r="D2713" s="17"/>
    </row>
    <row r="2714" spans="3:4">
      <c r="C2714" s="17"/>
      <c r="D2714" s="17"/>
    </row>
    <row r="2715" spans="3:4">
      <c r="C2715" s="17"/>
      <c r="D2715" s="17"/>
    </row>
    <row r="2716" spans="3:4">
      <c r="C2716" s="17"/>
      <c r="D2716" s="17"/>
    </row>
    <row r="2717" spans="3:4">
      <c r="C2717" s="17"/>
      <c r="D2717" s="17"/>
    </row>
    <row r="2718" spans="3:4">
      <c r="C2718" s="17"/>
      <c r="D2718" s="17"/>
    </row>
    <row r="2719" spans="3:4">
      <c r="C2719" s="17"/>
      <c r="D2719" s="17"/>
    </row>
    <row r="2720" spans="3:4">
      <c r="C2720" s="17"/>
      <c r="D2720" s="17"/>
    </row>
    <row r="2721" spans="3:4">
      <c r="C2721" s="17"/>
      <c r="D2721" s="17"/>
    </row>
    <row r="2722" spans="3:4">
      <c r="C2722" s="17"/>
      <c r="D2722" s="17"/>
    </row>
    <row r="2723" spans="3:4">
      <c r="C2723" s="17"/>
      <c r="D2723" s="17"/>
    </row>
    <row r="2724" spans="3:4">
      <c r="C2724" s="17"/>
      <c r="D2724" s="17"/>
    </row>
    <row r="2725" spans="3:4">
      <c r="C2725" s="17"/>
      <c r="D2725" s="17"/>
    </row>
    <row r="2726" spans="3:4">
      <c r="C2726" s="17"/>
      <c r="D2726" s="17"/>
    </row>
    <row r="2727" spans="3:4">
      <c r="C2727" s="17"/>
      <c r="D2727" s="17"/>
    </row>
    <row r="2728" spans="3:4">
      <c r="C2728" s="17"/>
      <c r="D2728" s="17"/>
    </row>
    <row r="2729" spans="3:4">
      <c r="C2729" s="17"/>
      <c r="D2729" s="17"/>
    </row>
    <row r="2730" spans="3:4">
      <c r="C2730" s="17"/>
      <c r="D2730" s="17"/>
    </row>
    <row r="2731" spans="3:4">
      <c r="C2731" s="17"/>
      <c r="D2731" s="17"/>
    </row>
    <row r="2732" spans="3:4">
      <c r="C2732" s="17"/>
      <c r="D2732" s="17"/>
    </row>
    <row r="2733" spans="3:4">
      <c r="C2733" s="17"/>
      <c r="D2733" s="17"/>
    </row>
    <row r="2734" spans="3:4">
      <c r="C2734" s="17"/>
      <c r="D2734" s="17"/>
    </row>
    <row r="2735" spans="3:4">
      <c r="C2735" s="17"/>
      <c r="D2735" s="17"/>
    </row>
    <row r="2736" spans="3:4">
      <c r="C2736" s="17"/>
      <c r="D2736" s="17"/>
    </row>
    <row r="2737" spans="3:4">
      <c r="C2737" s="17"/>
      <c r="D2737" s="17"/>
    </row>
    <row r="2738" spans="3:4">
      <c r="C2738" s="17"/>
      <c r="D2738" s="17"/>
    </row>
    <row r="2739" spans="3:4">
      <c r="C2739" s="17"/>
      <c r="D2739" s="17"/>
    </row>
    <row r="2740" spans="3:4">
      <c r="C2740" s="17"/>
      <c r="D2740" s="17"/>
    </row>
    <row r="2741" spans="3:4">
      <c r="C2741" s="17"/>
      <c r="D2741" s="17"/>
    </row>
    <row r="2742" spans="3:4">
      <c r="C2742" s="17"/>
      <c r="D2742" s="17"/>
    </row>
    <row r="2743" spans="3:4">
      <c r="C2743" s="17"/>
      <c r="D2743" s="17"/>
    </row>
    <row r="2744" spans="3:4">
      <c r="C2744" s="17"/>
      <c r="D2744" s="17"/>
    </row>
    <row r="2745" spans="3:4">
      <c r="C2745" s="17"/>
      <c r="D2745" s="17"/>
    </row>
    <row r="2746" spans="3:4">
      <c r="C2746" s="17"/>
      <c r="D2746" s="17"/>
    </row>
    <row r="2747" spans="3:4">
      <c r="C2747" s="17"/>
      <c r="D2747" s="17"/>
    </row>
    <row r="2748" spans="3:4">
      <c r="C2748" s="17"/>
      <c r="D2748" s="17"/>
    </row>
    <row r="2749" spans="3:4">
      <c r="C2749" s="17"/>
      <c r="D2749" s="17"/>
    </row>
    <row r="2750" spans="3:4">
      <c r="C2750" s="17"/>
      <c r="D2750" s="17"/>
    </row>
    <row r="2751" spans="3:4">
      <c r="C2751" s="17"/>
      <c r="D2751" s="17"/>
    </row>
    <row r="2752" spans="3:4">
      <c r="C2752" s="17"/>
      <c r="D2752" s="17"/>
    </row>
    <row r="2753" spans="3:4">
      <c r="C2753" s="17"/>
      <c r="D2753" s="17"/>
    </row>
    <row r="2754" spans="3:4">
      <c r="C2754" s="17"/>
      <c r="D2754" s="17"/>
    </row>
    <row r="2755" spans="3:4">
      <c r="C2755" s="17"/>
      <c r="D2755" s="17"/>
    </row>
    <row r="2756" spans="3:4">
      <c r="C2756" s="17"/>
      <c r="D2756" s="17"/>
    </row>
    <row r="2757" spans="3:4">
      <c r="C2757" s="17"/>
      <c r="D2757" s="17"/>
    </row>
    <row r="2758" spans="3:4">
      <c r="C2758" s="17"/>
      <c r="D2758" s="17"/>
    </row>
    <row r="2759" spans="3:4">
      <c r="C2759" s="17"/>
      <c r="D2759" s="17"/>
    </row>
    <row r="2760" spans="3:4">
      <c r="C2760" s="17"/>
      <c r="D2760" s="17"/>
    </row>
    <row r="2761" spans="3:4">
      <c r="C2761" s="17"/>
      <c r="D2761" s="17"/>
    </row>
    <row r="2762" spans="3:4">
      <c r="C2762" s="17"/>
      <c r="D2762" s="17"/>
    </row>
    <row r="2763" spans="3:4">
      <c r="C2763" s="17"/>
      <c r="D2763" s="17"/>
    </row>
    <row r="2764" spans="3:4">
      <c r="C2764" s="17"/>
      <c r="D2764" s="17"/>
    </row>
    <row r="2765" spans="3:4">
      <c r="C2765" s="17"/>
      <c r="D2765" s="17"/>
    </row>
    <row r="2766" spans="3:4">
      <c r="C2766" s="17"/>
      <c r="D2766" s="17"/>
    </row>
    <row r="2767" spans="3:4">
      <c r="C2767" s="17"/>
      <c r="D2767" s="17"/>
    </row>
    <row r="2768" spans="3:4">
      <c r="C2768" s="17"/>
      <c r="D2768" s="17"/>
    </row>
    <row r="2769" spans="3:4">
      <c r="C2769" s="17"/>
      <c r="D2769" s="17"/>
    </row>
    <row r="2770" spans="3:4">
      <c r="C2770" s="17"/>
      <c r="D2770" s="17"/>
    </row>
    <row r="2771" spans="3:4">
      <c r="C2771" s="17"/>
      <c r="D2771" s="17"/>
    </row>
    <row r="2772" spans="3:4">
      <c r="C2772" s="17"/>
      <c r="D2772" s="17"/>
    </row>
    <row r="2773" spans="3:4">
      <c r="C2773" s="17"/>
      <c r="D2773" s="17"/>
    </row>
    <row r="2774" spans="3:4">
      <c r="C2774" s="17"/>
      <c r="D2774" s="17"/>
    </row>
    <row r="2775" spans="3:4">
      <c r="C2775" s="17"/>
      <c r="D2775" s="17"/>
    </row>
    <row r="2776" spans="3:4">
      <c r="C2776" s="17"/>
      <c r="D2776" s="17"/>
    </row>
    <row r="2777" spans="3:4">
      <c r="C2777" s="17"/>
      <c r="D2777" s="17"/>
    </row>
    <row r="2778" spans="3:4">
      <c r="C2778" s="17"/>
      <c r="D2778" s="17"/>
    </row>
    <row r="2779" spans="3:4">
      <c r="C2779" s="17"/>
      <c r="D2779" s="17"/>
    </row>
    <row r="2780" spans="3:4">
      <c r="C2780" s="17"/>
      <c r="D2780" s="17"/>
    </row>
    <row r="2781" spans="3:4">
      <c r="C2781" s="17"/>
      <c r="D2781" s="17"/>
    </row>
    <row r="2782" spans="3:4">
      <c r="C2782" s="17"/>
      <c r="D2782" s="17"/>
    </row>
    <row r="2783" spans="3:4">
      <c r="C2783" s="17"/>
      <c r="D2783" s="17"/>
    </row>
    <row r="2784" spans="3:4">
      <c r="C2784" s="17"/>
      <c r="D2784" s="17"/>
    </row>
    <row r="2785" spans="3:4">
      <c r="C2785" s="17"/>
      <c r="D2785" s="17"/>
    </row>
    <row r="2786" spans="3:4">
      <c r="C2786" s="17"/>
      <c r="D2786" s="17"/>
    </row>
    <row r="2787" spans="3:4">
      <c r="C2787" s="17"/>
      <c r="D2787" s="17"/>
    </row>
    <row r="2788" spans="3:4">
      <c r="C2788" s="17"/>
      <c r="D2788" s="17"/>
    </row>
    <row r="2789" spans="3:4">
      <c r="C2789" s="17"/>
      <c r="D2789" s="17"/>
    </row>
    <row r="2790" spans="3:4">
      <c r="C2790" s="17"/>
      <c r="D2790" s="17"/>
    </row>
    <row r="2791" spans="3:4">
      <c r="C2791" s="17"/>
      <c r="D2791" s="17"/>
    </row>
    <row r="2792" spans="3:4">
      <c r="C2792" s="17"/>
      <c r="D2792" s="17"/>
    </row>
    <row r="2793" spans="3:4">
      <c r="C2793" s="17"/>
      <c r="D2793" s="17"/>
    </row>
    <row r="2794" spans="3:4">
      <c r="C2794" s="17"/>
      <c r="D2794" s="17"/>
    </row>
    <row r="2795" spans="3:4">
      <c r="C2795" s="17"/>
      <c r="D2795" s="17"/>
    </row>
    <row r="2796" spans="3:4">
      <c r="C2796" s="17"/>
      <c r="D2796" s="17"/>
    </row>
    <row r="2797" spans="3:4">
      <c r="C2797" s="17"/>
      <c r="D2797" s="17"/>
    </row>
    <row r="2798" spans="3:4">
      <c r="C2798" s="17"/>
      <c r="D2798" s="17"/>
    </row>
    <row r="2799" spans="3:4">
      <c r="C2799" s="17"/>
      <c r="D2799" s="17"/>
    </row>
    <row r="2800" spans="3:4">
      <c r="C2800" s="17"/>
      <c r="D2800" s="17"/>
    </row>
    <row r="2801" spans="3:4">
      <c r="C2801" s="17"/>
      <c r="D2801" s="17"/>
    </row>
    <row r="2802" spans="3:4">
      <c r="C2802" s="17"/>
      <c r="D2802" s="17"/>
    </row>
    <row r="2803" spans="3:4">
      <c r="C2803" s="17"/>
      <c r="D2803" s="17"/>
    </row>
    <row r="2804" spans="3:4">
      <c r="C2804" s="17"/>
      <c r="D2804" s="17"/>
    </row>
    <row r="2805" spans="3:4">
      <c r="C2805" s="17"/>
      <c r="D2805" s="17"/>
    </row>
    <row r="2806" spans="3:4">
      <c r="C2806" s="17"/>
      <c r="D2806" s="17"/>
    </row>
    <row r="2807" spans="3:4">
      <c r="C2807" s="17"/>
      <c r="D2807" s="17"/>
    </row>
    <row r="2808" spans="3:4">
      <c r="C2808" s="17"/>
      <c r="D2808" s="17"/>
    </row>
    <row r="2809" spans="3:4">
      <c r="C2809" s="17"/>
      <c r="D2809" s="17"/>
    </row>
    <row r="2810" spans="3:4">
      <c r="C2810" s="17"/>
      <c r="D2810" s="17"/>
    </row>
    <row r="2811" spans="3:4">
      <c r="C2811" s="17"/>
      <c r="D2811" s="17"/>
    </row>
    <row r="2812" spans="3:4">
      <c r="C2812" s="17"/>
      <c r="D2812" s="17"/>
    </row>
    <row r="2813" spans="3:4">
      <c r="C2813" s="17"/>
      <c r="D2813" s="17"/>
    </row>
    <row r="2814" spans="3:4">
      <c r="C2814" s="17"/>
      <c r="D2814" s="17"/>
    </row>
    <row r="2815" spans="3:4">
      <c r="C2815" s="17"/>
      <c r="D2815" s="17"/>
    </row>
    <row r="2816" spans="3:4">
      <c r="C2816" s="17"/>
      <c r="D2816" s="17"/>
    </row>
    <row r="2817" spans="3:4">
      <c r="C2817" s="17"/>
      <c r="D2817" s="17"/>
    </row>
    <row r="2818" spans="3:4">
      <c r="C2818" s="17"/>
      <c r="D2818" s="17"/>
    </row>
    <row r="2819" spans="3:4">
      <c r="C2819" s="17"/>
      <c r="D2819" s="17"/>
    </row>
    <row r="2820" spans="3:4">
      <c r="C2820" s="17"/>
      <c r="D2820" s="17"/>
    </row>
    <row r="2821" spans="3:4">
      <c r="C2821" s="17"/>
      <c r="D2821" s="17"/>
    </row>
    <row r="2822" spans="3:4">
      <c r="C2822" s="17"/>
      <c r="D2822" s="17"/>
    </row>
    <row r="2823" spans="3:4">
      <c r="C2823" s="17"/>
      <c r="D2823" s="17"/>
    </row>
    <row r="2824" spans="3:4">
      <c r="C2824" s="17"/>
      <c r="D2824" s="17"/>
    </row>
    <row r="2825" spans="3:4">
      <c r="C2825" s="17"/>
      <c r="D2825" s="17"/>
    </row>
    <row r="2826" spans="3:4">
      <c r="C2826" s="17"/>
      <c r="D2826" s="17"/>
    </row>
    <row r="2827" spans="3:4">
      <c r="C2827" s="17"/>
      <c r="D2827" s="17"/>
    </row>
    <row r="2828" spans="3:4">
      <c r="C2828" s="17"/>
      <c r="D2828" s="17"/>
    </row>
    <row r="2829" spans="3:4">
      <c r="C2829" s="17"/>
      <c r="D2829" s="17"/>
    </row>
    <row r="2830" spans="3:4">
      <c r="C2830" s="17"/>
      <c r="D2830" s="17"/>
    </row>
    <row r="2831" spans="3:4">
      <c r="C2831" s="17"/>
      <c r="D2831" s="17"/>
    </row>
    <row r="2832" spans="3:4">
      <c r="C2832" s="17"/>
      <c r="D2832" s="17"/>
    </row>
    <row r="2833" spans="3:4">
      <c r="C2833" s="17"/>
      <c r="D2833" s="17"/>
    </row>
    <row r="2834" spans="3:4">
      <c r="C2834" s="17"/>
      <c r="D2834" s="17"/>
    </row>
    <row r="2835" spans="3:4">
      <c r="C2835" s="17"/>
      <c r="D2835" s="17"/>
    </row>
    <row r="2836" spans="3:4">
      <c r="C2836" s="17"/>
      <c r="D2836" s="17"/>
    </row>
    <row r="2837" spans="3:4">
      <c r="C2837" s="17"/>
      <c r="D2837" s="17"/>
    </row>
    <row r="2838" spans="3:4">
      <c r="C2838" s="17"/>
      <c r="D2838" s="17"/>
    </row>
    <row r="2839" spans="3:4">
      <c r="C2839" s="17"/>
      <c r="D2839" s="17"/>
    </row>
    <row r="2840" spans="3:4">
      <c r="C2840" s="17"/>
      <c r="D2840" s="17"/>
    </row>
    <row r="2841" spans="3:4">
      <c r="C2841" s="17"/>
      <c r="D2841" s="17"/>
    </row>
    <row r="2842" spans="3:4">
      <c r="C2842" s="17"/>
      <c r="D2842" s="17"/>
    </row>
    <row r="2843" spans="3:4">
      <c r="C2843" s="17"/>
      <c r="D2843" s="17"/>
    </row>
    <row r="2844" spans="3:4">
      <c r="C2844" s="17"/>
      <c r="D2844" s="17"/>
    </row>
    <row r="2845" spans="3:4">
      <c r="C2845" s="17"/>
      <c r="D2845" s="17"/>
    </row>
    <row r="2846" spans="3:4">
      <c r="C2846" s="17"/>
      <c r="D2846" s="17"/>
    </row>
    <row r="2847" spans="3:4">
      <c r="C2847" s="17"/>
      <c r="D2847" s="17"/>
    </row>
    <row r="2848" spans="3:4">
      <c r="C2848" s="17"/>
      <c r="D2848" s="17"/>
    </row>
    <row r="2849" spans="3:4">
      <c r="C2849" s="17"/>
      <c r="D2849" s="17"/>
    </row>
    <row r="2850" spans="3:4">
      <c r="C2850" s="17"/>
      <c r="D2850" s="17"/>
    </row>
    <row r="2851" spans="3:4">
      <c r="C2851" s="17"/>
      <c r="D2851" s="17"/>
    </row>
    <row r="2852" spans="3:4">
      <c r="C2852" s="17"/>
      <c r="D2852" s="17"/>
    </row>
    <row r="2853" spans="3:4">
      <c r="C2853" s="17"/>
      <c r="D2853" s="17"/>
    </row>
    <row r="2854" spans="3:4">
      <c r="C2854" s="17"/>
      <c r="D2854" s="17"/>
    </row>
    <row r="2855" spans="3:4">
      <c r="C2855" s="17"/>
      <c r="D2855" s="17"/>
    </row>
    <row r="2856" spans="3:4">
      <c r="C2856" s="17"/>
      <c r="D2856" s="17"/>
    </row>
    <row r="2857" spans="3:4">
      <c r="C2857" s="17"/>
      <c r="D2857" s="17"/>
    </row>
    <row r="2858" spans="3:4">
      <c r="C2858" s="17"/>
      <c r="D2858" s="17"/>
    </row>
    <row r="2859" spans="3:4">
      <c r="C2859" s="17"/>
      <c r="D2859" s="17"/>
    </row>
    <row r="2860" spans="3:4">
      <c r="C2860" s="17"/>
      <c r="D2860" s="17"/>
    </row>
    <row r="2861" spans="3:4">
      <c r="C2861" s="17"/>
      <c r="D2861" s="17"/>
    </row>
    <row r="2862" spans="3:4">
      <c r="C2862" s="17"/>
      <c r="D2862" s="17"/>
    </row>
    <row r="2863" spans="3:4">
      <c r="C2863" s="17"/>
      <c r="D2863" s="17"/>
    </row>
    <row r="2864" spans="3:4">
      <c r="C2864" s="17"/>
      <c r="D2864" s="17"/>
    </row>
    <row r="2865" spans="3:4">
      <c r="C2865" s="17"/>
      <c r="D2865" s="17"/>
    </row>
    <row r="2866" spans="3:4">
      <c r="C2866" s="17"/>
      <c r="D2866" s="17"/>
    </row>
    <row r="2867" spans="3:4">
      <c r="C2867" s="17"/>
      <c r="D2867" s="17"/>
    </row>
    <row r="2868" spans="3:4">
      <c r="C2868" s="17"/>
      <c r="D2868" s="17"/>
    </row>
    <row r="2869" spans="3:4">
      <c r="C2869" s="17"/>
      <c r="D2869" s="17"/>
    </row>
    <row r="2870" spans="3:4">
      <c r="C2870" s="17"/>
      <c r="D2870" s="17"/>
    </row>
    <row r="2871" spans="3:4">
      <c r="C2871" s="17"/>
      <c r="D2871" s="17"/>
    </row>
    <row r="2872" spans="3:4">
      <c r="C2872" s="17"/>
      <c r="D2872" s="17"/>
    </row>
    <row r="2873" spans="3:4">
      <c r="C2873" s="17"/>
      <c r="D2873" s="17"/>
    </row>
    <row r="2874" spans="3:4">
      <c r="C2874" s="17"/>
      <c r="D2874" s="17"/>
    </row>
    <row r="2875" spans="3:4">
      <c r="C2875" s="17"/>
      <c r="D2875" s="17"/>
    </row>
    <row r="2876" spans="3:4">
      <c r="C2876" s="17"/>
      <c r="D2876" s="17"/>
    </row>
    <row r="2877" spans="3:4">
      <c r="C2877" s="17"/>
      <c r="D2877" s="17"/>
    </row>
    <row r="2878" spans="3:4">
      <c r="C2878" s="17"/>
      <c r="D2878" s="17"/>
    </row>
    <row r="2879" spans="3:4">
      <c r="C2879" s="17"/>
      <c r="D2879" s="17"/>
    </row>
    <row r="2880" spans="3:4">
      <c r="C2880" s="17"/>
      <c r="D2880" s="17"/>
    </row>
    <row r="2881" spans="3:4">
      <c r="C2881" s="17"/>
      <c r="D2881" s="17"/>
    </row>
    <row r="2882" spans="3:4">
      <c r="C2882" s="17"/>
      <c r="D2882" s="17"/>
    </row>
    <row r="2883" spans="3:4">
      <c r="C2883" s="17"/>
      <c r="D2883" s="17"/>
    </row>
    <row r="2884" spans="3:4">
      <c r="C2884" s="17"/>
      <c r="D2884" s="17"/>
    </row>
    <row r="2885" spans="3:4">
      <c r="C2885" s="17"/>
      <c r="D2885" s="17"/>
    </row>
    <row r="2886" spans="3:4">
      <c r="C2886" s="17"/>
      <c r="D2886" s="17"/>
    </row>
    <row r="2887" spans="3:4">
      <c r="C2887" s="17"/>
      <c r="D2887" s="17"/>
    </row>
    <row r="2888" spans="3:4">
      <c r="C2888" s="17"/>
      <c r="D2888" s="17"/>
    </row>
    <row r="2889" spans="3:4">
      <c r="C2889" s="17"/>
      <c r="D2889" s="17"/>
    </row>
    <row r="2890" spans="3:4">
      <c r="C2890" s="17"/>
      <c r="D2890" s="17"/>
    </row>
    <row r="2891" spans="3:4">
      <c r="C2891" s="17"/>
      <c r="D2891" s="17"/>
    </row>
    <row r="2892" spans="3:4">
      <c r="C2892" s="17"/>
      <c r="D2892" s="17"/>
    </row>
    <row r="2893" spans="3:4">
      <c r="C2893" s="17"/>
      <c r="D2893" s="17"/>
    </row>
    <row r="2894" spans="3:4">
      <c r="C2894" s="17"/>
      <c r="D2894" s="17"/>
    </row>
    <row r="2895" spans="3:4">
      <c r="C2895" s="17"/>
      <c r="D2895" s="17"/>
    </row>
    <row r="2896" spans="3:4">
      <c r="C2896" s="17"/>
      <c r="D2896" s="17"/>
    </row>
    <row r="2897" spans="3:4">
      <c r="C2897" s="17"/>
      <c r="D2897" s="17"/>
    </row>
    <row r="2898" spans="3:4">
      <c r="C2898" s="17"/>
      <c r="D2898" s="17"/>
    </row>
    <row r="2899" spans="3:4">
      <c r="C2899" s="17"/>
      <c r="D2899" s="17"/>
    </row>
    <row r="2900" spans="3:4">
      <c r="C2900" s="17"/>
      <c r="D2900" s="17"/>
    </row>
    <row r="2901" spans="3:4">
      <c r="C2901" s="17"/>
      <c r="D2901" s="17"/>
    </row>
    <row r="2902" spans="3:4">
      <c r="C2902" s="17"/>
      <c r="D2902" s="17"/>
    </row>
    <row r="2903" spans="3:4">
      <c r="C2903" s="17"/>
      <c r="D2903" s="17"/>
    </row>
    <row r="2904" spans="3:4">
      <c r="C2904" s="17"/>
      <c r="D2904" s="17"/>
    </row>
    <row r="2905" spans="3:4">
      <c r="C2905" s="17"/>
      <c r="D2905" s="17"/>
    </row>
    <row r="2906" spans="3:4">
      <c r="C2906" s="17"/>
      <c r="D2906" s="17"/>
    </row>
    <row r="2907" spans="3:4">
      <c r="C2907" s="17"/>
      <c r="D2907" s="17"/>
    </row>
    <row r="2908" spans="3:4">
      <c r="C2908" s="17"/>
      <c r="D2908" s="17"/>
    </row>
    <row r="2909" spans="3:4">
      <c r="C2909" s="17"/>
      <c r="D2909" s="17"/>
    </row>
    <row r="2910" spans="3:4">
      <c r="C2910" s="17"/>
      <c r="D2910" s="17"/>
    </row>
    <row r="2911" spans="3:4">
      <c r="C2911" s="17"/>
      <c r="D2911" s="17"/>
    </row>
    <row r="2912" spans="3:4">
      <c r="C2912" s="17"/>
      <c r="D2912" s="17"/>
    </row>
    <row r="2913" spans="3:4">
      <c r="C2913" s="17"/>
      <c r="D2913" s="17"/>
    </row>
    <row r="2914" spans="3:4">
      <c r="C2914" s="17"/>
      <c r="D2914" s="17"/>
    </row>
    <row r="2915" spans="3:4">
      <c r="C2915" s="17"/>
      <c r="D2915" s="17"/>
    </row>
    <row r="2916" spans="3:4">
      <c r="C2916" s="17"/>
      <c r="D2916" s="17"/>
    </row>
    <row r="2917" spans="3:4">
      <c r="C2917" s="17"/>
      <c r="D2917" s="17"/>
    </row>
    <row r="2918" spans="3:4">
      <c r="C2918" s="17"/>
      <c r="D2918" s="17"/>
    </row>
    <row r="2919" spans="3:4">
      <c r="C2919" s="17"/>
      <c r="D2919" s="17"/>
    </row>
    <row r="2920" spans="3:4">
      <c r="C2920" s="17"/>
      <c r="D2920" s="17"/>
    </row>
    <row r="2921" spans="3:4">
      <c r="C2921" s="17"/>
      <c r="D2921" s="17"/>
    </row>
    <row r="2922" spans="3:4">
      <c r="C2922" s="17"/>
      <c r="D2922" s="17"/>
    </row>
    <row r="2923" spans="3:4">
      <c r="C2923" s="17"/>
      <c r="D2923" s="17"/>
    </row>
    <row r="2924" spans="3:4">
      <c r="C2924" s="17"/>
      <c r="D2924" s="17"/>
    </row>
    <row r="2925" spans="3:4">
      <c r="C2925" s="17"/>
      <c r="D2925" s="17"/>
    </row>
    <row r="2926" spans="3:4">
      <c r="C2926" s="17"/>
      <c r="D2926" s="17"/>
    </row>
    <row r="2927" spans="3:4">
      <c r="C2927" s="17"/>
      <c r="D2927" s="17"/>
    </row>
    <row r="2928" spans="3:4">
      <c r="C2928" s="17"/>
      <c r="D2928" s="17"/>
    </row>
    <row r="2929" spans="3:4">
      <c r="C2929" s="17"/>
      <c r="D2929" s="17"/>
    </row>
    <row r="2930" spans="3:4">
      <c r="C2930" s="17"/>
      <c r="D2930" s="17"/>
    </row>
    <row r="2931" spans="3:4">
      <c r="C2931" s="17"/>
      <c r="D2931" s="17"/>
    </row>
    <row r="2932" spans="3:4">
      <c r="C2932" s="17"/>
      <c r="D2932" s="17"/>
    </row>
    <row r="2933" spans="3:4">
      <c r="C2933" s="17"/>
      <c r="D2933" s="17"/>
    </row>
    <row r="2934" spans="3:4">
      <c r="C2934" s="17"/>
      <c r="D2934" s="17"/>
    </row>
    <row r="2935" spans="3:4">
      <c r="C2935" s="17"/>
      <c r="D2935" s="17"/>
    </row>
    <row r="2936" spans="3:4">
      <c r="C2936" s="17"/>
      <c r="D2936" s="17"/>
    </row>
    <row r="2937" spans="3:4">
      <c r="C2937" s="17"/>
      <c r="D2937" s="17"/>
    </row>
    <row r="2938" spans="3:4">
      <c r="C2938" s="17"/>
      <c r="D2938" s="17"/>
    </row>
    <row r="2939" spans="3:4">
      <c r="C2939" s="17"/>
      <c r="D2939" s="17"/>
    </row>
    <row r="2940" spans="3:4">
      <c r="C2940" s="17"/>
      <c r="D2940" s="17"/>
    </row>
    <row r="2941" spans="3:4">
      <c r="C2941" s="17"/>
      <c r="D2941" s="17"/>
    </row>
    <row r="2942" spans="3:4">
      <c r="C2942" s="17"/>
      <c r="D2942" s="17"/>
    </row>
    <row r="2943" spans="3:4">
      <c r="C2943" s="17"/>
      <c r="D2943" s="17"/>
    </row>
    <row r="2944" spans="3:4">
      <c r="C2944" s="17"/>
      <c r="D2944" s="17"/>
    </row>
    <row r="2945" spans="3:4">
      <c r="C2945" s="17"/>
      <c r="D2945" s="17"/>
    </row>
    <row r="2946" spans="3:4">
      <c r="C2946" s="17"/>
      <c r="D2946" s="17"/>
    </row>
    <row r="2947" spans="3:4">
      <c r="C2947" s="17"/>
      <c r="D2947" s="17"/>
    </row>
    <row r="2948" spans="3:4">
      <c r="C2948" s="17"/>
      <c r="D2948" s="17"/>
    </row>
    <row r="2949" spans="3:4">
      <c r="C2949" s="17"/>
      <c r="D2949" s="17"/>
    </row>
    <row r="2950" spans="3:4">
      <c r="C2950" s="17"/>
      <c r="D2950" s="17"/>
    </row>
    <row r="2951" spans="3:4">
      <c r="C2951" s="17"/>
      <c r="D2951" s="17"/>
    </row>
    <row r="2952" spans="3:4">
      <c r="C2952" s="17"/>
      <c r="D2952" s="17"/>
    </row>
    <row r="2953" spans="3:4">
      <c r="C2953" s="17"/>
      <c r="D2953" s="17"/>
    </row>
    <row r="2954" spans="3:4">
      <c r="C2954" s="17"/>
      <c r="D2954" s="17"/>
    </row>
    <row r="2955" spans="3:4">
      <c r="C2955" s="17"/>
      <c r="D2955" s="17"/>
    </row>
    <row r="2956" spans="3:4">
      <c r="C2956" s="17"/>
      <c r="D2956" s="17"/>
    </row>
    <row r="2957" spans="3:4">
      <c r="C2957" s="17"/>
      <c r="D2957" s="17"/>
    </row>
    <row r="2958" spans="3:4">
      <c r="C2958" s="17"/>
      <c r="D2958" s="17"/>
    </row>
    <row r="2959" spans="3:4">
      <c r="C2959" s="17"/>
      <c r="D2959" s="17"/>
    </row>
    <row r="2960" spans="3:4">
      <c r="C2960" s="17"/>
      <c r="D2960" s="17"/>
    </row>
    <row r="2961" spans="3:4">
      <c r="C2961" s="17"/>
      <c r="D2961" s="17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26</v>
      </c>
      <c r="B2" s="11" t="s">
        <v>33</v>
      </c>
    </row>
    <row r="4" spans="1:4">
      <c r="A4" s="8" t="s">
        <v>0</v>
      </c>
      <c r="C4" s="3">
        <v>25423.506000000001</v>
      </c>
      <c r="D4" s="4">
        <v>0.53264500000000004</v>
      </c>
    </row>
    <row r="6" spans="1:4">
      <c r="A6" s="8" t="s">
        <v>1</v>
      </c>
    </row>
    <row r="7" spans="1:4">
      <c r="A7" t="s">
        <v>2</v>
      </c>
      <c r="C7">
        <f>+C4</f>
        <v>25423.506000000001</v>
      </c>
    </row>
    <row r="8" spans="1:4">
      <c r="A8" t="s">
        <v>3</v>
      </c>
      <c r="C8">
        <f>+D4</f>
        <v>0.53264500000000004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INTERCEPT(G21:G999,$F21:$F999)</f>
        <v>8.4534112235523651E-5</v>
      </c>
      <c r="D11" s="6"/>
    </row>
    <row r="12" spans="1:4">
      <c r="A12" t="s">
        <v>17</v>
      </c>
      <c r="C12">
        <f>SLOPE(G21:G999,$F21:$F999)</f>
        <v>-2.3920715730406564E-5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4">
        <v>51848.431299999997</v>
      </c>
    </row>
    <row r="16" spans="1:4">
      <c r="A16" s="8" t="s">
        <v>4</v>
      </c>
      <c r="C16">
        <f>+C8+C12</f>
        <v>0.53262107928426961</v>
      </c>
    </row>
    <row r="17" spans="1:17" ht="13.5" thickBot="1"/>
    <row r="18" spans="1:17">
      <c r="A18" s="8" t="s">
        <v>5</v>
      </c>
      <c r="C18" s="3">
        <f>+C15</f>
        <v>51848.431299999997</v>
      </c>
      <c r="D18" s="4">
        <f>+C16</f>
        <v>0.53262107928426961</v>
      </c>
    </row>
    <row r="19" spans="1:17" ht="13.5" thickTop="1">
      <c r="C19">
        <f>COUNT(C21:C2191)</f>
        <v>7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>
      <c r="A21" t="s">
        <v>12</v>
      </c>
      <c r="C21">
        <f>+C4</f>
        <v>25423.506000000001</v>
      </c>
      <c r="D21" s="6" t="s">
        <v>14</v>
      </c>
      <c r="E21">
        <f>+(C21-C$7)/C$8</f>
        <v>0</v>
      </c>
      <c r="F21">
        <f>ROUND(2*E21,0)/2</f>
        <v>0</v>
      </c>
      <c r="G21">
        <f t="shared" ref="G21:G27" si="0">+C21-(C$7+F21*C$8)</f>
        <v>0</v>
      </c>
      <c r="H21" s="16">
        <f>G21</f>
        <v>0</v>
      </c>
      <c r="O21">
        <f>+C$11+C$12*$F21</f>
        <v>8.4534112235523651E-5</v>
      </c>
      <c r="Q21" s="2">
        <f>+C21-15018.5</f>
        <v>10405.006000000001</v>
      </c>
    </row>
    <row r="22" spans="1:17">
      <c r="A22" s="12" t="s">
        <v>34</v>
      </c>
      <c r="B22" s="13" t="s">
        <v>35</v>
      </c>
      <c r="C22" s="14">
        <v>51374.411999999997</v>
      </c>
      <c r="D22" s="13">
        <v>1.21E-2</v>
      </c>
      <c r="E22">
        <f t="shared" ref="E22:E27" si="1">+(C22-C$7)/C$8</f>
        <v>48720.829070018481</v>
      </c>
      <c r="F22" s="15">
        <f t="shared" ref="F22:F27" si="2">ROUND(2*E22,0)/2+2</f>
        <v>48723</v>
      </c>
      <c r="G22">
        <f t="shared" si="0"/>
        <v>-1.1563350000069477</v>
      </c>
      <c r="I22">
        <f t="shared" ref="I22:I27" si="3">+G22</f>
        <v>-1.1563350000069477</v>
      </c>
      <c r="O22">
        <f t="shared" ref="O22:O27" si="4">+C$11+C$12*$F22</f>
        <v>-1.1654044984203635</v>
      </c>
      <c r="Q22" s="2">
        <f t="shared" ref="Q22:Q27" si="5">+C22-15018.5</f>
        <v>36355.911999999997</v>
      </c>
    </row>
    <row r="23" spans="1:17">
      <c r="A23" s="12" t="s">
        <v>34</v>
      </c>
      <c r="B23" s="13" t="s">
        <v>35</v>
      </c>
      <c r="C23" s="14">
        <v>51465.478199999998</v>
      </c>
      <c r="D23" s="13">
        <v>8.2000000000000007E-3</v>
      </c>
      <c r="E23">
        <f t="shared" si="1"/>
        <v>48891.798852894506</v>
      </c>
      <c r="F23" s="15">
        <f t="shared" si="2"/>
        <v>48894</v>
      </c>
      <c r="G23">
        <f t="shared" si="0"/>
        <v>-1.1724300000059884</v>
      </c>
      <c r="I23">
        <f t="shared" si="3"/>
        <v>-1.1724300000059884</v>
      </c>
      <c r="O23">
        <f t="shared" si="4"/>
        <v>-1.1694949408102631</v>
      </c>
      <c r="Q23" s="2">
        <f t="shared" si="5"/>
        <v>36446.978199999998</v>
      </c>
    </row>
    <row r="24" spans="1:17">
      <c r="A24" s="12" t="s">
        <v>34</v>
      </c>
      <c r="B24" s="13" t="s">
        <v>35</v>
      </c>
      <c r="C24" s="14">
        <v>51535.252</v>
      </c>
      <c r="D24" s="13">
        <v>2.0999999999999999E-3</v>
      </c>
      <c r="E24">
        <f t="shared" si="1"/>
        <v>49022.793793239398</v>
      </c>
      <c r="F24" s="15">
        <f t="shared" si="2"/>
        <v>49025</v>
      </c>
      <c r="G24">
        <f t="shared" si="0"/>
        <v>-1.1751250000015716</v>
      </c>
      <c r="I24">
        <f t="shared" si="3"/>
        <v>-1.1751250000015716</v>
      </c>
      <c r="O24">
        <f t="shared" si="4"/>
        <v>-1.1726285545709463</v>
      </c>
      <c r="Q24" s="2">
        <f t="shared" si="5"/>
        <v>36516.752</v>
      </c>
    </row>
    <row r="25" spans="1:17">
      <c r="A25" s="12" t="s">
        <v>36</v>
      </c>
      <c r="B25" s="13" t="s">
        <v>35</v>
      </c>
      <c r="C25" s="14">
        <v>51776.529300000002</v>
      </c>
      <c r="D25" s="13">
        <v>3.0000000000000001E-3</v>
      </c>
      <c r="E25">
        <f t="shared" si="1"/>
        <v>49475.77335748951</v>
      </c>
      <c r="F25" s="15">
        <f t="shared" si="2"/>
        <v>49478</v>
      </c>
      <c r="G25">
        <f t="shared" si="0"/>
        <v>-1.1860099999976228</v>
      </c>
      <c r="I25">
        <f t="shared" si="3"/>
        <v>-1.1860099999976228</v>
      </c>
      <c r="O25">
        <f t="shared" si="4"/>
        <v>-1.1834646387968204</v>
      </c>
      <c r="Q25" s="2">
        <f t="shared" si="5"/>
        <v>36758.029300000002</v>
      </c>
    </row>
    <row r="26" spans="1:17">
      <c r="A26" s="12" t="s">
        <v>36</v>
      </c>
      <c r="B26" s="13" t="s">
        <v>35</v>
      </c>
      <c r="C26" s="14">
        <v>51841.514999999999</v>
      </c>
      <c r="D26" s="13">
        <v>2.3999999999999998E-3</v>
      </c>
      <c r="E26">
        <f t="shared" si="1"/>
        <v>49597.779008532882</v>
      </c>
      <c r="F26" s="15">
        <f t="shared" si="2"/>
        <v>49600</v>
      </c>
      <c r="G26">
        <f t="shared" si="0"/>
        <v>-1.1830000000045402</v>
      </c>
      <c r="I26">
        <f t="shared" si="3"/>
        <v>-1.1830000000045402</v>
      </c>
      <c r="O26">
        <f t="shared" si="4"/>
        <v>-1.18638296611593</v>
      </c>
      <c r="Q26" s="2">
        <f t="shared" si="5"/>
        <v>36823.014999999999</v>
      </c>
    </row>
    <row r="27" spans="1:17">
      <c r="A27" s="12" t="s">
        <v>36</v>
      </c>
      <c r="B27" s="13" t="s">
        <v>35</v>
      </c>
      <c r="C27" s="14">
        <v>51848.431299999997</v>
      </c>
      <c r="D27" s="13">
        <v>3.3E-3</v>
      </c>
      <c r="E27">
        <f t="shared" si="1"/>
        <v>49610.763829567521</v>
      </c>
      <c r="F27" s="15">
        <f t="shared" si="2"/>
        <v>49613</v>
      </c>
      <c r="G27">
        <f t="shared" si="0"/>
        <v>-1.1910850000058417</v>
      </c>
      <c r="I27">
        <f t="shared" si="3"/>
        <v>-1.1910850000058417</v>
      </c>
      <c r="O27">
        <f t="shared" si="4"/>
        <v>-1.1866939354204253</v>
      </c>
      <c r="Q27" s="2">
        <f t="shared" si="5"/>
        <v>36829.931299999997</v>
      </c>
    </row>
    <row r="28" spans="1:17">
      <c r="D28" s="6"/>
      <c r="Q28" s="2"/>
    </row>
    <row r="29" spans="1:17">
      <c r="D29" s="6"/>
      <c r="Q29" s="2"/>
    </row>
    <row r="30" spans="1:17">
      <c r="D30" s="6"/>
      <c r="Q30" s="2"/>
    </row>
    <row r="31" spans="1:17">
      <c r="D31" s="6"/>
      <c r="Q31" s="2"/>
    </row>
    <row r="32" spans="1:17">
      <c r="D32" s="6"/>
      <c r="Q32" s="2"/>
    </row>
    <row r="33" spans="4:17">
      <c r="D33" s="6"/>
      <c r="Q33" s="2"/>
    </row>
    <row r="34" spans="4:17">
      <c r="D34" s="6"/>
    </row>
    <row r="35" spans="4:17">
      <c r="D35" s="6"/>
    </row>
    <row r="36" spans="4:17">
      <c r="D36" s="6"/>
    </row>
    <row r="37" spans="4:17">
      <c r="D37" s="6"/>
    </row>
    <row r="38" spans="4:17">
      <c r="D38" s="6"/>
    </row>
    <row r="39" spans="4:17">
      <c r="D39" s="6"/>
    </row>
    <row r="40" spans="4:17">
      <c r="D40" s="6"/>
    </row>
    <row r="41" spans="4:17">
      <c r="D41" s="6"/>
    </row>
    <row r="42" spans="4:17">
      <c r="D42" s="6"/>
    </row>
    <row r="43" spans="4:17">
      <c r="D43" s="6"/>
    </row>
    <row r="44" spans="4:17">
      <c r="D44" s="6"/>
    </row>
    <row r="45" spans="4:17">
      <c r="D45" s="6"/>
    </row>
    <row r="46" spans="4:17">
      <c r="D46" s="6"/>
    </row>
    <row r="47" spans="4:17">
      <c r="D47" s="6"/>
    </row>
    <row r="48" spans="4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1"/>
  <sheetViews>
    <sheetView topLeftCell="A7" workbookViewId="0">
      <selection activeCell="A22" sqref="A22:C30"/>
    </sheetView>
  </sheetViews>
  <sheetFormatPr defaultRowHeight="12.75"/>
  <cols>
    <col min="1" max="1" width="19.7109375" style="17" customWidth="1"/>
    <col min="2" max="2" width="4.42578125" style="11" customWidth="1"/>
    <col min="3" max="3" width="12.7109375" style="1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1" t="s">
        <v>52</v>
      </c>
      <c r="I1" s="42" t="s">
        <v>53</v>
      </c>
      <c r="J1" s="43" t="s">
        <v>54</v>
      </c>
    </row>
    <row r="2" spans="1:16">
      <c r="I2" s="44" t="s">
        <v>55</v>
      </c>
      <c r="J2" s="45" t="s">
        <v>56</v>
      </c>
    </row>
    <row r="3" spans="1:16">
      <c r="A3" s="46" t="s">
        <v>57</v>
      </c>
      <c r="I3" s="44" t="s">
        <v>58</v>
      </c>
      <c r="J3" s="45" t="s">
        <v>59</v>
      </c>
    </row>
    <row r="4" spans="1:16">
      <c r="I4" s="44" t="s">
        <v>60</v>
      </c>
      <c r="J4" s="45" t="s">
        <v>59</v>
      </c>
    </row>
    <row r="5" spans="1:16" ht="13.5" thickBot="1">
      <c r="I5" s="47" t="s">
        <v>61</v>
      </c>
      <c r="J5" s="48" t="s">
        <v>62</v>
      </c>
    </row>
    <row r="10" spans="1:16" ht="13.5" thickBot="1"/>
    <row r="11" spans="1:16" ht="12.75" customHeight="1" thickBot="1">
      <c r="A11" s="17" t="str">
        <f t="shared" ref="A11:A30" si="0">P11</f>
        <v>IBVS 5263 </v>
      </c>
      <c r="B11" s="6" t="str">
        <f t="shared" ref="B11:B30" si="1">IF(H11=INT(H11),"I","II")</f>
        <v>I</v>
      </c>
      <c r="C11" s="17">
        <f t="shared" ref="C11:C30" si="2">1*G11</f>
        <v>51374.411999999997</v>
      </c>
      <c r="D11" s="11" t="str">
        <f t="shared" ref="D11:D30" si="3">VLOOKUP(F11,I$1:J$5,2,FALSE)</f>
        <v>vis</v>
      </c>
      <c r="E11" s="49">
        <f>VLOOKUP(C11,Active!C$21:E$973,3,FALSE)</f>
        <v>48723.017186763507</v>
      </c>
      <c r="F11" s="6" t="s">
        <v>61</v>
      </c>
      <c r="G11" s="11" t="str">
        <f t="shared" ref="G11:G30" si="4">MID(I11,3,LEN(I11)-3)</f>
        <v>51374.4120</v>
      </c>
      <c r="H11" s="17">
        <f t="shared" ref="H11:H30" si="5">1*K11</f>
        <v>48721</v>
      </c>
      <c r="I11" s="50" t="s">
        <v>63</v>
      </c>
      <c r="J11" s="51" t="s">
        <v>64</v>
      </c>
      <c r="K11" s="50">
        <v>48721</v>
      </c>
      <c r="L11" s="50" t="s">
        <v>65</v>
      </c>
      <c r="M11" s="51" t="s">
        <v>66</v>
      </c>
      <c r="N11" s="51" t="s">
        <v>67</v>
      </c>
      <c r="O11" s="52" t="s">
        <v>68</v>
      </c>
      <c r="P11" s="53" t="s">
        <v>69</v>
      </c>
    </row>
    <row r="12" spans="1:16" ht="12.75" customHeight="1" thickBot="1">
      <c r="A12" s="17" t="str">
        <f t="shared" si="0"/>
        <v>IBVS 5263 </v>
      </c>
      <c r="B12" s="6" t="str">
        <f t="shared" si="1"/>
        <v>I</v>
      </c>
      <c r="C12" s="17">
        <f t="shared" si="2"/>
        <v>51465.478199999998</v>
      </c>
      <c r="D12" s="11" t="str">
        <f t="shared" si="3"/>
        <v>vis</v>
      </c>
      <c r="E12" s="49">
        <f>VLOOKUP(C12,Active!C$21:E$973,3,FALSE)</f>
        <v>48893.994648118161</v>
      </c>
      <c r="F12" s="6" t="s">
        <v>61</v>
      </c>
      <c r="G12" s="11" t="str">
        <f t="shared" si="4"/>
        <v>51465.4782</v>
      </c>
      <c r="H12" s="17">
        <f t="shared" si="5"/>
        <v>48892</v>
      </c>
      <c r="I12" s="50" t="s">
        <v>70</v>
      </c>
      <c r="J12" s="51" t="s">
        <v>71</v>
      </c>
      <c r="K12" s="50">
        <v>48892</v>
      </c>
      <c r="L12" s="50" t="s">
        <v>72</v>
      </c>
      <c r="M12" s="51" t="s">
        <v>66</v>
      </c>
      <c r="N12" s="51" t="s">
        <v>67</v>
      </c>
      <c r="O12" s="52" t="s">
        <v>68</v>
      </c>
      <c r="P12" s="53" t="s">
        <v>69</v>
      </c>
    </row>
    <row r="13" spans="1:16" ht="12.75" customHeight="1" thickBot="1">
      <c r="A13" s="17" t="str">
        <f t="shared" si="0"/>
        <v>IBVS 5263 </v>
      </c>
      <c r="B13" s="6" t="str">
        <f t="shared" si="1"/>
        <v>I</v>
      </c>
      <c r="C13" s="17">
        <f t="shared" si="2"/>
        <v>51535.252</v>
      </c>
      <c r="D13" s="11" t="str">
        <f t="shared" si="3"/>
        <v>vis</v>
      </c>
      <c r="E13" s="49">
        <f>VLOOKUP(C13,Active!C$21:E$973,3,FALSE)</f>
        <v>49024.995471618735</v>
      </c>
      <c r="F13" s="6" t="s">
        <v>61</v>
      </c>
      <c r="G13" s="11" t="str">
        <f t="shared" si="4"/>
        <v>51535.2520</v>
      </c>
      <c r="H13" s="17">
        <f t="shared" si="5"/>
        <v>49023</v>
      </c>
      <c r="I13" s="50" t="s">
        <v>73</v>
      </c>
      <c r="J13" s="51" t="s">
        <v>74</v>
      </c>
      <c r="K13" s="50">
        <v>49023</v>
      </c>
      <c r="L13" s="50" t="s">
        <v>75</v>
      </c>
      <c r="M13" s="51" t="s">
        <v>66</v>
      </c>
      <c r="N13" s="51" t="s">
        <v>67</v>
      </c>
      <c r="O13" s="52" t="s">
        <v>68</v>
      </c>
      <c r="P13" s="53" t="s">
        <v>69</v>
      </c>
    </row>
    <row r="14" spans="1:16" ht="12.75" customHeight="1" thickBot="1">
      <c r="A14" s="17" t="str">
        <f t="shared" si="0"/>
        <v>IBVS 5287 </v>
      </c>
      <c r="B14" s="6" t="str">
        <f t="shared" si="1"/>
        <v>I</v>
      </c>
      <c r="C14" s="17">
        <f t="shared" si="2"/>
        <v>51776.529300000002</v>
      </c>
      <c r="D14" s="11" t="str">
        <f t="shared" si="3"/>
        <v>vis</v>
      </c>
      <c r="E14" s="49">
        <f>VLOOKUP(C14,Active!C$21:E$973,3,FALSE)</f>
        <v>49477.995379779008</v>
      </c>
      <c r="F14" s="6" t="s">
        <v>61</v>
      </c>
      <c r="G14" s="11" t="str">
        <f t="shared" si="4"/>
        <v>51776.5293</v>
      </c>
      <c r="H14" s="17">
        <f t="shared" si="5"/>
        <v>49476</v>
      </c>
      <c r="I14" s="50" t="s">
        <v>76</v>
      </c>
      <c r="J14" s="51" t="s">
        <v>77</v>
      </c>
      <c r="K14" s="50">
        <v>49476</v>
      </c>
      <c r="L14" s="50" t="s">
        <v>78</v>
      </c>
      <c r="M14" s="51" t="s">
        <v>66</v>
      </c>
      <c r="N14" s="51" t="s">
        <v>67</v>
      </c>
      <c r="O14" s="52" t="s">
        <v>68</v>
      </c>
      <c r="P14" s="53" t="s">
        <v>79</v>
      </c>
    </row>
    <row r="15" spans="1:16" ht="12.75" customHeight="1" thickBot="1">
      <c r="A15" s="17" t="str">
        <f t="shared" si="0"/>
        <v>IBVS 5287 </v>
      </c>
      <c r="B15" s="6" t="str">
        <f t="shared" si="1"/>
        <v>I</v>
      </c>
      <c r="C15" s="17">
        <f t="shared" si="2"/>
        <v>51841.514999999999</v>
      </c>
      <c r="D15" s="11" t="str">
        <f t="shared" si="3"/>
        <v>vis</v>
      </c>
      <c r="E15" s="49">
        <f>VLOOKUP(C15,Active!C$21:E$973,3,FALSE)</f>
        <v>49600.006510257219</v>
      </c>
      <c r="F15" s="6" t="s">
        <v>61</v>
      </c>
      <c r="G15" s="11" t="str">
        <f t="shared" si="4"/>
        <v>51841.5150</v>
      </c>
      <c r="H15" s="17">
        <f t="shared" si="5"/>
        <v>49598</v>
      </c>
      <c r="I15" s="50" t="s">
        <v>80</v>
      </c>
      <c r="J15" s="51" t="s">
        <v>81</v>
      </c>
      <c r="K15" s="50">
        <v>49598</v>
      </c>
      <c r="L15" s="50" t="s">
        <v>82</v>
      </c>
      <c r="M15" s="51" t="s">
        <v>66</v>
      </c>
      <c r="N15" s="51" t="s">
        <v>67</v>
      </c>
      <c r="O15" s="52" t="s">
        <v>68</v>
      </c>
      <c r="P15" s="53" t="s">
        <v>79</v>
      </c>
    </row>
    <row r="16" spans="1:16" ht="12.75" customHeight="1" thickBot="1">
      <c r="A16" s="17" t="str">
        <f t="shared" si="0"/>
        <v>IBVS 5287 </v>
      </c>
      <c r="B16" s="6" t="str">
        <f t="shared" si="1"/>
        <v>I</v>
      </c>
      <c r="C16" s="17">
        <f t="shared" si="2"/>
        <v>51848.431299999997</v>
      </c>
      <c r="D16" s="11" t="str">
        <f t="shared" si="3"/>
        <v>vis</v>
      </c>
      <c r="E16" s="49">
        <f>VLOOKUP(C16,Active!C$21:E$973,3,FALSE)</f>
        <v>49612.991914457314</v>
      </c>
      <c r="F16" s="6" t="s">
        <v>61</v>
      </c>
      <c r="G16" s="11" t="str">
        <f t="shared" si="4"/>
        <v>51848.4313</v>
      </c>
      <c r="H16" s="17">
        <f t="shared" si="5"/>
        <v>49611</v>
      </c>
      <c r="I16" s="50" t="s">
        <v>83</v>
      </c>
      <c r="J16" s="51" t="s">
        <v>84</v>
      </c>
      <c r="K16" s="50">
        <v>49611</v>
      </c>
      <c r="L16" s="50" t="s">
        <v>85</v>
      </c>
      <c r="M16" s="51" t="s">
        <v>66</v>
      </c>
      <c r="N16" s="51" t="s">
        <v>67</v>
      </c>
      <c r="O16" s="52" t="s">
        <v>68</v>
      </c>
      <c r="P16" s="53" t="s">
        <v>79</v>
      </c>
    </row>
    <row r="17" spans="1:16" ht="12.75" customHeight="1" thickBot="1">
      <c r="A17" s="17" t="str">
        <f t="shared" si="0"/>
        <v>IBVS 5741 </v>
      </c>
      <c r="B17" s="6" t="str">
        <f t="shared" si="1"/>
        <v>I</v>
      </c>
      <c r="C17" s="17">
        <f t="shared" si="2"/>
        <v>53259.34</v>
      </c>
      <c r="D17" s="11" t="str">
        <f t="shared" si="3"/>
        <v>vis</v>
      </c>
      <c r="E17" s="49">
        <f>VLOOKUP(C17,Active!C$21:E$973,3,FALSE)</f>
        <v>52261.983392406262</v>
      </c>
      <c r="F17" s="6" t="s">
        <v>61</v>
      </c>
      <c r="G17" s="11" t="str">
        <f t="shared" si="4"/>
        <v>53259.340</v>
      </c>
      <c r="H17" s="17">
        <f t="shared" si="5"/>
        <v>52260</v>
      </c>
      <c r="I17" s="50" t="s">
        <v>106</v>
      </c>
      <c r="J17" s="51" t="s">
        <v>107</v>
      </c>
      <c r="K17" s="50">
        <v>52260</v>
      </c>
      <c r="L17" s="50" t="s">
        <v>108</v>
      </c>
      <c r="M17" s="51" t="s">
        <v>66</v>
      </c>
      <c r="N17" s="51" t="s">
        <v>67</v>
      </c>
      <c r="O17" s="52" t="s">
        <v>109</v>
      </c>
      <c r="P17" s="53" t="s">
        <v>110</v>
      </c>
    </row>
    <row r="18" spans="1:16" ht="12.75" customHeight="1" thickBot="1">
      <c r="A18" s="17" t="str">
        <f t="shared" si="0"/>
        <v>IBVS 5741 </v>
      </c>
      <c r="B18" s="6" t="str">
        <f t="shared" si="1"/>
        <v>I</v>
      </c>
      <c r="C18" s="17">
        <f t="shared" si="2"/>
        <v>53653.476999999999</v>
      </c>
      <c r="D18" s="11" t="str">
        <f t="shared" si="3"/>
        <v>vis</v>
      </c>
      <c r="E18" s="49">
        <f>VLOOKUP(C18,Active!C$21:E$973,3,FALSE)</f>
        <v>53001.978513383518</v>
      </c>
      <c r="F18" s="6" t="s">
        <v>61</v>
      </c>
      <c r="G18" s="11" t="str">
        <f t="shared" si="4"/>
        <v>53653.477</v>
      </c>
      <c r="H18" s="17">
        <f t="shared" si="5"/>
        <v>53000</v>
      </c>
      <c r="I18" s="50" t="s">
        <v>111</v>
      </c>
      <c r="J18" s="51" t="s">
        <v>112</v>
      </c>
      <c r="K18" s="50">
        <v>53000</v>
      </c>
      <c r="L18" s="50" t="s">
        <v>113</v>
      </c>
      <c r="M18" s="51" t="s">
        <v>66</v>
      </c>
      <c r="N18" s="51" t="s">
        <v>67</v>
      </c>
      <c r="O18" s="52" t="s">
        <v>109</v>
      </c>
      <c r="P18" s="53" t="s">
        <v>110</v>
      </c>
    </row>
    <row r="19" spans="1:16" ht="12.75" customHeight="1" thickBot="1">
      <c r="A19" s="17" t="str">
        <f t="shared" si="0"/>
        <v>BAVM 215 </v>
      </c>
      <c r="B19" s="6" t="str">
        <f t="shared" si="1"/>
        <v>II</v>
      </c>
      <c r="C19" s="17">
        <f t="shared" si="2"/>
        <v>55479.556600000004</v>
      </c>
      <c r="D19" s="11" t="str">
        <f t="shared" si="3"/>
        <v>vis</v>
      </c>
      <c r="E19" s="49">
        <f>VLOOKUP(C19,Active!C$21:E$973,3,FALSE)</f>
        <v>56430.456414509536</v>
      </c>
      <c r="F19" s="6" t="s">
        <v>61</v>
      </c>
      <c r="G19" s="11" t="str">
        <f t="shared" si="4"/>
        <v>55479.5566</v>
      </c>
      <c r="H19" s="17">
        <f t="shared" si="5"/>
        <v>56428.5</v>
      </c>
      <c r="I19" s="50" t="s">
        <v>114</v>
      </c>
      <c r="J19" s="51" t="s">
        <v>115</v>
      </c>
      <c r="K19" s="50">
        <v>56428.5</v>
      </c>
      <c r="L19" s="50" t="s">
        <v>116</v>
      </c>
      <c r="M19" s="51" t="s">
        <v>117</v>
      </c>
      <c r="N19" s="51" t="s">
        <v>118</v>
      </c>
      <c r="O19" s="52" t="s">
        <v>119</v>
      </c>
      <c r="P19" s="53" t="s">
        <v>120</v>
      </c>
    </row>
    <row r="20" spans="1:16" ht="12.75" customHeight="1" thickBot="1">
      <c r="A20" s="17" t="str">
        <f t="shared" si="0"/>
        <v>BAVM 231 </v>
      </c>
      <c r="B20" s="6" t="str">
        <f t="shared" si="1"/>
        <v>II</v>
      </c>
      <c r="C20" s="17">
        <f t="shared" si="2"/>
        <v>56219.358999999997</v>
      </c>
      <c r="D20" s="11" t="str">
        <f t="shared" si="3"/>
        <v>vis</v>
      </c>
      <c r="E20" s="49">
        <f>VLOOKUP(C20,Active!C$21:E$973,3,FALSE)</f>
        <v>57819.44087038975</v>
      </c>
      <c r="F20" s="6" t="s">
        <v>61</v>
      </c>
      <c r="G20" s="11" t="str">
        <f t="shared" si="4"/>
        <v>56219.3590</v>
      </c>
      <c r="H20" s="17">
        <f t="shared" si="5"/>
        <v>57817.5</v>
      </c>
      <c r="I20" s="50" t="s">
        <v>133</v>
      </c>
      <c r="J20" s="51" t="s">
        <v>134</v>
      </c>
      <c r="K20" s="50" t="s">
        <v>135</v>
      </c>
      <c r="L20" s="50" t="s">
        <v>136</v>
      </c>
      <c r="M20" s="51" t="s">
        <v>117</v>
      </c>
      <c r="N20" s="51" t="s">
        <v>118</v>
      </c>
      <c r="O20" s="52" t="s">
        <v>119</v>
      </c>
      <c r="P20" s="53" t="s">
        <v>137</v>
      </c>
    </row>
    <row r="21" spans="1:16" ht="12.75" customHeight="1" thickBot="1">
      <c r="A21" s="17" t="str">
        <f t="shared" si="0"/>
        <v>BAVM 231 </v>
      </c>
      <c r="B21" s="6" t="str">
        <f t="shared" si="1"/>
        <v>I</v>
      </c>
      <c r="C21" s="17">
        <f t="shared" si="2"/>
        <v>56219.621500000001</v>
      </c>
      <c r="D21" s="11" t="str">
        <f t="shared" si="3"/>
        <v>vis</v>
      </c>
      <c r="E21" s="49">
        <f>VLOOKUP(C21,Active!C$21:E$973,3,FALSE)</f>
        <v>57819.933716073509</v>
      </c>
      <c r="F21" s="6" t="s">
        <v>61</v>
      </c>
      <c r="G21" s="11" t="str">
        <f t="shared" si="4"/>
        <v>56219.6215</v>
      </c>
      <c r="H21" s="17">
        <f t="shared" si="5"/>
        <v>57818</v>
      </c>
      <c r="I21" s="50" t="s">
        <v>138</v>
      </c>
      <c r="J21" s="51" t="s">
        <v>139</v>
      </c>
      <c r="K21" s="50" t="s">
        <v>140</v>
      </c>
      <c r="L21" s="50" t="s">
        <v>141</v>
      </c>
      <c r="M21" s="51" t="s">
        <v>117</v>
      </c>
      <c r="N21" s="51" t="s">
        <v>118</v>
      </c>
      <c r="O21" s="52" t="s">
        <v>119</v>
      </c>
      <c r="P21" s="53" t="s">
        <v>137</v>
      </c>
    </row>
    <row r="22" spans="1:16" ht="12.75" customHeight="1" thickBot="1">
      <c r="A22" s="17" t="str">
        <f t="shared" si="0"/>
        <v>VSB 42 </v>
      </c>
      <c r="B22" s="6" t="str">
        <f t="shared" si="1"/>
        <v>I</v>
      </c>
      <c r="C22" s="17">
        <f t="shared" si="2"/>
        <v>52882.245499999997</v>
      </c>
      <c r="D22" s="11" t="str">
        <f t="shared" si="3"/>
        <v>vis</v>
      </c>
      <c r="E22" s="49">
        <f>VLOOKUP(C22,Active!C$21:E$973,3,FALSE)</f>
        <v>51553.98569072548</v>
      </c>
      <c r="F22" s="6" t="s">
        <v>61</v>
      </c>
      <c r="G22" s="11" t="str">
        <f t="shared" si="4"/>
        <v>52882.2455</v>
      </c>
      <c r="H22" s="17">
        <f t="shared" si="5"/>
        <v>51552</v>
      </c>
      <c r="I22" s="50" t="s">
        <v>86</v>
      </c>
      <c r="J22" s="51" t="s">
        <v>87</v>
      </c>
      <c r="K22" s="50">
        <v>51552</v>
      </c>
      <c r="L22" s="50" t="s">
        <v>88</v>
      </c>
      <c r="M22" s="51" t="s">
        <v>66</v>
      </c>
      <c r="N22" s="51" t="s">
        <v>67</v>
      </c>
      <c r="O22" s="52" t="s">
        <v>89</v>
      </c>
      <c r="P22" s="53" t="s">
        <v>90</v>
      </c>
    </row>
    <row r="23" spans="1:16" ht="12.75" customHeight="1" thickBot="1">
      <c r="A23" s="17" t="str">
        <f t="shared" si="0"/>
        <v>VSB 42 </v>
      </c>
      <c r="B23" s="6" t="str">
        <f t="shared" si="1"/>
        <v>II</v>
      </c>
      <c r="C23" s="17">
        <f t="shared" si="2"/>
        <v>52884.118799999997</v>
      </c>
      <c r="D23" s="11" t="str">
        <f t="shared" si="3"/>
        <v>vis</v>
      </c>
      <c r="E23" s="49">
        <f>VLOOKUP(C23,Active!C$21:E$973,3,FALSE)</f>
        <v>51557.502825275464</v>
      </c>
      <c r="F23" s="6" t="s">
        <v>61</v>
      </c>
      <c r="G23" s="11" t="str">
        <f t="shared" si="4"/>
        <v>52884.1188</v>
      </c>
      <c r="H23" s="17">
        <f t="shared" si="5"/>
        <v>51555.5</v>
      </c>
      <c r="I23" s="50" t="s">
        <v>91</v>
      </c>
      <c r="J23" s="51" t="s">
        <v>92</v>
      </c>
      <c r="K23" s="50">
        <v>51555.5</v>
      </c>
      <c r="L23" s="50" t="s">
        <v>93</v>
      </c>
      <c r="M23" s="51" t="s">
        <v>66</v>
      </c>
      <c r="N23" s="51" t="s">
        <v>67</v>
      </c>
      <c r="O23" s="52" t="s">
        <v>89</v>
      </c>
      <c r="P23" s="53" t="s">
        <v>90</v>
      </c>
    </row>
    <row r="24" spans="1:16" ht="12.75" customHeight="1" thickBot="1">
      <c r="A24" s="17" t="str">
        <f t="shared" si="0"/>
        <v>VSB 42 </v>
      </c>
      <c r="B24" s="6" t="str">
        <f t="shared" si="1"/>
        <v>I</v>
      </c>
      <c r="C24" s="17">
        <f t="shared" si="2"/>
        <v>52901.951800000003</v>
      </c>
      <c r="D24" s="11" t="str">
        <f t="shared" si="3"/>
        <v>vis</v>
      </c>
      <c r="E24" s="49">
        <f>VLOOKUP(C24,Active!C$21:E$973,3,FALSE)</f>
        <v>51590.9844141453</v>
      </c>
      <c r="F24" s="6" t="s">
        <v>61</v>
      </c>
      <c r="G24" s="11" t="str">
        <f t="shared" si="4"/>
        <v>52901.9518</v>
      </c>
      <c r="H24" s="17">
        <f t="shared" si="5"/>
        <v>51589</v>
      </c>
      <c r="I24" s="50" t="s">
        <v>94</v>
      </c>
      <c r="J24" s="51" t="s">
        <v>95</v>
      </c>
      <c r="K24" s="50">
        <v>51589</v>
      </c>
      <c r="L24" s="50" t="s">
        <v>96</v>
      </c>
      <c r="M24" s="51" t="s">
        <v>66</v>
      </c>
      <c r="N24" s="51" t="s">
        <v>67</v>
      </c>
      <c r="O24" s="52" t="s">
        <v>89</v>
      </c>
      <c r="P24" s="53" t="s">
        <v>90</v>
      </c>
    </row>
    <row r="25" spans="1:16" ht="12.75" customHeight="1" thickBot="1">
      <c r="A25" s="17" t="str">
        <f t="shared" si="0"/>
        <v>VSB 42 </v>
      </c>
      <c r="B25" s="6" t="str">
        <f t="shared" si="1"/>
        <v>II</v>
      </c>
      <c r="C25" s="17">
        <f t="shared" si="2"/>
        <v>52902.227400000003</v>
      </c>
      <c r="D25" s="11" t="str">
        <f t="shared" si="3"/>
        <v>vis</v>
      </c>
      <c r="E25" s="49">
        <f>VLOOKUP(C25,Active!C$21:E$973,3,FALSE)</f>
        <v>51591.501855175557</v>
      </c>
      <c r="F25" s="6" t="s">
        <v>61</v>
      </c>
      <c r="G25" s="11" t="str">
        <f t="shared" si="4"/>
        <v>52902.2274</v>
      </c>
      <c r="H25" s="17">
        <f t="shared" si="5"/>
        <v>51589.5</v>
      </c>
      <c r="I25" s="50" t="s">
        <v>97</v>
      </c>
      <c r="J25" s="51" t="s">
        <v>98</v>
      </c>
      <c r="K25" s="50">
        <v>51589.5</v>
      </c>
      <c r="L25" s="50" t="s">
        <v>99</v>
      </c>
      <c r="M25" s="51" t="s">
        <v>66</v>
      </c>
      <c r="N25" s="51" t="s">
        <v>67</v>
      </c>
      <c r="O25" s="52" t="s">
        <v>89</v>
      </c>
      <c r="P25" s="53" t="s">
        <v>90</v>
      </c>
    </row>
    <row r="26" spans="1:16" ht="12.75" customHeight="1" thickBot="1">
      <c r="A26" s="17" t="str">
        <f t="shared" si="0"/>
        <v>VSB 42 </v>
      </c>
      <c r="B26" s="6" t="str">
        <f t="shared" si="1"/>
        <v>I</v>
      </c>
      <c r="C26" s="17">
        <f t="shared" si="2"/>
        <v>52913.135000000002</v>
      </c>
      <c r="D26" s="11" t="str">
        <f t="shared" si="3"/>
        <v>vis</v>
      </c>
      <c r="E26" s="49">
        <f>VLOOKUP(C26,Active!C$21:E$973,3,FALSE)</f>
        <v>51611.980954528248</v>
      </c>
      <c r="F26" s="6" t="s">
        <v>61</v>
      </c>
      <c r="G26" s="11" t="str">
        <f t="shared" si="4"/>
        <v>52913.135</v>
      </c>
      <c r="H26" s="17">
        <f t="shared" si="5"/>
        <v>51610</v>
      </c>
      <c r="I26" s="50" t="s">
        <v>100</v>
      </c>
      <c r="J26" s="51" t="s">
        <v>101</v>
      </c>
      <c r="K26" s="50">
        <v>51610</v>
      </c>
      <c r="L26" s="50" t="s">
        <v>102</v>
      </c>
      <c r="M26" s="51" t="s">
        <v>66</v>
      </c>
      <c r="N26" s="51" t="s">
        <v>67</v>
      </c>
      <c r="O26" s="52" t="s">
        <v>89</v>
      </c>
      <c r="P26" s="53" t="s">
        <v>90</v>
      </c>
    </row>
    <row r="27" spans="1:16" ht="12.75" customHeight="1" thickBot="1">
      <c r="A27" s="17" t="str">
        <f t="shared" si="0"/>
        <v>VSB 42 </v>
      </c>
      <c r="B27" s="6" t="str">
        <f t="shared" si="1"/>
        <v>I</v>
      </c>
      <c r="C27" s="17">
        <f t="shared" si="2"/>
        <v>52941.895400000001</v>
      </c>
      <c r="D27" s="11" t="str">
        <f t="shared" si="3"/>
        <v>vis</v>
      </c>
      <c r="E27" s="49">
        <f>VLOOKUP(C27,Active!C$21:E$973,3,FALSE)</f>
        <v>51665.978817396623</v>
      </c>
      <c r="F27" s="6" t="s">
        <v>61</v>
      </c>
      <c r="G27" s="11" t="str">
        <f t="shared" si="4"/>
        <v>52941.8954</v>
      </c>
      <c r="H27" s="17">
        <f t="shared" si="5"/>
        <v>51664</v>
      </c>
      <c r="I27" s="50" t="s">
        <v>103</v>
      </c>
      <c r="J27" s="51" t="s">
        <v>104</v>
      </c>
      <c r="K27" s="50">
        <v>51664</v>
      </c>
      <c r="L27" s="50" t="s">
        <v>105</v>
      </c>
      <c r="M27" s="51" t="s">
        <v>66</v>
      </c>
      <c r="N27" s="51" t="s">
        <v>67</v>
      </c>
      <c r="O27" s="52" t="s">
        <v>89</v>
      </c>
      <c r="P27" s="53" t="s">
        <v>90</v>
      </c>
    </row>
    <row r="28" spans="1:16" ht="12.75" customHeight="1" thickBot="1">
      <c r="A28" s="17" t="str">
        <f t="shared" si="0"/>
        <v>BAVM 225 </v>
      </c>
      <c r="B28" s="6" t="str">
        <f t="shared" si="1"/>
        <v>I</v>
      </c>
      <c r="C28" s="17">
        <f t="shared" si="2"/>
        <v>55799.388700000003</v>
      </c>
      <c r="D28" s="11" t="str">
        <f t="shared" si="3"/>
        <v>vis</v>
      </c>
      <c r="E28" s="49">
        <f>VLOOKUP(C28,Active!C$21:E$973,3,FALSE)</f>
        <v>57030.943538357104</v>
      </c>
      <c r="F28" s="6" t="s">
        <v>61</v>
      </c>
      <c r="G28" s="11" t="str">
        <f t="shared" si="4"/>
        <v>55799.3887</v>
      </c>
      <c r="H28" s="17">
        <f t="shared" si="5"/>
        <v>57029</v>
      </c>
      <c r="I28" s="50" t="s">
        <v>121</v>
      </c>
      <c r="J28" s="51" t="s">
        <v>122</v>
      </c>
      <c r="K28" s="50" t="s">
        <v>123</v>
      </c>
      <c r="L28" s="50" t="s">
        <v>124</v>
      </c>
      <c r="M28" s="51" t="s">
        <v>117</v>
      </c>
      <c r="N28" s="51" t="s">
        <v>118</v>
      </c>
      <c r="O28" s="52" t="s">
        <v>119</v>
      </c>
      <c r="P28" s="53" t="s">
        <v>125</v>
      </c>
    </row>
    <row r="29" spans="1:16" ht="12.75" customHeight="1" thickBot="1">
      <c r="A29" s="17" t="str">
        <f t="shared" si="0"/>
        <v>BAVM 225 </v>
      </c>
      <c r="B29" s="6" t="str">
        <f t="shared" si="1"/>
        <v>I</v>
      </c>
      <c r="C29" s="17">
        <f t="shared" si="2"/>
        <v>55808.443700000003</v>
      </c>
      <c r="D29" s="11" t="str">
        <f t="shared" si="3"/>
        <v>vis</v>
      </c>
      <c r="E29" s="49">
        <f>VLOOKUP(C29,Active!C$21:E$973,3,FALSE)</f>
        <v>57047.944367562304</v>
      </c>
      <c r="F29" s="6" t="s">
        <v>61</v>
      </c>
      <c r="G29" s="11" t="str">
        <f t="shared" si="4"/>
        <v>55808.4437</v>
      </c>
      <c r="H29" s="17">
        <f t="shared" si="5"/>
        <v>57046</v>
      </c>
      <c r="I29" s="50" t="s">
        <v>126</v>
      </c>
      <c r="J29" s="51" t="s">
        <v>127</v>
      </c>
      <c r="K29" s="50" t="s">
        <v>128</v>
      </c>
      <c r="L29" s="50" t="s">
        <v>124</v>
      </c>
      <c r="M29" s="51" t="s">
        <v>117</v>
      </c>
      <c r="N29" s="51" t="s">
        <v>118</v>
      </c>
      <c r="O29" s="52" t="s">
        <v>119</v>
      </c>
      <c r="P29" s="53" t="s">
        <v>125</v>
      </c>
    </row>
    <row r="30" spans="1:16" ht="12.75" customHeight="1" thickBot="1">
      <c r="A30" s="17" t="str">
        <f t="shared" si="0"/>
        <v>BAVM 225 </v>
      </c>
      <c r="B30" s="6" t="str">
        <f t="shared" si="1"/>
        <v>I</v>
      </c>
      <c r="C30" s="17">
        <f t="shared" si="2"/>
        <v>55879.2817</v>
      </c>
      <c r="D30" s="11" t="str">
        <f t="shared" si="3"/>
        <v>vis</v>
      </c>
      <c r="E30" s="49">
        <f>VLOOKUP(C30,Active!C$21:E$973,3,FALSE)</f>
        <v>57180.943234402468</v>
      </c>
      <c r="F30" s="6" t="s">
        <v>61</v>
      </c>
      <c r="G30" s="11" t="str">
        <f t="shared" si="4"/>
        <v>55879.2817</v>
      </c>
      <c r="H30" s="17">
        <f t="shared" si="5"/>
        <v>57179</v>
      </c>
      <c r="I30" s="50" t="s">
        <v>129</v>
      </c>
      <c r="J30" s="51" t="s">
        <v>130</v>
      </c>
      <c r="K30" s="50" t="s">
        <v>131</v>
      </c>
      <c r="L30" s="50" t="s">
        <v>132</v>
      </c>
      <c r="M30" s="51" t="s">
        <v>117</v>
      </c>
      <c r="N30" s="51" t="s">
        <v>118</v>
      </c>
      <c r="O30" s="52" t="s">
        <v>119</v>
      </c>
      <c r="P30" s="53" t="s">
        <v>125</v>
      </c>
    </row>
    <row r="31" spans="1:16">
      <c r="B31" s="6"/>
      <c r="E31" s="49"/>
      <c r="F31" s="6"/>
    </row>
    <row r="32" spans="1:16">
      <c r="B32" s="6"/>
      <c r="E32" s="49"/>
      <c r="F32" s="6"/>
    </row>
    <row r="33" spans="2:6">
      <c r="B33" s="6"/>
      <c r="E33" s="49"/>
      <c r="F33" s="6"/>
    </row>
    <row r="34" spans="2:6">
      <c r="B34" s="6"/>
      <c r="E34" s="49"/>
      <c r="F34" s="6"/>
    </row>
    <row r="35" spans="2:6">
      <c r="B35" s="6"/>
      <c r="E35" s="49"/>
      <c r="F35" s="6"/>
    </row>
    <row r="36" spans="2:6">
      <c r="B36" s="6"/>
      <c r="E36" s="49"/>
      <c r="F36" s="6"/>
    </row>
    <row r="37" spans="2:6">
      <c r="B37" s="6"/>
      <c r="E37" s="49"/>
      <c r="F37" s="6"/>
    </row>
    <row r="38" spans="2:6">
      <c r="B38" s="6"/>
      <c r="E38" s="49"/>
      <c r="F38" s="6"/>
    </row>
    <row r="39" spans="2:6">
      <c r="B39" s="6"/>
      <c r="E39" s="49"/>
      <c r="F39" s="6"/>
    </row>
    <row r="40" spans="2:6">
      <c r="B40" s="6"/>
      <c r="E40" s="49"/>
      <c r="F40" s="6"/>
    </row>
    <row r="41" spans="2:6">
      <c r="B41" s="6"/>
      <c r="E41" s="49"/>
      <c r="F41" s="6"/>
    </row>
    <row r="42" spans="2:6">
      <c r="B42" s="6"/>
      <c r="E42" s="49"/>
      <c r="F42" s="6"/>
    </row>
    <row r="43" spans="2:6">
      <c r="B43" s="6"/>
      <c r="E43" s="49"/>
      <c r="F43" s="6"/>
    </row>
    <row r="44" spans="2:6">
      <c r="B44" s="6"/>
      <c r="E44" s="49"/>
      <c r="F44" s="6"/>
    </row>
    <row r="45" spans="2:6">
      <c r="B45" s="6"/>
      <c r="E45" s="49"/>
      <c r="F45" s="6"/>
    </row>
    <row r="46" spans="2:6">
      <c r="B46" s="6"/>
      <c r="E46" s="49"/>
      <c r="F46" s="6"/>
    </row>
    <row r="47" spans="2:6">
      <c r="B47" s="6"/>
      <c r="E47" s="49"/>
      <c r="F47" s="6"/>
    </row>
    <row r="48" spans="2:6">
      <c r="B48" s="6"/>
      <c r="E48" s="49"/>
      <c r="F48" s="6"/>
    </row>
    <row r="49" spans="2:6">
      <c r="B49" s="6"/>
      <c r="E49" s="49"/>
      <c r="F49" s="6"/>
    </row>
    <row r="50" spans="2:6">
      <c r="B50" s="6"/>
      <c r="E50" s="49"/>
      <c r="F50" s="6"/>
    </row>
    <row r="51" spans="2:6">
      <c r="B51" s="6"/>
      <c r="E51" s="49"/>
      <c r="F51" s="6"/>
    </row>
    <row r="52" spans="2:6">
      <c r="B52" s="6"/>
      <c r="E52" s="49"/>
      <c r="F52" s="6"/>
    </row>
    <row r="53" spans="2:6">
      <c r="B53" s="6"/>
      <c r="E53" s="49"/>
      <c r="F53" s="6"/>
    </row>
    <row r="54" spans="2:6">
      <c r="B54" s="6"/>
      <c r="E54" s="49"/>
      <c r="F54" s="6"/>
    </row>
    <row r="55" spans="2:6">
      <c r="B55" s="6"/>
      <c r="E55" s="49"/>
      <c r="F55" s="6"/>
    </row>
    <row r="56" spans="2:6">
      <c r="B56" s="6"/>
      <c r="E56" s="49"/>
      <c r="F56" s="6"/>
    </row>
    <row r="57" spans="2:6">
      <c r="B57" s="6"/>
      <c r="E57" s="49"/>
      <c r="F57" s="6"/>
    </row>
    <row r="58" spans="2:6">
      <c r="B58" s="6"/>
      <c r="E58" s="49"/>
      <c r="F58" s="6"/>
    </row>
    <row r="59" spans="2:6">
      <c r="B59" s="6"/>
      <c r="E59" s="49"/>
      <c r="F59" s="6"/>
    </row>
    <row r="60" spans="2:6">
      <c r="B60" s="6"/>
      <c r="E60" s="49"/>
      <c r="F60" s="6"/>
    </row>
    <row r="61" spans="2:6">
      <c r="B61" s="6"/>
      <c r="E61" s="49"/>
      <c r="F61" s="6"/>
    </row>
    <row r="62" spans="2:6">
      <c r="B62" s="6"/>
      <c r="E62" s="49"/>
      <c r="F62" s="6"/>
    </row>
    <row r="63" spans="2:6">
      <c r="B63" s="6"/>
      <c r="E63" s="49"/>
      <c r="F63" s="6"/>
    </row>
    <row r="64" spans="2:6">
      <c r="B64" s="6"/>
      <c r="E64" s="49"/>
      <c r="F64" s="6"/>
    </row>
    <row r="65" spans="2:6">
      <c r="B65" s="6"/>
      <c r="E65" s="49"/>
      <c r="F65" s="6"/>
    </row>
    <row r="66" spans="2:6">
      <c r="B66" s="6"/>
      <c r="E66" s="49"/>
      <c r="F66" s="6"/>
    </row>
    <row r="67" spans="2:6">
      <c r="B67" s="6"/>
      <c r="E67" s="49"/>
      <c r="F67" s="6"/>
    </row>
    <row r="68" spans="2:6">
      <c r="B68" s="6"/>
      <c r="E68" s="49"/>
      <c r="F68" s="6"/>
    </row>
    <row r="69" spans="2:6">
      <c r="B69" s="6"/>
      <c r="E69" s="49"/>
      <c r="F69" s="6"/>
    </row>
    <row r="70" spans="2:6">
      <c r="B70" s="6"/>
      <c r="E70" s="49"/>
      <c r="F70" s="6"/>
    </row>
    <row r="71" spans="2:6">
      <c r="B71" s="6"/>
      <c r="E71" s="49"/>
      <c r="F71" s="6"/>
    </row>
    <row r="72" spans="2:6">
      <c r="B72" s="6"/>
      <c r="E72" s="49"/>
      <c r="F72" s="6"/>
    </row>
    <row r="73" spans="2:6">
      <c r="B73" s="6"/>
      <c r="E73" s="49"/>
      <c r="F73" s="6"/>
    </row>
    <row r="74" spans="2:6">
      <c r="B74" s="6"/>
      <c r="E74" s="49"/>
      <c r="F74" s="6"/>
    </row>
    <row r="75" spans="2:6">
      <c r="B75" s="6"/>
      <c r="E75" s="49"/>
      <c r="F75" s="6"/>
    </row>
    <row r="76" spans="2:6">
      <c r="B76" s="6"/>
      <c r="E76" s="49"/>
      <c r="F76" s="6"/>
    </row>
    <row r="77" spans="2:6">
      <c r="B77" s="6"/>
      <c r="E77" s="49"/>
      <c r="F77" s="6"/>
    </row>
    <row r="78" spans="2:6">
      <c r="B78" s="6"/>
      <c r="E78" s="49"/>
      <c r="F78" s="6"/>
    </row>
    <row r="79" spans="2:6">
      <c r="B79" s="6"/>
      <c r="E79" s="49"/>
      <c r="F79" s="6"/>
    </row>
    <row r="80" spans="2:6">
      <c r="B80" s="6"/>
      <c r="E80" s="49"/>
      <c r="F80" s="6"/>
    </row>
    <row r="81" spans="2:6">
      <c r="B81" s="6"/>
      <c r="E81" s="49"/>
      <c r="F81" s="6"/>
    </row>
    <row r="82" spans="2:6">
      <c r="B82" s="6"/>
      <c r="E82" s="49"/>
      <c r="F82" s="6"/>
    </row>
    <row r="83" spans="2:6">
      <c r="B83" s="6"/>
      <c r="E83" s="49"/>
      <c r="F83" s="6"/>
    </row>
    <row r="84" spans="2:6">
      <c r="B84" s="6"/>
      <c r="E84" s="49"/>
      <c r="F84" s="6"/>
    </row>
    <row r="85" spans="2:6">
      <c r="B85" s="6"/>
      <c r="E85" s="49"/>
      <c r="F85" s="6"/>
    </row>
    <row r="86" spans="2:6">
      <c r="B86" s="6"/>
      <c r="E86" s="49"/>
      <c r="F86" s="6"/>
    </row>
    <row r="87" spans="2:6">
      <c r="B87" s="6"/>
      <c r="E87" s="49"/>
      <c r="F87" s="6"/>
    </row>
    <row r="88" spans="2:6">
      <c r="B88" s="6"/>
      <c r="E88" s="49"/>
      <c r="F88" s="6"/>
    </row>
    <row r="89" spans="2:6">
      <c r="B89" s="6"/>
      <c r="E89" s="49"/>
      <c r="F89" s="6"/>
    </row>
    <row r="90" spans="2:6">
      <c r="B90" s="6"/>
      <c r="E90" s="49"/>
      <c r="F90" s="6"/>
    </row>
    <row r="91" spans="2:6">
      <c r="B91" s="6"/>
      <c r="E91" s="49"/>
      <c r="F91" s="6"/>
    </row>
    <row r="92" spans="2:6">
      <c r="B92" s="6"/>
      <c r="E92" s="49"/>
      <c r="F92" s="6"/>
    </row>
    <row r="93" spans="2:6">
      <c r="B93" s="6"/>
      <c r="E93" s="49"/>
      <c r="F93" s="6"/>
    </row>
    <row r="94" spans="2:6">
      <c r="B94" s="6"/>
      <c r="E94" s="49"/>
      <c r="F94" s="6"/>
    </row>
    <row r="95" spans="2:6">
      <c r="B95" s="6"/>
      <c r="E95" s="49"/>
      <c r="F95" s="6"/>
    </row>
    <row r="96" spans="2:6">
      <c r="B96" s="6"/>
      <c r="E96" s="49"/>
      <c r="F96" s="6"/>
    </row>
    <row r="97" spans="2:6">
      <c r="B97" s="6"/>
      <c r="E97" s="49"/>
      <c r="F97" s="6"/>
    </row>
    <row r="98" spans="2:6">
      <c r="B98" s="6"/>
      <c r="E98" s="49"/>
      <c r="F98" s="6"/>
    </row>
    <row r="99" spans="2:6">
      <c r="B99" s="6"/>
      <c r="E99" s="49"/>
      <c r="F99" s="6"/>
    </row>
    <row r="100" spans="2:6">
      <c r="B100" s="6"/>
      <c r="E100" s="49"/>
      <c r="F100" s="6"/>
    </row>
    <row r="101" spans="2:6">
      <c r="B101" s="6"/>
      <c r="E101" s="49"/>
      <c r="F101" s="6"/>
    </row>
    <row r="102" spans="2:6">
      <c r="B102" s="6"/>
      <c r="E102" s="49"/>
      <c r="F102" s="6"/>
    </row>
    <row r="103" spans="2:6">
      <c r="B103" s="6"/>
      <c r="E103" s="49"/>
      <c r="F103" s="6"/>
    </row>
    <row r="104" spans="2:6">
      <c r="B104" s="6"/>
      <c r="E104" s="49"/>
      <c r="F104" s="6"/>
    </row>
    <row r="105" spans="2:6">
      <c r="B105" s="6"/>
      <c r="E105" s="49"/>
      <c r="F105" s="6"/>
    </row>
    <row r="106" spans="2:6">
      <c r="B106" s="6"/>
      <c r="E106" s="49"/>
      <c r="F106" s="6"/>
    </row>
    <row r="107" spans="2:6">
      <c r="B107" s="6"/>
      <c r="E107" s="49"/>
      <c r="F107" s="6"/>
    </row>
    <row r="108" spans="2:6">
      <c r="B108" s="6"/>
      <c r="E108" s="49"/>
      <c r="F108" s="6"/>
    </row>
    <row r="109" spans="2:6">
      <c r="B109" s="6"/>
      <c r="E109" s="49"/>
      <c r="F109" s="6"/>
    </row>
    <row r="110" spans="2:6">
      <c r="B110" s="6"/>
      <c r="E110" s="49"/>
      <c r="F110" s="6"/>
    </row>
    <row r="111" spans="2:6">
      <c r="B111" s="6"/>
      <c r="E111" s="49"/>
      <c r="F111" s="6"/>
    </row>
    <row r="112" spans="2:6">
      <c r="B112" s="6"/>
      <c r="E112" s="49"/>
      <c r="F112" s="6"/>
    </row>
    <row r="113" spans="2:6">
      <c r="B113" s="6"/>
      <c r="E113" s="49"/>
      <c r="F113" s="6"/>
    </row>
    <row r="114" spans="2:6">
      <c r="B114" s="6"/>
      <c r="E114" s="49"/>
      <c r="F114" s="6"/>
    </row>
    <row r="115" spans="2:6">
      <c r="B115" s="6"/>
      <c r="E115" s="49"/>
      <c r="F115" s="6"/>
    </row>
    <row r="116" spans="2:6">
      <c r="B116" s="6"/>
      <c r="E116" s="49"/>
      <c r="F116" s="6"/>
    </row>
    <row r="117" spans="2:6">
      <c r="B117" s="6"/>
      <c r="E117" s="49"/>
      <c r="F117" s="6"/>
    </row>
    <row r="118" spans="2:6">
      <c r="B118" s="6"/>
      <c r="E118" s="49"/>
      <c r="F118" s="6"/>
    </row>
    <row r="119" spans="2:6">
      <c r="B119" s="6"/>
      <c r="E119" s="49"/>
      <c r="F119" s="6"/>
    </row>
    <row r="120" spans="2:6">
      <c r="B120" s="6"/>
      <c r="E120" s="49"/>
      <c r="F120" s="6"/>
    </row>
    <row r="121" spans="2:6">
      <c r="B121" s="6"/>
      <c r="E121" s="49"/>
      <c r="F121" s="6"/>
    </row>
    <row r="122" spans="2:6">
      <c r="B122" s="6"/>
      <c r="E122" s="49"/>
      <c r="F122" s="6"/>
    </row>
    <row r="123" spans="2:6">
      <c r="B123" s="6"/>
      <c r="E123" s="49"/>
      <c r="F123" s="6"/>
    </row>
    <row r="124" spans="2:6">
      <c r="B124" s="6"/>
      <c r="E124" s="49"/>
      <c r="F124" s="6"/>
    </row>
    <row r="125" spans="2:6">
      <c r="B125" s="6"/>
      <c r="E125" s="49"/>
      <c r="F125" s="6"/>
    </row>
    <row r="126" spans="2:6">
      <c r="B126" s="6"/>
      <c r="E126" s="49"/>
      <c r="F126" s="6"/>
    </row>
    <row r="127" spans="2:6">
      <c r="B127" s="6"/>
      <c r="E127" s="49"/>
      <c r="F127" s="6"/>
    </row>
    <row r="128" spans="2:6">
      <c r="B128" s="6"/>
      <c r="E128" s="49"/>
      <c r="F128" s="6"/>
    </row>
    <row r="129" spans="2:6">
      <c r="B129" s="6"/>
      <c r="E129" s="49"/>
      <c r="F129" s="6"/>
    </row>
    <row r="130" spans="2:6">
      <c r="B130" s="6"/>
      <c r="E130" s="49"/>
      <c r="F130" s="6"/>
    </row>
    <row r="131" spans="2:6">
      <c r="B131" s="6"/>
      <c r="E131" s="49"/>
      <c r="F131" s="6"/>
    </row>
    <row r="132" spans="2:6">
      <c r="B132" s="6"/>
      <c r="E132" s="49"/>
      <c r="F132" s="6"/>
    </row>
    <row r="133" spans="2:6">
      <c r="B133" s="6"/>
      <c r="E133" s="49"/>
      <c r="F133" s="6"/>
    </row>
    <row r="134" spans="2:6">
      <c r="B134" s="6"/>
      <c r="E134" s="49"/>
      <c r="F134" s="6"/>
    </row>
    <row r="135" spans="2:6">
      <c r="B135" s="6"/>
      <c r="E135" s="49"/>
      <c r="F135" s="6"/>
    </row>
    <row r="136" spans="2:6">
      <c r="B136" s="6"/>
      <c r="E136" s="49"/>
      <c r="F136" s="6"/>
    </row>
    <row r="137" spans="2:6">
      <c r="B137" s="6"/>
      <c r="E137" s="49"/>
      <c r="F137" s="6"/>
    </row>
    <row r="138" spans="2:6">
      <c r="B138" s="6"/>
      <c r="E138" s="49"/>
      <c r="F138" s="6"/>
    </row>
    <row r="139" spans="2:6">
      <c r="B139" s="6"/>
      <c r="E139" s="49"/>
      <c r="F139" s="6"/>
    </row>
    <row r="140" spans="2:6">
      <c r="B140" s="6"/>
      <c r="E140" s="49"/>
      <c r="F140" s="6"/>
    </row>
    <row r="141" spans="2:6">
      <c r="B141" s="6"/>
      <c r="E141" s="49"/>
      <c r="F141" s="6"/>
    </row>
    <row r="142" spans="2:6">
      <c r="B142" s="6"/>
      <c r="E142" s="49"/>
      <c r="F142" s="6"/>
    </row>
    <row r="143" spans="2:6">
      <c r="B143" s="6"/>
      <c r="E143" s="49"/>
      <c r="F143" s="6"/>
    </row>
    <row r="144" spans="2:6">
      <c r="B144" s="6"/>
      <c r="E144" s="49"/>
      <c r="F144" s="6"/>
    </row>
    <row r="145" spans="2:6">
      <c r="B145" s="6"/>
      <c r="E145" s="49"/>
      <c r="F145" s="6"/>
    </row>
    <row r="146" spans="2:6">
      <c r="B146" s="6"/>
      <c r="E146" s="49"/>
      <c r="F146" s="6"/>
    </row>
    <row r="147" spans="2:6">
      <c r="B147" s="6"/>
      <c r="E147" s="49"/>
      <c r="F147" s="6"/>
    </row>
    <row r="148" spans="2:6">
      <c r="B148" s="6"/>
      <c r="E148" s="49"/>
      <c r="F148" s="6"/>
    </row>
    <row r="149" spans="2:6">
      <c r="B149" s="6"/>
      <c r="E149" s="49"/>
      <c r="F149" s="6"/>
    </row>
    <row r="150" spans="2:6">
      <c r="B150" s="6"/>
      <c r="E150" s="49"/>
      <c r="F150" s="6"/>
    </row>
    <row r="151" spans="2:6">
      <c r="B151" s="6"/>
      <c r="E151" s="49"/>
      <c r="F151" s="6"/>
    </row>
    <row r="152" spans="2:6">
      <c r="B152" s="6"/>
      <c r="E152" s="49"/>
      <c r="F152" s="6"/>
    </row>
    <row r="153" spans="2:6">
      <c r="B153" s="6"/>
      <c r="E153" s="49"/>
      <c r="F153" s="6"/>
    </row>
    <row r="154" spans="2:6">
      <c r="B154" s="6"/>
      <c r="E154" s="49"/>
      <c r="F154" s="6"/>
    </row>
    <row r="155" spans="2:6">
      <c r="B155" s="6"/>
      <c r="E155" s="49"/>
      <c r="F155" s="6"/>
    </row>
    <row r="156" spans="2:6">
      <c r="B156" s="6"/>
      <c r="E156" s="49"/>
      <c r="F156" s="6"/>
    </row>
    <row r="157" spans="2:6">
      <c r="B157" s="6"/>
      <c r="E157" s="49"/>
      <c r="F157" s="6"/>
    </row>
    <row r="158" spans="2:6">
      <c r="B158" s="6"/>
      <c r="E158" s="49"/>
      <c r="F158" s="6"/>
    </row>
    <row r="159" spans="2:6">
      <c r="B159" s="6"/>
      <c r="E159" s="49"/>
      <c r="F159" s="6"/>
    </row>
    <row r="160" spans="2:6">
      <c r="B160" s="6"/>
      <c r="E160" s="49"/>
      <c r="F160" s="6"/>
    </row>
    <row r="161" spans="2:6">
      <c r="B161" s="6"/>
      <c r="E161" s="49"/>
      <c r="F161" s="6"/>
    </row>
    <row r="162" spans="2:6">
      <c r="B162" s="6"/>
      <c r="E162" s="49"/>
      <c r="F162" s="6"/>
    </row>
    <row r="163" spans="2:6">
      <c r="B163" s="6"/>
      <c r="E163" s="49"/>
      <c r="F163" s="6"/>
    </row>
    <row r="164" spans="2:6">
      <c r="B164" s="6"/>
      <c r="E164" s="49"/>
      <c r="F164" s="6"/>
    </row>
    <row r="165" spans="2:6">
      <c r="B165" s="6"/>
      <c r="E165" s="49"/>
      <c r="F165" s="6"/>
    </row>
    <row r="166" spans="2:6">
      <c r="B166" s="6"/>
      <c r="E166" s="49"/>
      <c r="F166" s="6"/>
    </row>
    <row r="167" spans="2:6">
      <c r="B167" s="6"/>
      <c r="E167" s="49"/>
      <c r="F167" s="6"/>
    </row>
    <row r="168" spans="2:6">
      <c r="B168" s="6"/>
      <c r="E168" s="49"/>
      <c r="F168" s="6"/>
    </row>
    <row r="169" spans="2:6">
      <c r="B169" s="6"/>
      <c r="E169" s="49"/>
      <c r="F169" s="6"/>
    </row>
    <row r="170" spans="2:6">
      <c r="B170" s="6"/>
      <c r="E170" s="49"/>
      <c r="F170" s="6"/>
    </row>
    <row r="171" spans="2:6">
      <c r="B171" s="6"/>
      <c r="E171" s="49"/>
      <c r="F171" s="6"/>
    </row>
    <row r="172" spans="2:6">
      <c r="B172" s="6"/>
      <c r="E172" s="49"/>
      <c r="F172" s="6"/>
    </row>
    <row r="173" spans="2:6">
      <c r="B173" s="6"/>
      <c r="E173" s="49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</sheetData>
  <phoneticPr fontId="8" type="noConversion"/>
  <hyperlinks>
    <hyperlink ref="P11" r:id="rId1" display="http://www.konkoly.hu/cgi-bin/IBVS?5263"/>
    <hyperlink ref="P12" r:id="rId2" display="http://www.konkoly.hu/cgi-bin/IBVS?5263"/>
    <hyperlink ref="P13" r:id="rId3" display="http://www.konkoly.hu/cgi-bin/IBVS?5263"/>
    <hyperlink ref="P14" r:id="rId4" display="http://www.konkoly.hu/cgi-bin/IBVS?5287"/>
    <hyperlink ref="P15" r:id="rId5" display="http://www.konkoly.hu/cgi-bin/IBVS?5287"/>
    <hyperlink ref="P16" r:id="rId6" display="http://www.konkoly.hu/cgi-bin/IBVS?5287"/>
    <hyperlink ref="P22" r:id="rId7" display="http://vsolj.cetus-net.org/no42.pdf"/>
    <hyperlink ref="P23" r:id="rId8" display="http://vsolj.cetus-net.org/no42.pdf"/>
    <hyperlink ref="P24" r:id="rId9" display="http://vsolj.cetus-net.org/no42.pdf"/>
    <hyperlink ref="P25" r:id="rId10" display="http://vsolj.cetus-net.org/no42.pdf"/>
    <hyperlink ref="P26" r:id="rId11" display="http://vsolj.cetus-net.org/no42.pdf"/>
    <hyperlink ref="P27" r:id="rId12" display="http://vsolj.cetus-net.org/no42.pdf"/>
    <hyperlink ref="P17" r:id="rId13" display="http://www.konkoly.hu/cgi-bin/IBVS?5741"/>
    <hyperlink ref="P18" r:id="rId14" display="http://www.konkoly.hu/cgi-bin/IBVS?5741"/>
    <hyperlink ref="P19" r:id="rId15" display="http://www.bav-astro.de/sfs/BAVM_link.php?BAVMnr=215"/>
    <hyperlink ref="P28" r:id="rId16" display="http://www.bav-astro.de/sfs/BAVM_link.php?BAVMnr=225"/>
    <hyperlink ref="P29" r:id="rId17" display="http://www.bav-astro.de/sfs/BAVM_link.php?BAVMnr=225"/>
    <hyperlink ref="P30" r:id="rId18" display="http://www.bav-astro.de/sfs/BAVM_link.php?BAVMnr=225"/>
    <hyperlink ref="P20" r:id="rId19" display="http://www.bav-astro.de/sfs/BAVM_link.php?BAVMnr=231"/>
    <hyperlink ref="P21" r:id="rId20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2024-02-16T05:31:23Z</dcterms:modified>
</cp:coreProperties>
</file>