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78D7632-407A-4C70-BA1F-0BF981C72D8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38" i="1"/>
  <c r="F38" i="1"/>
  <c r="G38" i="1"/>
  <c r="K38" i="1"/>
  <c r="C8" i="1"/>
  <c r="E39" i="1"/>
  <c r="F39" i="1"/>
  <c r="G39" i="1"/>
  <c r="K39" i="1"/>
  <c r="E41" i="1"/>
  <c r="F41" i="1"/>
  <c r="G41" i="1"/>
  <c r="K41" i="1"/>
  <c r="E43" i="1"/>
  <c r="F43" i="1"/>
  <c r="G43" i="1"/>
  <c r="J43" i="1"/>
  <c r="K44" i="1"/>
  <c r="E45" i="1"/>
  <c r="F45" i="1"/>
  <c r="G45" i="1"/>
  <c r="K45" i="1"/>
  <c r="E46" i="1"/>
  <c r="F46" i="1"/>
  <c r="G46" i="1"/>
  <c r="K46" i="1"/>
  <c r="E47" i="1"/>
  <c r="F47" i="1"/>
  <c r="G47" i="1"/>
  <c r="K47" i="1"/>
  <c r="E48" i="1"/>
  <c r="F48" i="1"/>
  <c r="G48" i="1"/>
  <c r="J48" i="1"/>
  <c r="E49" i="1"/>
  <c r="F49" i="1"/>
  <c r="G49" i="1"/>
  <c r="J49" i="1"/>
  <c r="E52" i="1"/>
  <c r="F52" i="1"/>
  <c r="G52" i="1"/>
  <c r="K52" i="1"/>
  <c r="E53" i="1"/>
  <c r="F53" i="1"/>
  <c r="G53" i="1"/>
  <c r="K53" i="1"/>
  <c r="E34" i="1"/>
  <c r="F34" i="1"/>
  <c r="G34" i="1"/>
  <c r="J34" i="1"/>
  <c r="E35" i="1"/>
  <c r="F35" i="1"/>
  <c r="G35" i="1"/>
  <c r="J35" i="1"/>
  <c r="E36" i="1"/>
  <c r="F36" i="1"/>
  <c r="G36" i="1"/>
  <c r="J36" i="1"/>
  <c r="E37" i="1"/>
  <c r="F37" i="1"/>
  <c r="G37" i="1"/>
  <c r="J37" i="1"/>
  <c r="E50" i="1"/>
  <c r="F50" i="1"/>
  <c r="G50" i="1"/>
  <c r="J50" i="1"/>
  <c r="E51" i="1"/>
  <c r="F51" i="1"/>
  <c r="G51" i="1"/>
  <c r="J51" i="1"/>
  <c r="E44" i="1"/>
  <c r="F44" i="1"/>
  <c r="D9" i="1"/>
  <c r="C9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E33" i="1"/>
  <c r="F33" i="1"/>
  <c r="G33" i="1"/>
  <c r="Q52" i="1"/>
  <c r="Q53" i="1"/>
  <c r="E23" i="1"/>
  <c r="F23" i="1"/>
  <c r="G23" i="1"/>
  <c r="K23" i="1"/>
  <c r="Q23" i="1"/>
  <c r="Q38" i="1"/>
  <c r="Q39" i="1"/>
  <c r="Q40" i="1"/>
  <c r="Q41" i="1"/>
  <c r="Q45" i="1"/>
  <c r="Q46" i="1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40" i="2"/>
  <c r="C40" i="2"/>
  <c r="E40" i="2"/>
  <c r="G39" i="2"/>
  <c r="C39" i="2"/>
  <c r="E39" i="2"/>
  <c r="G28" i="2"/>
  <c r="C28" i="2"/>
  <c r="E28" i="2"/>
  <c r="G27" i="2"/>
  <c r="C27" i="2"/>
  <c r="E27" i="2"/>
  <c r="G26" i="2"/>
  <c r="C26" i="2"/>
  <c r="G38" i="2"/>
  <c r="C38" i="2"/>
  <c r="E38" i="2"/>
  <c r="G37" i="2"/>
  <c r="C37" i="2"/>
  <c r="G36" i="2"/>
  <c r="C36" i="2"/>
  <c r="E36" i="2"/>
  <c r="G35" i="2"/>
  <c r="C35" i="2"/>
  <c r="E35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E28" i="1"/>
  <c r="F28" i="1"/>
  <c r="G28" i="1"/>
  <c r="J28" i="1"/>
  <c r="G15" i="2"/>
  <c r="C15" i="2"/>
  <c r="E15" i="2"/>
  <c r="E27" i="1"/>
  <c r="G14" i="2"/>
  <c r="C14" i="2"/>
  <c r="E14" i="2"/>
  <c r="E26" i="1"/>
  <c r="G13" i="2"/>
  <c r="C13" i="2"/>
  <c r="E13" i="2"/>
  <c r="E25" i="1"/>
  <c r="G12" i="2"/>
  <c r="C12" i="2"/>
  <c r="E12" i="2"/>
  <c r="E24" i="1"/>
  <c r="F24" i="1"/>
  <c r="G24" i="1"/>
  <c r="J24" i="1"/>
  <c r="G34" i="2"/>
  <c r="C34" i="2"/>
  <c r="E34" i="2"/>
  <c r="G11" i="2"/>
  <c r="C11" i="2"/>
  <c r="E22" i="1"/>
  <c r="E11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40" i="2"/>
  <c r="D40" i="2"/>
  <c r="B40" i="2"/>
  <c r="A40" i="2"/>
  <c r="H39" i="2"/>
  <c r="B39" i="2"/>
  <c r="D39" i="2"/>
  <c r="A39" i="2"/>
  <c r="H28" i="2"/>
  <c r="D28" i="2"/>
  <c r="B28" i="2"/>
  <c r="A28" i="2"/>
  <c r="H27" i="2"/>
  <c r="B27" i="2"/>
  <c r="D27" i="2"/>
  <c r="A27" i="2"/>
  <c r="H26" i="2"/>
  <c r="D26" i="2"/>
  <c r="B26" i="2"/>
  <c r="A26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34" i="2"/>
  <c r="B34" i="2"/>
  <c r="D34" i="2"/>
  <c r="A34" i="2"/>
  <c r="H11" i="2"/>
  <c r="D11" i="2"/>
  <c r="B11" i="2"/>
  <c r="A11" i="2"/>
  <c r="F22" i="1"/>
  <c r="G22" i="1"/>
  <c r="J22" i="1"/>
  <c r="F25" i="1"/>
  <c r="F26" i="1"/>
  <c r="F27" i="1"/>
  <c r="G25" i="1"/>
  <c r="J25" i="1"/>
  <c r="G26" i="1"/>
  <c r="J26" i="1"/>
  <c r="G27" i="1"/>
  <c r="Q43" i="1"/>
  <c r="Q51" i="1"/>
  <c r="Q50" i="1"/>
  <c r="Q49" i="1"/>
  <c r="Q48" i="1"/>
  <c r="Q47" i="1"/>
  <c r="Q25" i="1"/>
  <c r="Q44" i="1"/>
  <c r="F16" i="1"/>
  <c r="C17" i="1"/>
  <c r="Q42" i="1"/>
  <c r="Q24" i="1"/>
  <c r="Q28" i="1"/>
  <c r="Q29" i="1"/>
  <c r="Q30" i="1"/>
  <c r="Q31" i="1"/>
  <c r="Q32" i="1"/>
  <c r="J33" i="1"/>
  <c r="Q33" i="1"/>
  <c r="Q34" i="1"/>
  <c r="Q35" i="1"/>
  <c r="Q36" i="1"/>
  <c r="Q37" i="1"/>
  <c r="Q26" i="1"/>
  <c r="J27" i="1"/>
  <c r="Q27" i="1"/>
  <c r="Q22" i="1"/>
  <c r="E21" i="1"/>
  <c r="Q21" i="1"/>
  <c r="J21" i="1"/>
  <c r="E42" i="1"/>
  <c r="F42" i="1"/>
  <c r="G42" i="1"/>
  <c r="K42" i="1"/>
  <c r="E40" i="1"/>
  <c r="F40" i="1"/>
  <c r="G40" i="1"/>
  <c r="K40" i="1"/>
  <c r="E37" i="2"/>
  <c r="E26" i="2"/>
  <c r="C12" i="1"/>
  <c r="C11" i="1"/>
  <c r="O43" i="1" l="1"/>
  <c r="O26" i="1"/>
  <c r="O22" i="1"/>
  <c r="O30" i="1"/>
  <c r="O44" i="1"/>
  <c r="O27" i="1"/>
  <c r="O25" i="1"/>
  <c r="O40" i="1"/>
  <c r="O48" i="1"/>
  <c r="O36" i="1"/>
  <c r="O32" i="1"/>
  <c r="O53" i="1"/>
  <c r="O38" i="1"/>
  <c r="O42" i="1"/>
  <c r="O33" i="1"/>
  <c r="O23" i="1"/>
  <c r="O50" i="1"/>
  <c r="O45" i="1"/>
  <c r="O21" i="1"/>
  <c r="O47" i="1"/>
  <c r="O41" i="1"/>
  <c r="O29" i="1"/>
  <c r="O39" i="1"/>
  <c r="C15" i="1"/>
  <c r="O35" i="1"/>
  <c r="O37" i="1"/>
  <c r="O46" i="1"/>
  <c r="O34" i="1"/>
  <c r="O49" i="1"/>
  <c r="O51" i="1"/>
  <c r="O31" i="1"/>
  <c r="O52" i="1"/>
  <c r="O28" i="1"/>
  <c r="O24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<sst xmlns="http://schemas.openxmlformats.org/spreadsheetml/2006/main" count="379" uniqueCount="206">
  <si>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</si>
  <si>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</si>
  <si>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</si>
  <si>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</si>
  <si>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</si>
  <si>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</si>
  <si>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</si>
  <si>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</si>
  <si>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</si>
  <si>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</si>
  <si>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</si>
  <si>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</si>
  <si>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</si>
  <si>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</si>
  <si>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</si>
  <si>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</si>
  <si>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</si>
  <si>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</si>
  <si>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</si>
  <si>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</si>
  <si>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</si>
  <si>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</si>
  <si>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</si>
  <si>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</si>
  <si>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</si>
  <si>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</si>
  <si>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</si>
  <si>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</si>
  <si>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</si>
  <si>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Bull.118</t>
  </si>
  <si>
    <t>B</t>
  </si>
  <si>
    <t>II</t>
  </si>
  <si>
    <t>IBVS 5484</t>
  </si>
  <si>
    <t>EW/KW</t>
  </si>
  <si>
    <t>IBVS 5657</t>
  </si>
  <si>
    <t>Period supported by ToMcat</t>
  </si>
  <si>
    <t># of data points:</t>
  </si>
  <si>
    <t>HR Lac / ??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</si>
  <si>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</si>
  <si>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</si>
  <si>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</si>
  <si>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</si>
  <si>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</si>
  <si>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</si>
  <si>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5296</t>
  </si>
  <si>
    <t>I</t>
  </si>
  <si>
    <t>IBVS 5920</t>
  </si>
  <si>
    <t>Add cycle</t>
  </si>
  <si>
    <t>Old Cycle</t>
  </si>
  <si>
    <t>IBVS 5960</t>
  </si>
  <si>
    <t>OEJV 0160</t>
  </si>
  <si>
    <t>IBVS 6070</t>
  </si>
  <si>
    <t>BAD?</t>
  </si>
  <si>
    <t>IBVS 6118</t>
  </si>
  <si>
    <t>VSX</t>
  </si>
  <si>
    <t>IBVS 5984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</si>
  <si>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</si>
  <si>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</si>
  <si>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</si>
  <si>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</si>
  <si>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</si>
  <si>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</si>
  <si>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</si>
  <si>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</si>
  <si>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</si>
  <si>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</si>
  <si>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</si>
  <si>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</si>
  <si>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2451032.4447 </t>
  </si>
  <si>
    <t> 06.08.1998 22:40 </t>
  </si>
  <si>
    <t> -0.0770 </t>
  </si>
  <si>
    <t>E </t>
  </si>
  <si>
    <t>?</t>
  </si>
  <si>
    <t> R.Diethelm </t>
  </si>
  <si>
    <t> BBS 118 </t>
  </si>
  <si>
    <t>2452218.3775 </t>
  </si>
  <si>
    <t> 04.11.2001 21:03 </t>
  </si>
  <si>
    <t> -0.0995 </t>
  </si>
  <si>
    <t> E.Blättler </t>
  </si>
  <si>
    <t> BBS 127 </t>
  </si>
  <si>
    <t>2452225.4627 </t>
  </si>
  <si>
    <t> 11.11.2001 23:06 </t>
  </si>
  <si>
    <t> -0.0940 </t>
  </si>
  <si>
    <t>o</t>
  </si>
  <si>
    <t> F.Agerer </t>
  </si>
  <si>
    <t>BAVM 152 </t>
  </si>
  <si>
    <t>2452258.2885 </t>
  </si>
  <si>
    <t> 14.12.2001 18:55 </t>
  </si>
  <si>
    <t> -0.0922 </t>
  </si>
  <si>
    <t>-I</t>
  </si>
  <si>
    <t>2452456.5173 </t>
  </si>
  <si>
    <t> 01.07.2002 00:24 </t>
  </si>
  <si>
    <t>43907</t>
  </si>
  <si>
    <t> -0.0947 </t>
  </si>
  <si>
    <t>BAVM 158 </t>
  </si>
  <si>
    <t>2452503.4985 </t>
  </si>
  <si>
    <t> 16.08.2002 23:57 </t>
  </si>
  <si>
    <t>44016.5</t>
  </si>
  <si>
    <t> -0.0969 </t>
  </si>
  <si>
    <t>2453226.4812 </t>
  </si>
  <si>
    <t> 08.08.2004 23:32 </t>
  </si>
  <si>
    <t>45701.5</t>
  </si>
  <si>
    <t> -0.1007 </t>
  </si>
  <si>
    <t>BAVM 173 </t>
  </si>
  <si>
    <t>2453250.5075 </t>
  </si>
  <si>
    <t> 02.09.2004 00:10 </t>
  </si>
  <si>
    <t>45757.5</t>
  </si>
  <si>
    <t> -0.1024 </t>
  </si>
  <si>
    <t>2453253.5103 </t>
  </si>
  <si>
    <t> 05.09.2004 00:14 </t>
  </si>
  <si>
    <t>45764.5</t>
  </si>
  <si>
    <t> -0.1031 </t>
  </si>
  <si>
    <t>2453255.4319 </t>
  </si>
  <si>
    <t> 06.09.2004 22:21 </t>
  </si>
  <si>
    <t>45769</t>
  </si>
  <si>
    <t> -0.1123 </t>
  </si>
  <si>
    <t>2453257.3749 </t>
  </si>
  <si>
    <t> 08.09.2004 20:59 </t>
  </si>
  <si>
    <t>45773.5</t>
  </si>
  <si>
    <t> -0.1002 </t>
  </si>
  <si>
    <t>2453257.5778 </t>
  </si>
  <si>
    <t> 09.09.2004 01:52 </t>
  </si>
  <si>
    <t>45774</t>
  </si>
  <si>
    <t> -0.1118 </t>
  </si>
  <si>
    <t>2453258.4387 </t>
  </si>
  <si>
    <t> 09.09.2004 22:31 </t>
  </si>
  <si>
    <t>45776</t>
  </si>
  <si>
    <t> -0.1090 </t>
  </si>
  <si>
    <t>2453259.5161 </t>
  </si>
  <si>
    <t> 11.09.2004 00:23 </t>
  </si>
  <si>
    <t>45778.5</t>
  </si>
  <si>
    <t> -0.1043 </t>
  </si>
  <si>
    <t>2453282.4640 </t>
  </si>
  <si>
    <t> 03.10.2004 23:08 </t>
  </si>
  <si>
    <t>45832</t>
  </si>
  <si>
    <t>2453284.4019 </t>
  </si>
  <si>
    <t> 05.10.2004 21:38 </t>
  </si>
  <si>
    <t>45836.5</t>
  </si>
  <si>
    <t> -0.1047 </t>
  </si>
  <si>
    <t>2454658.4963 </t>
  </si>
  <si>
    <t> 10.07.2008 23:54 </t>
  </si>
  <si>
    <t>49039</t>
  </si>
  <si>
    <t> -0.1137 </t>
  </si>
  <si>
    <t>C </t>
  </si>
  <si>
    <t>BAVM 203 </t>
  </si>
  <si>
    <t>2454682.5212 </t>
  </si>
  <si>
    <t> 04.08.2008 00:30 </t>
  </si>
  <si>
    <t>49095</t>
  </si>
  <si>
    <t> -0.1168 </t>
  </si>
  <si>
    <t>2454798.3772 </t>
  </si>
  <si>
    <t> 27.11.2008 21:03 </t>
  </si>
  <si>
    <t>49365</t>
  </si>
  <si>
    <t> -0.1103 </t>
  </si>
  <si>
    <t>2454798.5884 </t>
  </si>
  <si>
    <t> 28.11.2008 02:07 </t>
  </si>
  <si>
    <t>49365.5</t>
  </si>
  <si>
    <t>2455106.6705 </t>
  </si>
  <si>
    <t> 02.10.2009 04:05 </t>
  </si>
  <si>
    <t>50083.5</t>
  </si>
  <si>
    <t> -0.1053 </t>
  </si>
  <si>
    <t>IBVS 5920 </t>
  </si>
  <si>
    <t>2455460.4361 </t>
  </si>
  <si>
    <t> 20.09.2010 22:27 </t>
  </si>
  <si>
    <t>50908</t>
  </si>
  <si>
    <t> -0.1097 </t>
  </si>
  <si>
    <t>BAVM 215 </t>
  </si>
  <si>
    <t>2455469.6614 </t>
  </si>
  <si>
    <t> 30.09.2010 03:52 </t>
  </si>
  <si>
    <t>50929.5</t>
  </si>
  <si>
    <t> -0.1094 </t>
  </si>
  <si>
    <t>IBVS 5960 </t>
  </si>
  <si>
    <t>2455799.4061 </t>
  </si>
  <si>
    <t> 25.08.2011 21:44 </t>
  </si>
  <si>
    <t>51698</t>
  </si>
  <si>
    <t> -0.1066 </t>
  </si>
  <si>
    <t>BAVM 225 </t>
  </si>
  <si>
    <t>2455802.4095 </t>
  </si>
  <si>
    <t> 28.08.2011 21:49 </t>
  </si>
  <si>
    <t>51705</t>
  </si>
  <si>
    <t> -0.1067 </t>
  </si>
  <si>
    <t>2455804.55511 </t>
  </si>
  <si>
    <t> 31.08.2011 01:19 </t>
  </si>
  <si>
    <t>51710</t>
  </si>
  <si>
    <t> -0.10648 </t>
  </si>
  <si>
    <t> J.Trnka </t>
  </si>
  <si>
    <t>OEJV 0160 </t>
  </si>
  <si>
    <t>2456133.4422 </t>
  </si>
  <si>
    <t> 24.07.2012 22:36 </t>
  </si>
  <si>
    <t>52476.5</t>
  </si>
  <si>
    <t> -0.1032 </t>
  </si>
  <si>
    <t>BAVM 231 </t>
  </si>
  <si>
    <t>2456167.5481 </t>
  </si>
  <si>
    <t> 28.08.2012 01:09 </t>
  </si>
  <si>
    <t>52556</t>
  </si>
  <si>
    <t> -0.1085 </t>
  </si>
  <si>
    <t>2456505.4483 </t>
  </si>
  <si>
    <t> 31.07.2013 22:45 </t>
  </si>
  <si>
    <t>53343.5</t>
  </si>
  <si>
    <t> -0.1026 </t>
  </si>
  <si>
    <t>BAVM 234 </t>
  </si>
  <si>
    <t>2456891.3990 </t>
  </si>
  <si>
    <t> 21.08.2014 21:34 </t>
  </si>
  <si>
    <t>54243</t>
  </si>
  <si>
    <t> -0.1022 </t>
  </si>
  <si>
    <t>BAVM 238 </t>
  </si>
  <si>
    <t>IBVS 6196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</si>
</sst>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23" fillId="0" borderId="0"/>
    <xf numFmtId="0" fontId="23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7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8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2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9" fillId="0" borderId="0" xfId="0" applyFont="1">
      <alignment vertical="top"/>
    </xf>
    <xf numFmtId="0" fontId="20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1" fillId="24" borderId="18" xfId="38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0" fillId="0" borderId="10" xfId="0" applyBorder="1" applyAlignment="1">
      <alignment horizontal="left"/>
    </xf>
    <xf numFmtId="0" fontId="9" fillId="0" borderId="0" xfId="0" applyFont="1" applyAlignment="1">
      <alignment horizontal="left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7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HR Lac - O-C Diagr.</a:t>
            </a:r>
          </a:p>
        </c:rich>
      </c:tx>
      <c:layout>
        <c:manualLayout>
          <c:xMode val="edge"/>
          <c:yMode val="edge"/>
          <c:x val="0.3858865164376975"/>
          <c:y val="3.4782608695652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13082860855019"/>
          <c:w val="0.81982102193163175"/>
          <c:h val="0.649277200173234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50-4346-B5CC-7CD0FBE2C1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50-4346-B5CC-7CD0FBE2C1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0">
                  <c:v>0</c:v>
                </c:pt>
                <c:pt idx="1">
                  <c:v>-7.6994800001557451E-2</c:v>
                </c:pt>
                <c:pt idx="3">
                  <c:v>-9.396885000023758E-2</c:v>
                </c:pt>
                <c:pt idx="4">
                  <c:v>-9.2184499997529201E-2</c:v>
                </c:pt>
                <c:pt idx="5">
                  <c:v>-9.4694699997489806E-2</c:v>
                </c:pt>
                <c:pt idx="6">
                  <c:v>-9.6889649998047389E-2</c:v>
                </c:pt>
                <c:pt idx="7">
                  <c:v>-0.10067814999638358</c:v>
                </c:pt>
                <c:pt idx="8">
                  <c:v>-0.10241574999963632</c:v>
                </c:pt>
                <c:pt idx="9">
                  <c:v>-0.10312044999591308</c:v>
                </c:pt>
                <c:pt idx="10">
                  <c:v>-0.11234489999333164</c:v>
                </c:pt>
                <c:pt idx="11">
                  <c:v>-0.10016935000021476</c:v>
                </c:pt>
                <c:pt idx="12">
                  <c:v>-0.11180540000350447</c:v>
                </c:pt>
                <c:pt idx="13">
                  <c:v>-0.1090496000033454</c:v>
                </c:pt>
                <c:pt idx="14">
                  <c:v>-0.10432985000079498</c:v>
                </c:pt>
                <c:pt idx="15">
                  <c:v>-0.11178719999588793</c:v>
                </c:pt>
                <c:pt idx="16">
                  <c:v>-0.10471165000490146</c:v>
                </c:pt>
                <c:pt idx="22">
                  <c:v>-0.10966680000274209</c:v>
                </c:pt>
                <c:pt idx="27">
                  <c:v>-0.10315565000200877</c:v>
                </c:pt>
                <c:pt idx="28">
                  <c:v>-0.10848760000226321</c:v>
                </c:pt>
                <c:pt idx="29">
                  <c:v>-0.10256635000405367</c:v>
                </c:pt>
                <c:pt idx="30">
                  <c:v>-0.1022203000029549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50-4346-B5CC-7CD0FBE2C1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2">
                  <c:v>-9.9479199998313561E-2</c:v>
                </c:pt>
                <c:pt idx="17">
                  <c:v>-0.11371190000500064</c:v>
                </c:pt>
                <c:pt idx="18">
                  <c:v>-0.11684950000199024</c:v>
                </c:pt>
                <c:pt idx="19">
                  <c:v>-0.1103164999949513</c:v>
                </c:pt>
                <c:pt idx="20">
                  <c:v>-0.11365254999691388</c:v>
                </c:pt>
                <c:pt idx="21">
                  <c:v>-0.10532034999778261</c:v>
                </c:pt>
                <c:pt idx="23">
                  <c:v>0</c:v>
                </c:pt>
                <c:pt idx="24">
                  <c:v>-0.10662579999916488</c:v>
                </c:pt>
                <c:pt idx="25">
                  <c:v>-0.106730499996047</c:v>
                </c:pt>
                <c:pt idx="26">
                  <c:v>-0.10648099999525584</c:v>
                </c:pt>
                <c:pt idx="31">
                  <c:v>-0.10371160000067903</c:v>
                </c:pt>
                <c:pt idx="32">
                  <c:v>-0.10201970000343863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50-4346-B5CC-7CD0FBE2C1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50-4346-B5CC-7CD0FBE2C1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50-4346-B5CC-7CD0FBE2C1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50-4346-B5CC-7CD0FBE2C1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-0.18434197556180881</c:v>
                </c:pt>
                <c:pt idx="1">
                  <c:v>-0.12351505377704886</c:v>
                </c:pt>
                <c:pt idx="2">
                  <c:v>-0.11937280454542679</c:v>
                </c:pt>
                <c:pt idx="3">
                  <c:v>-0.11934807693604844</c:v>
                </c:pt>
                <c:pt idx="4">
                  <c:v>-0.11923343074711244</c:v>
                </c:pt>
                <c:pt idx="5">
                  <c:v>-0.1185410576845186</c:v>
                </c:pt>
                <c:pt idx="6">
                  <c:v>-0.1183769562768259</c:v>
                </c:pt>
                <c:pt idx="7">
                  <c:v>-0.11585174283424877</c:v>
                </c:pt>
                <c:pt idx="8">
                  <c:v>-0.11576781882666164</c:v>
                </c:pt>
                <c:pt idx="9">
                  <c:v>-0.11575732832571324</c:v>
                </c:pt>
                <c:pt idx="10">
                  <c:v>-0.11575058443224642</c:v>
                </c:pt>
                <c:pt idx="11">
                  <c:v>-0.1157438405387796</c:v>
                </c:pt>
                <c:pt idx="12">
                  <c:v>-0.11574309121728328</c:v>
                </c:pt>
                <c:pt idx="13">
                  <c:v>-0.11574009393129803</c:v>
                </c:pt>
                <c:pt idx="14">
                  <c:v>-0.11573634732381646</c:v>
                </c:pt>
                <c:pt idx="15">
                  <c:v>-0.1156561699237109</c:v>
                </c:pt>
                <c:pt idx="16">
                  <c:v>-0.11564942603024407</c:v>
                </c:pt>
                <c:pt idx="17">
                  <c:v>-0.11085002184635491</c:v>
                </c:pt>
                <c:pt idx="18">
                  <c:v>-0.11076609783876777</c:v>
                </c:pt>
                <c:pt idx="19">
                  <c:v>-0.11036146423075838</c:v>
                </c:pt>
                <c:pt idx="20">
                  <c:v>-0.11036071490926207</c:v>
                </c:pt>
                <c:pt idx="21">
                  <c:v>-0.10928468924055561</c:v>
                </c:pt>
                <c:pt idx="22">
                  <c:v>-0.10804905809313434</c:v>
                </c:pt>
                <c:pt idx="23">
                  <c:v>-0.10801758659028916</c:v>
                </c:pt>
                <c:pt idx="24">
                  <c:v>-0.10686513012895871</c:v>
                </c:pt>
                <c:pt idx="25">
                  <c:v>-0.10685463962801031</c:v>
                </c:pt>
                <c:pt idx="26">
                  <c:v>-0.10684714641304718</c:v>
                </c:pt>
                <c:pt idx="27">
                  <c:v>-0.10569843655919829</c:v>
                </c:pt>
                <c:pt idx="28">
                  <c:v>-0.10557929444128442</c:v>
                </c:pt>
                <c:pt idx="29">
                  <c:v>-0.10439911308459036</c:v>
                </c:pt>
                <c:pt idx="30">
                  <c:v>-0.10305108371272204</c:v>
                </c:pt>
                <c:pt idx="31">
                  <c:v>-0.10192260553927363</c:v>
                </c:pt>
                <c:pt idx="32">
                  <c:v>-0.10168132401746062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50-4346-B5CC-7CD0FBE2C14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Active!$U$21:$U$994</c:f>
              <c:numCache>
                <c:formatCode>General</c:formatCode>
                <c:ptCount val="974"/>
                <c:pt idx="23">
                  <c:v>-3.8489049999043345E-2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50-4346-B5CC-7CD0FBE2C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20248"/>
        <c:axId val="1"/>
      </c:scatterChart>
      <c:valAx>
        <c:axId val="685120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3480695347864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812811442047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20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189504465095"/>
          <c:y val="0.92464041994750656"/>
          <c:w val="0.7222233256878926"/>
          <c:h val="5.79713188025410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HR Lac - O-C Diagr.</a:t>
            </a:r>
          </a:p>
        </c:rich>
      </c:tx>
      <c:layout>
        <c:manualLayout>
          <c:xMode val="edge"/>
          <c:yMode val="edge"/>
          <c:x val="0.3818472925626080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71539043456332"/>
          <c:y val="0.14678942920199375"/>
          <c:w val="0.81377276165878332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97-4587-BB8B-0CADBEFCAA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97-4587-BB8B-0CADBEFCAA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0">
                  <c:v>0</c:v>
                </c:pt>
                <c:pt idx="1">
                  <c:v>-7.6994800001557451E-2</c:v>
                </c:pt>
                <c:pt idx="3">
                  <c:v>-9.396885000023758E-2</c:v>
                </c:pt>
                <c:pt idx="4">
                  <c:v>-9.2184499997529201E-2</c:v>
                </c:pt>
                <c:pt idx="5">
                  <c:v>-9.4694699997489806E-2</c:v>
                </c:pt>
                <c:pt idx="6">
                  <c:v>-9.6889649998047389E-2</c:v>
                </c:pt>
                <c:pt idx="7">
                  <c:v>-0.10067814999638358</c:v>
                </c:pt>
                <c:pt idx="8">
                  <c:v>-0.10241574999963632</c:v>
                </c:pt>
                <c:pt idx="9">
                  <c:v>-0.10312044999591308</c:v>
                </c:pt>
                <c:pt idx="10">
                  <c:v>-0.11234489999333164</c:v>
                </c:pt>
                <c:pt idx="11">
                  <c:v>-0.10016935000021476</c:v>
                </c:pt>
                <c:pt idx="12">
                  <c:v>-0.11180540000350447</c:v>
                </c:pt>
                <c:pt idx="13">
                  <c:v>-0.1090496000033454</c:v>
                </c:pt>
                <c:pt idx="14">
                  <c:v>-0.10432985000079498</c:v>
                </c:pt>
                <c:pt idx="15">
                  <c:v>-0.11178719999588793</c:v>
                </c:pt>
                <c:pt idx="16">
                  <c:v>-0.10471165000490146</c:v>
                </c:pt>
                <c:pt idx="22">
                  <c:v>-0.10966680000274209</c:v>
                </c:pt>
                <c:pt idx="27">
                  <c:v>-0.10315565000200877</c:v>
                </c:pt>
                <c:pt idx="28">
                  <c:v>-0.10848760000226321</c:v>
                </c:pt>
                <c:pt idx="29">
                  <c:v>-0.10256635000405367</c:v>
                </c:pt>
                <c:pt idx="30">
                  <c:v>-0.1022203000029549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97-4587-BB8B-0CADBEFCAA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2">
                  <c:v>-9.9479199998313561E-2</c:v>
                </c:pt>
                <c:pt idx="17">
                  <c:v>-0.11371190000500064</c:v>
                </c:pt>
                <c:pt idx="18">
                  <c:v>-0.11684950000199024</c:v>
                </c:pt>
                <c:pt idx="19">
                  <c:v>-0.1103164999949513</c:v>
                </c:pt>
                <c:pt idx="20">
                  <c:v>-0.11365254999691388</c:v>
                </c:pt>
                <c:pt idx="21">
                  <c:v>-0.10532034999778261</c:v>
                </c:pt>
                <c:pt idx="23">
                  <c:v>0</c:v>
                </c:pt>
                <c:pt idx="24">
                  <c:v>-0.10662579999916488</c:v>
                </c:pt>
                <c:pt idx="25">
                  <c:v>-0.106730499996047</c:v>
                </c:pt>
                <c:pt idx="26">
                  <c:v>-0.10648099999525584</c:v>
                </c:pt>
                <c:pt idx="31">
                  <c:v>-0.10371160000067903</c:v>
                </c:pt>
                <c:pt idx="32">
                  <c:v>-0.10201970000343863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97-4587-BB8B-0CADBEFCAA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97-4587-BB8B-0CADBEFCAA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797-4587-BB8B-0CADBEFCAA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5.0000000000000001E-4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7.0000000000000001E-3</c:v>
                  </c:pt>
                  <c:pt idx="6">
                    <c:v>2.3E-3</c:v>
                  </c:pt>
                  <c:pt idx="7">
                    <c:v>1.6999999999999999E-3</c:v>
                  </c:pt>
                  <c:pt idx="8">
                    <c:v>2.8999999999999998E-3</c:v>
                  </c:pt>
                  <c:pt idx="9">
                    <c:v>3.2000000000000002E-3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2.5000000000000001E-3</c:v>
                  </c:pt>
                  <c:pt idx="14">
                    <c:v>3.3999999999999998E-3</c:v>
                  </c:pt>
                  <c:pt idx="15">
                    <c:v>2.0000000000000001E-4</c:v>
                  </c:pt>
                  <c:pt idx="16">
                    <c:v>4.0000000000000001E-3</c:v>
                  </c:pt>
                  <c:pt idx="21">
                    <c:v>1.1999999999999999E-3</c:v>
                  </c:pt>
                  <c:pt idx="22">
                    <c:v>5.7999999999999996E-3</c:v>
                  </c:pt>
                  <c:pt idx="23">
                    <c:v>5.0000000000000001E-4</c:v>
                  </c:pt>
                  <c:pt idx="26">
                    <c:v>2.0000000000000001E-4</c:v>
                  </c:pt>
                  <c:pt idx="27">
                    <c:v>2.5000000000000001E-3</c:v>
                  </c:pt>
                  <c:pt idx="28">
                    <c:v>5.9999999999999995E-4</c:v>
                  </c:pt>
                  <c:pt idx="29">
                    <c:v>2.2000000000000001E-3</c:v>
                  </c:pt>
                  <c:pt idx="30">
                    <c:v>1.6000000000000001E-3</c:v>
                  </c:pt>
                  <c:pt idx="31">
                    <c:v>2.9999999999999997E-4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97-4587-BB8B-0CADBEFCAA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1">
                  <c:v>40588</c:v>
                </c:pt>
                <c:pt idx="2">
                  <c:v>43352</c:v>
                </c:pt>
                <c:pt idx="3">
                  <c:v>43368.5</c:v>
                </c:pt>
                <c:pt idx="4">
                  <c:v>43445</c:v>
                </c:pt>
                <c:pt idx="5">
                  <c:v>43907</c:v>
                </c:pt>
                <c:pt idx="6">
                  <c:v>44016.5</c:v>
                </c:pt>
                <c:pt idx="7">
                  <c:v>45701.5</c:v>
                </c:pt>
                <c:pt idx="8">
                  <c:v>45757.5</c:v>
                </c:pt>
                <c:pt idx="9">
                  <c:v>45764.5</c:v>
                </c:pt>
                <c:pt idx="10">
                  <c:v>45769</c:v>
                </c:pt>
                <c:pt idx="11">
                  <c:v>45773.5</c:v>
                </c:pt>
                <c:pt idx="12">
                  <c:v>45774</c:v>
                </c:pt>
                <c:pt idx="13">
                  <c:v>45776</c:v>
                </c:pt>
                <c:pt idx="14">
                  <c:v>45778.5</c:v>
                </c:pt>
                <c:pt idx="15">
                  <c:v>45832</c:v>
                </c:pt>
                <c:pt idx="16">
                  <c:v>45836.5</c:v>
                </c:pt>
                <c:pt idx="17">
                  <c:v>49039</c:v>
                </c:pt>
                <c:pt idx="18">
                  <c:v>49095</c:v>
                </c:pt>
                <c:pt idx="19">
                  <c:v>49365</c:v>
                </c:pt>
                <c:pt idx="20">
                  <c:v>49365.5</c:v>
                </c:pt>
                <c:pt idx="21">
                  <c:v>50083.5</c:v>
                </c:pt>
                <c:pt idx="22">
                  <c:v>50908</c:v>
                </c:pt>
                <c:pt idx="23">
                  <c:v>50929</c:v>
                </c:pt>
                <c:pt idx="24">
                  <c:v>51698</c:v>
                </c:pt>
                <c:pt idx="25">
                  <c:v>51705</c:v>
                </c:pt>
                <c:pt idx="26">
                  <c:v>51710</c:v>
                </c:pt>
                <c:pt idx="27">
                  <c:v>52476.5</c:v>
                </c:pt>
                <c:pt idx="28">
                  <c:v>52556</c:v>
                </c:pt>
                <c:pt idx="29">
                  <c:v>53343.5</c:v>
                </c:pt>
                <c:pt idx="30">
                  <c:v>54243</c:v>
                </c:pt>
                <c:pt idx="31">
                  <c:v>54996</c:v>
                </c:pt>
                <c:pt idx="32">
                  <c:v>55157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-0.18434197556180881</c:v>
                </c:pt>
                <c:pt idx="1">
                  <c:v>-0.12351505377704886</c:v>
                </c:pt>
                <c:pt idx="2">
                  <c:v>-0.11937280454542679</c:v>
                </c:pt>
                <c:pt idx="3">
                  <c:v>-0.11934807693604844</c:v>
                </c:pt>
                <c:pt idx="4">
                  <c:v>-0.11923343074711244</c:v>
                </c:pt>
                <c:pt idx="5">
                  <c:v>-0.1185410576845186</c:v>
                </c:pt>
                <c:pt idx="6">
                  <c:v>-0.1183769562768259</c:v>
                </c:pt>
                <c:pt idx="7">
                  <c:v>-0.11585174283424877</c:v>
                </c:pt>
                <c:pt idx="8">
                  <c:v>-0.11576781882666164</c:v>
                </c:pt>
                <c:pt idx="9">
                  <c:v>-0.11575732832571324</c:v>
                </c:pt>
                <c:pt idx="10">
                  <c:v>-0.11575058443224642</c:v>
                </c:pt>
                <c:pt idx="11">
                  <c:v>-0.1157438405387796</c:v>
                </c:pt>
                <c:pt idx="12">
                  <c:v>-0.11574309121728328</c:v>
                </c:pt>
                <c:pt idx="13">
                  <c:v>-0.11574009393129803</c:v>
                </c:pt>
                <c:pt idx="14">
                  <c:v>-0.11573634732381646</c:v>
                </c:pt>
                <c:pt idx="15">
                  <c:v>-0.1156561699237109</c:v>
                </c:pt>
                <c:pt idx="16">
                  <c:v>-0.11564942603024407</c:v>
                </c:pt>
                <c:pt idx="17">
                  <c:v>-0.11085002184635491</c:v>
                </c:pt>
                <c:pt idx="18">
                  <c:v>-0.11076609783876777</c:v>
                </c:pt>
                <c:pt idx="19">
                  <c:v>-0.11036146423075838</c:v>
                </c:pt>
                <c:pt idx="20">
                  <c:v>-0.11036071490926207</c:v>
                </c:pt>
                <c:pt idx="21">
                  <c:v>-0.10928468924055561</c:v>
                </c:pt>
                <c:pt idx="22">
                  <c:v>-0.10804905809313434</c:v>
                </c:pt>
                <c:pt idx="23">
                  <c:v>-0.10801758659028916</c:v>
                </c:pt>
                <c:pt idx="24">
                  <c:v>-0.10686513012895871</c:v>
                </c:pt>
                <c:pt idx="25">
                  <c:v>-0.10685463962801031</c:v>
                </c:pt>
                <c:pt idx="26">
                  <c:v>-0.10684714641304718</c:v>
                </c:pt>
                <c:pt idx="27">
                  <c:v>-0.10569843655919829</c:v>
                </c:pt>
                <c:pt idx="28">
                  <c:v>-0.10557929444128442</c:v>
                </c:pt>
                <c:pt idx="29">
                  <c:v>-0.10439911308459036</c:v>
                </c:pt>
                <c:pt idx="30">
                  <c:v>-0.10305108371272204</c:v>
                </c:pt>
                <c:pt idx="31">
                  <c:v>-0.10192260553927363</c:v>
                </c:pt>
                <c:pt idx="32">
                  <c:v>-0.10168132401746062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797-4587-BB8B-0CADBEFCA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361744"/>
        <c:axId val="1"/>
      </c:scatterChart>
      <c:valAx>
        <c:axId val="747361744"/>
        <c:scaling>
          <c:orientation val="minMax"/>
          <c:min val="43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2574725107718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8"/>
          <c:min val="-0.14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78247261345854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361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378749604656223"/>
          <c:y val="0.9204921861831491"/>
          <c:w val="0.6541480906435991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390525</xdr:colOff>
      <xdr:row>0</xdr:row>
      <xdr:rowOff>1</xdr:rowOff>
    </xdr:from>
    <xdr:to>
      <xdr:col>27</xdr:col>
      <xdr:colOff>228600</xdr:colOff>
      <xdr:row>18</xdr:row>
      <xdr:rowOff>38101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2B09C2C5-811C-04AD-CBFB-D006BEFBC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0</xdr:row>
      <xdr:rowOff>0</xdr:rowOff>
    </xdr:from>
    <xdr:to>
      <xdr:col>17</xdr:col>
      <xdr:colOff>266700</xdr:colOff>
      <xdr:row>18</xdr:row>
      <xdr:rowOff>57150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BA253E78-DCCA-CB47-3AA3-108C62696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bav-astro.de/sfs/BAVM_link.php?BAVMnr=203" TargetMode="External"/><Relationship Id="rId26" Type="http://schemas.openxmlformats.org/officeDocument/2006/relationships/hyperlink" Target="http://www.bav-astro.de/sfs/BAVM_link.php?BAVMnr=231" TargetMode="External"/><Relationship Id="rId3" Type="http://schemas.openxmlformats.org/officeDocument/2006/relationships/hyperlink" Target="http://www.bav-astro.de/sfs/BAVM_link.php?BAVMnr=158" TargetMode="External"/><Relationship Id="rId21" Type="http://schemas.openxmlformats.org/officeDocument/2006/relationships/hyperlink" Target="http://www.konkoly.hu/cgi-bin/IBVS?5960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www.bav-astro.de/sfs/BAVM_link.php?BAVMnr=173" TargetMode="External"/><Relationship Id="rId17" Type="http://schemas.openxmlformats.org/officeDocument/2006/relationships/hyperlink" Target="http://www.bav-astro.de/sfs/BAVM_link.php?BAVMnr=203" TargetMode="External"/><Relationship Id="rId25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bav-astro.de/sfs/BAVM_link.php?BAVMnr=152" TargetMode="External"/><Relationship Id="rId16" Type="http://schemas.openxmlformats.org/officeDocument/2006/relationships/hyperlink" Target="http://www.bav-astro.de/sfs/BAVM_link.php?BAVMnr=203" TargetMode="External"/><Relationship Id="rId20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bav-astro.de/sfs/BAVM_link.php?BAVMnr=173" TargetMode="External"/><Relationship Id="rId24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www.bav-astro.de/sfs/BAVM_link.php?BAVMnr=203" TargetMode="External"/><Relationship Id="rId23" Type="http://schemas.openxmlformats.org/officeDocument/2006/relationships/hyperlink" Target="http://www.bav-astro.de/sfs/BAVM_link.php?BAVMnr=225" TargetMode="External"/><Relationship Id="rId28" Type="http://schemas.openxmlformats.org/officeDocument/2006/relationships/hyperlink" Target="http://www.bav-astro.de/sfs/BAVM_link.php?BAVMnr=238" TargetMode="External"/><Relationship Id="rId10" Type="http://schemas.openxmlformats.org/officeDocument/2006/relationships/hyperlink" Target="http://www.bav-astro.de/sfs/BAVM_link.php?BAVMnr=173" TargetMode="External"/><Relationship Id="rId19" Type="http://schemas.openxmlformats.org/officeDocument/2006/relationships/hyperlink" Target="http://www.konkoly.hu/cgi-bin/IBVS?5920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bav-astro.de/sfs/BAVM_link.php?BAVMnr=173" TargetMode="External"/><Relationship Id="rId22" Type="http://schemas.openxmlformats.org/officeDocument/2006/relationships/hyperlink" Target="http://www.bav-astro.de/sfs/BAVM_link.php?BAVMnr=225" TargetMode="External"/><Relationship Id="rId27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38"/>
  <sheetViews>
    <sheetView tabSelected="1" workbookViewId="0">
      <pane xSplit="14" ySplit="21" topLeftCell="O40" activePane="bottomRight" state="frozen"/>
      <selection pane="topRight" activeCell="O1" sqref="O1"/>
      <selection pane="bottomLeft" activeCell="A22" sqref="A22"/>
      <selection pane="bottomRight" activeCell="F60" sqref="F6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5703125" customWidth="1"/>
    <col min="6" max="6" width="15.28515625" customWidth="1"/>
    <col min="7" max="7" width="8.140625" style="12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37</v>
      </c>
    </row>
    <row r="2" spans="1:6">
      <c r="A2" t="s">
        <v>24</v>
      </c>
      <c r="B2" s="9" t="s">
        <v>33</v>
      </c>
    </row>
    <row r="3" spans="1:6" ht="13.5" thickBot="1">
      <c r="D3" s="11" t="s">
        <v>35</v>
      </c>
    </row>
    <row r="4" spans="1:6" ht="14.25" thickTop="1" thickBot="1">
      <c r="A4" s="6" t="s">
        <v>0</v>
      </c>
      <c r="C4" s="3">
        <v>33617.3433</v>
      </c>
      <c r="D4" s="4">
        <v>0.42907210000000001</v>
      </c>
    </row>
    <row r="5" spans="1:6" ht="13.5" thickTop="1">
      <c r="A5" s="13" t="s">
        <v>38</v>
      </c>
      <c r="B5" s="14"/>
      <c r="C5" s="15">
        <v>-9.5</v>
      </c>
      <c r="D5" s="14" t="s">
        <v>39</v>
      </c>
    </row>
    <row r="6" spans="1:6">
      <c r="A6" s="6" t="s">
        <v>1</v>
      </c>
    </row>
    <row r="7" spans="1:6">
      <c r="A7" t="s">
        <v>2</v>
      </c>
      <c r="C7">
        <f>+C4</f>
        <v>33617.3433</v>
      </c>
      <c r="D7" s="48" t="s">
        <v>54</v>
      </c>
    </row>
    <row r="8" spans="1:6">
      <c r="A8" t="s">
        <v>3</v>
      </c>
      <c r="C8">
        <f>+D4</f>
        <v>0.42907210000000001</v>
      </c>
      <c r="D8" s="48" t="s">
        <v>54</v>
      </c>
    </row>
    <row r="9" spans="1:6">
      <c r="A9" s="28" t="s">
        <v>43</v>
      </c>
      <c r="B9" s="29">
        <v>40</v>
      </c>
      <c r="C9" s="18" t="str">
        <f>"F"&amp;B9</f>
        <v>F40</v>
      </c>
      <c r="D9" s="10" t="str">
        <f>"G"&amp;B9</f>
        <v>G40</v>
      </c>
    </row>
    <row r="10" spans="1:6" ht="13.5" thickBot="1">
      <c r="A10" s="14"/>
      <c r="B10" s="14"/>
      <c r="C10" s="5" t="s">
        <v>20</v>
      </c>
      <c r="D10" s="5" t="s">
        <v>21</v>
      </c>
      <c r="E10" s="14"/>
    </row>
    <row r="11" spans="1:6">
      <c r="A11" s="14" t="s">
        <v>16</v>
      </c>
      <c r="B11" s="14"/>
      <c r="C11" s="16">
        <f ca="1">INTERCEPT(INDIRECT($D$9):G993,INDIRECT($C$9):F993)</f>
        <v>-0.18434197556180881</v>
      </c>
      <c r="D11" s="17"/>
      <c r="E11" s="14"/>
    </row>
    <row r="12" spans="1:6">
      <c r="A12" s="14" t="s">
        <v>17</v>
      </c>
      <c r="B12" s="14"/>
      <c r="C12" s="16">
        <f ca="1">SLOPE(INDIRECT($D$9):G993,INDIRECT($C$9):F993)</f>
        <v>1.4986429926273764E-6</v>
      </c>
      <c r="D12" s="17"/>
      <c r="E12" s="14"/>
    </row>
    <row r="13" spans="1:6">
      <c r="A13" s="14" t="s">
        <v>19</v>
      </c>
      <c r="B13" s="14"/>
      <c r="C13" s="17" t="s">
        <v>14</v>
      </c>
    </row>
    <row r="14" spans="1:6">
      <c r="A14" s="14"/>
      <c r="B14" s="14"/>
      <c r="C14" s="14"/>
    </row>
    <row r="15" spans="1:6">
      <c r="A15" s="19" t="s">
        <v>18</v>
      </c>
      <c r="B15" s="14"/>
      <c r="C15" s="20">
        <f ca="1">(C7+C11)+(C8+C12)*INT(MAX(F21:F3534))</f>
        <v>57283.571438375991</v>
      </c>
      <c r="E15" s="21" t="s">
        <v>47</v>
      </c>
      <c r="F15" s="15">
        <v>1</v>
      </c>
    </row>
    <row r="16" spans="1:6">
      <c r="A16" s="23" t="s">
        <v>4</v>
      </c>
      <c r="B16" s="14"/>
      <c r="C16" s="24">
        <f ca="1">+C8+C12</f>
        <v>0.42907359864299266</v>
      </c>
      <c r="E16" s="21" t="s">
        <v>40</v>
      </c>
      <c r="F16" s="22">
        <f ca="1">NOW()+15018.5+$C$5/24</f>
        <v>60357.651119212962</v>
      </c>
    </row>
    <row r="17" spans="1:31" ht="13.5" thickBot="1">
      <c r="A17" s="21" t="s">
        <v>36</v>
      </c>
      <c r="B17" s="14"/>
      <c r="C17" s="14">
        <f>COUNT(C21:C2192)</f>
        <v>33</v>
      </c>
      <c r="E17" s="21" t="s">
        <v>48</v>
      </c>
      <c r="F17" s="22">
        <f ca="1">ROUND(2*(F16-$C$7)/$C$8,0)/2+F15</f>
        <v>62322</v>
      </c>
    </row>
    <row r="18" spans="1:31" ht="14.25" thickTop="1" thickBot="1">
      <c r="A18" s="23" t="s">
        <v>5</v>
      </c>
      <c r="B18" s="14"/>
      <c r="C18" s="26">
        <f ca="1">+C15</f>
        <v>57283.571438375991</v>
      </c>
      <c r="D18" s="27">
        <f ca="1">+C16</f>
        <v>0.42907359864299266</v>
      </c>
      <c r="E18" s="21" t="s">
        <v>41</v>
      </c>
      <c r="F18" s="10">
        <f ca="1">ROUND(2*(F16-$C$15)/$C$16,0)/2+F15</f>
        <v>7165.5</v>
      </c>
    </row>
    <row r="19" spans="1:31" ht="13.5" thickTop="1">
      <c r="E19" s="21" t="s">
        <v>42</v>
      </c>
      <c r="F19" s="25">
        <f ca="1">+$C$15+$C$16*F18-15018.5-$C$5/24</f>
        <v>45339.99414278569</v>
      </c>
    </row>
    <row r="20" spans="1:3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69" t="s">
        <v>11</v>
      </c>
      <c r="H20" s="8" t="s">
        <v>64</v>
      </c>
      <c r="I20" s="8" t="s">
        <v>67</v>
      </c>
      <c r="J20" s="8" t="s">
        <v>61</v>
      </c>
      <c r="K20" s="8" t="s">
        <v>59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41" t="s">
        <v>52</v>
      </c>
    </row>
    <row r="21" spans="1:31">
      <c r="A21" t="s">
        <v>12</v>
      </c>
      <c r="C21" s="12">
        <v>33617.3433</v>
      </c>
      <c r="D21" s="12" t="s">
        <v>14</v>
      </c>
      <c r="E21">
        <f t="shared" ref="E21:E53" si="0">+(C21-C$7)/C$8</f>
        <v>0</v>
      </c>
      <c r="G21" s="70">
        <v>0</v>
      </c>
      <c r="J21">
        <f>+G21</f>
        <v>0</v>
      </c>
      <c r="O21">
        <f t="shared" ref="O21:O53" ca="1" si="1">+C$11+C$12*$F21</f>
        <v>-0.18434197556180881</v>
      </c>
      <c r="Q21" s="2">
        <f t="shared" ref="Q21:Q53" si="2">+C21-15018.5</f>
        <v>18598.8433</v>
      </c>
      <c r="U21" s="42"/>
    </row>
    <row r="22" spans="1:31">
      <c r="A22" s="30" t="s">
        <v>29</v>
      </c>
      <c r="B22" s="30" t="s">
        <v>31</v>
      </c>
      <c r="C22" s="31">
        <v>51032.4447</v>
      </c>
      <c r="D22" s="32">
        <v>5.0000000000000001E-4</v>
      </c>
      <c r="E22" s="30">
        <f t="shared" si="0"/>
        <v>40587.820555100181</v>
      </c>
      <c r="F22">
        <f t="shared" ref="F22:F30" si="3">ROUND(2*E22,0)/2</f>
        <v>40588</v>
      </c>
      <c r="G22" s="12">
        <f t="shared" ref="G22:G43" si="4">+C22-(C$7+F22*C$8)</f>
        <v>-7.6994800001557451E-2</v>
      </c>
      <c r="J22">
        <f>+G22</f>
        <v>-7.6994800001557451E-2</v>
      </c>
      <c r="O22">
        <f t="shared" ca="1" si="1"/>
        <v>-0.12351505377704886</v>
      </c>
      <c r="Q22" s="2">
        <f t="shared" si="2"/>
        <v>36013.9447</v>
      </c>
      <c r="U22" s="42"/>
      <c r="AA22">
        <v>17</v>
      </c>
      <c r="AC22" t="s">
        <v>28</v>
      </c>
      <c r="AE22" t="s">
        <v>30</v>
      </c>
    </row>
    <row r="23" spans="1:31">
      <c r="A23" s="66" t="s">
        <v>79</v>
      </c>
      <c r="B23" s="68" t="s">
        <v>45</v>
      </c>
      <c r="C23" s="67">
        <v>52218.377500000002</v>
      </c>
      <c r="D23" s="12"/>
      <c r="E23">
        <f t="shared" si="0"/>
        <v>43351.768152718396</v>
      </c>
      <c r="F23">
        <f t="shared" si="3"/>
        <v>43352</v>
      </c>
      <c r="G23" s="12">
        <f t="shared" si="4"/>
        <v>-9.9479199998313561E-2</v>
      </c>
      <c r="K23">
        <f>+G23</f>
        <v>-9.9479199998313561E-2</v>
      </c>
      <c r="O23">
        <f t="shared" ca="1" si="1"/>
        <v>-0.11937280454542679</v>
      </c>
      <c r="Q23" s="2">
        <f t="shared" si="2"/>
        <v>37199.877500000002</v>
      </c>
      <c r="U23" s="42"/>
    </row>
    <row r="24" spans="1:31">
      <c r="A24" s="34" t="s">
        <v>44</v>
      </c>
      <c r="B24" s="33" t="s">
        <v>45</v>
      </c>
      <c r="C24" s="34">
        <v>52225.462699999996</v>
      </c>
      <c r="D24" s="34">
        <v>8.9999999999999998E-4</v>
      </c>
      <c r="E24" s="30">
        <f t="shared" si="0"/>
        <v>43368.2809951987</v>
      </c>
      <c r="F24">
        <f t="shared" si="3"/>
        <v>43368.5</v>
      </c>
      <c r="G24" s="12">
        <f t="shared" si="4"/>
        <v>-9.396885000023758E-2</v>
      </c>
      <c r="J24">
        <f t="shared" ref="J24:J37" si="5">+G24</f>
        <v>-9.396885000023758E-2</v>
      </c>
      <c r="O24">
        <f t="shared" ca="1" si="1"/>
        <v>-0.11934807693604844</v>
      </c>
      <c r="Q24" s="2">
        <f t="shared" si="2"/>
        <v>37206.962699999996</v>
      </c>
      <c r="U24" s="42"/>
    </row>
    <row r="25" spans="1:31">
      <c r="A25" s="35" t="s">
        <v>44</v>
      </c>
      <c r="B25" s="36" t="s">
        <v>45</v>
      </c>
      <c r="C25" s="35">
        <v>52258.288500000002</v>
      </c>
      <c r="D25" s="35">
        <v>8.9999999999999998E-4</v>
      </c>
      <c r="E25">
        <f t="shared" si="0"/>
        <v>43444.785153823803</v>
      </c>
      <c r="F25">
        <f t="shared" si="3"/>
        <v>43445</v>
      </c>
      <c r="G25" s="12">
        <f t="shared" si="4"/>
        <v>-9.2184499997529201E-2</v>
      </c>
      <c r="J25">
        <f t="shared" si="5"/>
        <v>-9.2184499997529201E-2</v>
      </c>
      <c r="O25">
        <f t="shared" ca="1" si="1"/>
        <v>-0.11923343074711244</v>
      </c>
      <c r="Q25" s="2">
        <f t="shared" si="2"/>
        <v>37239.788500000002</v>
      </c>
      <c r="U25" s="42"/>
    </row>
    <row r="26" spans="1:31">
      <c r="A26" s="37" t="s">
        <v>32</v>
      </c>
      <c r="B26" s="37"/>
      <c r="C26" s="34">
        <v>52456.5173</v>
      </c>
      <c r="D26" s="34">
        <v>7.0000000000000001E-3</v>
      </c>
      <c r="E26" s="30">
        <f t="shared" si="0"/>
        <v>43906.779303524978</v>
      </c>
      <c r="F26">
        <f t="shared" si="3"/>
        <v>43907</v>
      </c>
      <c r="G26" s="12">
        <f t="shared" si="4"/>
        <v>-9.4694699997489806E-2</v>
      </c>
      <c r="J26">
        <f t="shared" si="5"/>
        <v>-9.4694699997489806E-2</v>
      </c>
      <c r="O26">
        <f t="shared" ca="1" si="1"/>
        <v>-0.1185410576845186</v>
      </c>
      <c r="Q26" s="2">
        <f t="shared" si="2"/>
        <v>37438.0173</v>
      </c>
      <c r="U26" s="42"/>
    </row>
    <row r="27" spans="1:31">
      <c r="A27" s="37" t="s">
        <v>32</v>
      </c>
      <c r="B27" s="37"/>
      <c r="C27" s="34">
        <v>52503.498500000002</v>
      </c>
      <c r="D27" s="34">
        <v>2.3E-3</v>
      </c>
      <c r="E27" s="30">
        <f t="shared" si="0"/>
        <v>44016.274187951167</v>
      </c>
      <c r="F27">
        <f t="shared" si="3"/>
        <v>44016.5</v>
      </c>
      <c r="G27" s="12">
        <f t="shared" si="4"/>
        <v>-9.6889649998047389E-2</v>
      </c>
      <c r="J27">
        <f t="shared" si="5"/>
        <v>-9.6889649998047389E-2</v>
      </c>
      <c r="O27">
        <f t="shared" ca="1" si="1"/>
        <v>-0.1183769562768259</v>
      </c>
      <c r="Q27" s="2">
        <f t="shared" si="2"/>
        <v>37484.998500000002</v>
      </c>
      <c r="U27" s="42"/>
    </row>
    <row r="28" spans="1:31">
      <c r="A28" s="38" t="s">
        <v>34</v>
      </c>
      <c r="B28" s="33"/>
      <c r="C28" s="34">
        <v>53226.481200000002</v>
      </c>
      <c r="D28" s="34">
        <v>1.6999999999999999E-3</v>
      </c>
      <c r="E28" s="30">
        <f t="shared" si="0"/>
        <v>45701.265358432771</v>
      </c>
      <c r="F28">
        <f t="shared" si="3"/>
        <v>45701.5</v>
      </c>
      <c r="G28" s="12">
        <f t="shared" si="4"/>
        <v>-0.10067814999638358</v>
      </c>
      <c r="J28">
        <f t="shared" si="5"/>
        <v>-0.10067814999638358</v>
      </c>
      <c r="O28">
        <f t="shared" ca="1" si="1"/>
        <v>-0.11585174283424877</v>
      </c>
      <c r="Q28" s="2">
        <f t="shared" si="2"/>
        <v>38207.981200000002</v>
      </c>
      <c r="U28" s="42"/>
    </row>
    <row r="29" spans="1:31">
      <c r="A29" s="38" t="s">
        <v>34</v>
      </c>
      <c r="B29" s="33"/>
      <c r="C29" s="34">
        <v>53250.5075</v>
      </c>
      <c r="D29" s="34">
        <v>2.8999999999999998E-3</v>
      </c>
      <c r="E29">
        <f t="shared" si="0"/>
        <v>45757.261308763722</v>
      </c>
      <c r="F29">
        <f t="shared" si="3"/>
        <v>45757.5</v>
      </c>
      <c r="G29" s="12">
        <f t="shared" si="4"/>
        <v>-0.10241574999963632</v>
      </c>
      <c r="J29">
        <f t="shared" si="5"/>
        <v>-0.10241574999963632</v>
      </c>
      <c r="O29">
        <f t="shared" ca="1" si="1"/>
        <v>-0.11576781882666164</v>
      </c>
      <c r="Q29" s="2">
        <f t="shared" si="2"/>
        <v>38232.0075</v>
      </c>
      <c r="U29" s="42"/>
    </row>
    <row r="30" spans="1:31">
      <c r="A30" s="38" t="s">
        <v>34</v>
      </c>
      <c r="B30" s="33"/>
      <c r="C30" s="34">
        <v>53253.510300000002</v>
      </c>
      <c r="D30" s="34">
        <v>3.2000000000000002E-3</v>
      </c>
      <c r="E30">
        <f t="shared" si="0"/>
        <v>45764.259666382415</v>
      </c>
      <c r="F30">
        <f t="shared" si="3"/>
        <v>45764.5</v>
      </c>
      <c r="G30" s="12">
        <f t="shared" si="4"/>
        <v>-0.10312044999591308</v>
      </c>
      <c r="J30">
        <f t="shared" si="5"/>
        <v>-0.10312044999591308</v>
      </c>
      <c r="O30">
        <f t="shared" ca="1" si="1"/>
        <v>-0.11575732832571324</v>
      </c>
      <c r="Q30" s="2">
        <f t="shared" si="2"/>
        <v>38235.010300000002</v>
      </c>
      <c r="U30" s="42"/>
    </row>
    <row r="31" spans="1:31">
      <c r="A31" s="38" t="s">
        <v>34</v>
      </c>
      <c r="B31" s="33"/>
      <c r="C31" s="34">
        <v>53255.431900000003</v>
      </c>
      <c r="D31" s="34">
        <v>3.7000000000000002E-3</v>
      </c>
      <c r="E31">
        <f t="shared" si="0"/>
        <v>45768.738167781128</v>
      </c>
      <c r="F31" s="10">
        <f>ROUND(2*E31,0)/2+0.5</f>
        <v>45769</v>
      </c>
      <c r="G31" s="12">
        <f t="shared" si="4"/>
        <v>-0.11234489999333164</v>
      </c>
      <c r="J31">
        <f t="shared" si="5"/>
        <v>-0.11234489999333164</v>
      </c>
      <c r="O31">
        <f t="shared" ca="1" si="1"/>
        <v>-0.11575058443224642</v>
      </c>
      <c r="Q31" s="2">
        <f t="shared" si="2"/>
        <v>38236.931900000003</v>
      </c>
      <c r="U31" s="42"/>
    </row>
    <row r="32" spans="1:31">
      <c r="A32" s="38" t="s">
        <v>34</v>
      </c>
      <c r="B32" s="33"/>
      <c r="C32" s="34">
        <v>53257.374900000003</v>
      </c>
      <c r="D32" s="34">
        <v>4.0000000000000002E-4</v>
      </c>
      <c r="E32">
        <f t="shared" si="0"/>
        <v>45773.266544247461</v>
      </c>
      <c r="F32">
        <f>ROUND(2*E32,0)/2</f>
        <v>45773.5</v>
      </c>
      <c r="G32" s="12">
        <f t="shared" si="4"/>
        <v>-0.10016935000021476</v>
      </c>
      <c r="J32">
        <f t="shared" si="5"/>
        <v>-0.10016935000021476</v>
      </c>
      <c r="O32">
        <f t="shared" ca="1" si="1"/>
        <v>-0.1157438405387796</v>
      </c>
      <c r="Q32" s="2">
        <f t="shared" si="2"/>
        <v>38238.874900000003</v>
      </c>
      <c r="U32" s="42"/>
    </row>
    <row r="33" spans="1:21">
      <c r="A33" s="38" t="s">
        <v>34</v>
      </c>
      <c r="B33" s="33"/>
      <c r="C33" s="34">
        <v>53257.577799999999</v>
      </c>
      <c r="D33" s="34">
        <v>2.0000000000000001E-4</v>
      </c>
      <c r="E33">
        <f t="shared" si="0"/>
        <v>45773.739425145563</v>
      </c>
      <c r="F33" s="10">
        <f>ROUND(2*E33,0)/2+0.5</f>
        <v>45774</v>
      </c>
      <c r="G33" s="12">
        <f t="shared" si="4"/>
        <v>-0.11180540000350447</v>
      </c>
      <c r="J33">
        <f t="shared" si="5"/>
        <v>-0.11180540000350447</v>
      </c>
      <c r="O33">
        <f t="shared" ca="1" si="1"/>
        <v>-0.11574309121728328</v>
      </c>
      <c r="Q33" s="2">
        <f t="shared" si="2"/>
        <v>38239.077799999999</v>
      </c>
      <c r="U33" s="42"/>
    </row>
    <row r="34" spans="1:21">
      <c r="A34" s="38" t="s">
        <v>34</v>
      </c>
      <c r="B34" s="33"/>
      <c r="C34" s="34">
        <v>53258.438699999999</v>
      </c>
      <c r="D34" s="34">
        <v>2.5000000000000001E-3</v>
      </c>
      <c r="E34">
        <f t="shared" si="0"/>
        <v>45775.74584784235</v>
      </c>
      <c r="F34" s="10">
        <f>ROUND(2*E34,0)/2+0.5</f>
        <v>45776</v>
      </c>
      <c r="G34" s="12">
        <f t="shared" si="4"/>
        <v>-0.1090496000033454</v>
      </c>
      <c r="J34">
        <f t="shared" si="5"/>
        <v>-0.1090496000033454</v>
      </c>
      <c r="O34">
        <f t="shared" ca="1" si="1"/>
        <v>-0.11574009393129803</v>
      </c>
      <c r="Q34" s="2">
        <f t="shared" si="2"/>
        <v>38239.938699999999</v>
      </c>
      <c r="U34" s="42"/>
    </row>
    <row r="35" spans="1:21">
      <c r="A35" s="38" t="s">
        <v>34</v>
      </c>
      <c r="B35" s="33"/>
      <c r="C35" s="34">
        <v>53259.516100000001</v>
      </c>
      <c r="D35" s="34">
        <v>3.3999999999999998E-3</v>
      </c>
      <c r="E35">
        <f t="shared" si="0"/>
        <v>45778.256847741904</v>
      </c>
      <c r="F35">
        <f>ROUND(2*E35,0)/2</f>
        <v>45778.5</v>
      </c>
      <c r="G35" s="12">
        <f t="shared" si="4"/>
        <v>-0.10432985000079498</v>
      </c>
      <c r="J35">
        <f t="shared" si="5"/>
        <v>-0.10432985000079498</v>
      </c>
      <c r="O35">
        <f t="shared" ca="1" si="1"/>
        <v>-0.11573634732381646</v>
      </c>
      <c r="Q35" s="2">
        <f t="shared" si="2"/>
        <v>38241.016100000001</v>
      </c>
      <c r="U35" s="42"/>
    </row>
    <row r="36" spans="1:21">
      <c r="A36" s="38" t="s">
        <v>34</v>
      </c>
      <c r="B36" s="33"/>
      <c r="C36" s="34">
        <v>53282.464</v>
      </c>
      <c r="D36" s="34">
        <v>2.0000000000000001E-4</v>
      </c>
      <c r="E36">
        <f t="shared" si="0"/>
        <v>45831.739467562678</v>
      </c>
      <c r="F36" s="10">
        <f>ROUND(2*E36,0)/2+0.5</f>
        <v>45832</v>
      </c>
      <c r="G36" s="12">
        <f t="shared" si="4"/>
        <v>-0.11178719999588793</v>
      </c>
      <c r="J36">
        <f t="shared" si="5"/>
        <v>-0.11178719999588793</v>
      </c>
      <c r="O36">
        <f t="shared" ca="1" si="1"/>
        <v>-0.1156561699237109</v>
      </c>
      <c r="Q36" s="2">
        <f t="shared" si="2"/>
        <v>38263.964</v>
      </c>
      <c r="U36" s="42"/>
    </row>
    <row r="37" spans="1:21">
      <c r="A37" s="38" t="s">
        <v>34</v>
      </c>
      <c r="B37" s="33"/>
      <c r="C37" s="34">
        <v>53284.401899999997</v>
      </c>
      <c r="D37" s="34">
        <v>4.0000000000000001E-3</v>
      </c>
      <c r="E37">
        <f t="shared" si="0"/>
        <v>45836.255957914756</v>
      </c>
      <c r="F37">
        <f>ROUND(2*E37,0)/2</f>
        <v>45836.5</v>
      </c>
      <c r="G37" s="12">
        <f t="shared" si="4"/>
        <v>-0.10471165000490146</v>
      </c>
      <c r="J37">
        <f t="shared" si="5"/>
        <v>-0.10471165000490146</v>
      </c>
      <c r="O37">
        <f t="shared" ca="1" si="1"/>
        <v>-0.11564942603024407</v>
      </c>
      <c r="Q37" s="2">
        <f t="shared" si="2"/>
        <v>38265.901899999997</v>
      </c>
      <c r="U37" s="42"/>
    </row>
    <row r="38" spans="1:21">
      <c r="A38" s="66" t="s">
        <v>144</v>
      </c>
      <c r="B38" s="68" t="s">
        <v>45</v>
      </c>
      <c r="C38" s="67">
        <v>54658.496299999999</v>
      </c>
      <c r="D38" s="12"/>
      <c r="E38">
        <f t="shared" si="0"/>
        <v>49038.73498183638</v>
      </c>
      <c r="F38" s="10">
        <f>ROUND(2*E38,0)/2+0.5</f>
        <v>49039</v>
      </c>
      <c r="G38" s="12">
        <f t="shared" si="4"/>
        <v>-0.11371190000500064</v>
      </c>
      <c r="K38">
        <f>+G38</f>
        <v>-0.11371190000500064</v>
      </c>
      <c r="O38">
        <f t="shared" ca="1" si="1"/>
        <v>-0.11085002184635491</v>
      </c>
      <c r="Q38" s="2">
        <f t="shared" si="2"/>
        <v>39639.996299999999</v>
      </c>
    </row>
    <row r="39" spans="1:21">
      <c r="A39" s="66" t="s">
        <v>144</v>
      </c>
      <c r="B39" s="68" t="s">
        <v>45</v>
      </c>
      <c r="C39" s="67">
        <v>54682.521200000003</v>
      </c>
      <c r="D39" s="12"/>
      <c r="E39">
        <f t="shared" si="0"/>
        <v>49094.727669312459</v>
      </c>
      <c r="F39" s="10">
        <f>ROUND(2*E39,0)/2+0.5</f>
        <v>49095</v>
      </c>
      <c r="G39" s="12">
        <f t="shared" si="4"/>
        <v>-0.11684950000199024</v>
      </c>
      <c r="K39">
        <f>+G39</f>
        <v>-0.11684950000199024</v>
      </c>
      <c r="O39">
        <f t="shared" ca="1" si="1"/>
        <v>-0.11076609783876777</v>
      </c>
      <c r="Q39" s="2">
        <f t="shared" si="2"/>
        <v>39664.021200000003</v>
      </c>
    </row>
    <row r="40" spans="1:21">
      <c r="A40" s="66" t="s">
        <v>144</v>
      </c>
      <c r="B40" s="68" t="s">
        <v>45</v>
      </c>
      <c r="C40" s="67">
        <v>54798.377200000003</v>
      </c>
      <c r="D40" s="12"/>
      <c r="E40">
        <f t="shared" si="0"/>
        <v>49364.742895191746</v>
      </c>
      <c r="F40" s="10">
        <f>ROUND(2*E40,0)/2+0.5</f>
        <v>49365</v>
      </c>
      <c r="G40" s="12">
        <f t="shared" si="4"/>
        <v>-0.1103164999949513</v>
      </c>
      <c r="K40">
        <f>+G40</f>
        <v>-0.1103164999949513</v>
      </c>
      <c r="O40">
        <f t="shared" ca="1" si="1"/>
        <v>-0.11036146423075838</v>
      </c>
      <c r="Q40" s="2">
        <f t="shared" si="2"/>
        <v>39779.877200000003</v>
      </c>
    </row>
    <row r="41" spans="1:21">
      <c r="A41" s="66" t="s">
        <v>144</v>
      </c>
      <c r="B41" s="68" t="s">
        <v>31</v>
      </c>
      <c r="C41" s="67">
        <v>54798.588400000001</v>
      </c>
      <c r="D41" s="12"/>
      <c r="E41">
        <f t="shared" si="0"/>
        <v>49365.235120158126</v>
      </c>
      <c r="F41" s="10">
        <f>ROUND(2*E41,0)/2+0.5</f>
        <v>49365.5</v>
      </c>
      <c r="G41" s="12">
        <f t="shared" si="4"/>
        <v>-0.11365254999691388</v>
      </c>
      <c r="K41">
        <f>+G41</f>
        <v>-0.11365254999691388</v>
      </c>
      <c r="O41">
        <f t="shared" ca="1" si="1"/>
        <v>-0.11036071490926207</v>
      </c>
      <c r="Q41" s="2">
        <f t="shared" si="2"/>
        <v>39780.088400000001</v>
      </c>
    </row>
    <row r="42" spans="1:21">
      <c r="A42" s="35" t="s">
        <v>46</v>
      </c>
      <c r="B42" s="36" t="s">
        <v>45</v>
      </c>
      <c r="C42" s="35">
        <v>55106.6705</v>
      </c>
      <c r="D42" s="35">
        <v>1.1999999999999999E-3</v>
      </c>
      <c r="E42">
        <f t="shared" si="0"/>
        <v>50083.254539272071</v>
      </c>
      <c r="F42">
        <f>ROUND(2*E42,0)/2</f>
        <v>50083.5</v>
      </c>
      <c r="G42" s="12">
        <f t="shared" si="4"/>
        <v>-0.10532034999778261</v>
      </c>
      <c r="K42">
        <f>+G42</f>
        <v>-0.10532034999778261</v>
      </c>
      <c r="O42">
        <f t="shared" ca="1" si="1"/>
        <v>-0.10928468924055561</v>
      </c>
      <c r="Q42" s="2">
        <f t="shared" si="2"/>
        <v>40088.1705</v>
      </c>
      <c r="U42" s="42"/>
    </row>
    <row r="43" spans="1:21">
      <c r="A43" s="52" t="s">
        <v>55</v>
      </c>
      <c r="B43" s="52"/>
      <c r="C43" s="46">
        <v>55460.436099999999</v>
      </c>
      <c r="D43" s="46">
        <v>5.7999999999999996E-3</v>
      </c>
      <c r="E43">
        <f t="shared" si="0"/>
        <v>50907.744409389466</v>
      </c>
      <c r="F43" s="10">
        <f>ROUND(2*E43,0)/2+0.5</f>
        <v>50908</v>
      </c>
      <c r="G43" s="12">
        <f t="shared" si="4"/>
        <v>-0.10966680000274209</v>
      </c>
      <c r="J43">
        <f>+G43</f>
        <v>-0.10966680000274209</v>
      </c>
      <c r="O43">
        <f t="shared" ca="1" si="1"/>
        <v>-0.10804905809313434</v>
      </c>
      <c r="Q43" s="2">
        <f t="shared" si="2"/>
        <v>40441.936099999999</v>
      </c>
      <c r="U43" s="42"/>
    </row>
    <row r="44" spans="1:21">
      <c r="A44" s="39" t="s">
        <v>49</v>
      </c>
      <c r="B44" s="40" t="s">
        <v>31</v>
      </c>
      <c r="C44" s="34">
        <v>55469.661399999997</v>
      </c>
      <c r="D44" s="34">
        <v>5.0000000000000001E-4</v>
      </c>
      <c r="E44">
        <f t="shared" si="0"/>
        <v>50929.244991692532</v>
      </c>
      <c r="F44">
        <f>ROUND(2*E44,0)/2</f>
        <v>50929</v>
      </c>
      <c r="K44">
        <f>+G44</f>
        <v>0</v>
      </c>
      <c r="O44">
        <f t="shared" ca="1" si="1"/>
        <v>-0.10801758659028916</v>
      </c>
      <c r="Q44" s="2">
        <f t="shared" si="2"/>
        <v>40451.161399999997</v>
      </c>
      <c r="U44" s="42">
        <v>-3.8489049999043345E-2</v>
      </c>
    </row>
    <row r="45" spans="1:21">
      <c r="A45" s="66" t="s">
        <v>175</v>
      </c>
      <c r="B45" s="68" t="s">
        <v>45</v>
      </c>
      <c r="C45" s="67">
        <v>55799.4061</v>
      </c>
      <c r="D45" s="12"/>
      <c r="E45">
        <f t="shared" si="0"/>
        <v>51697.751496776415</v>
      </c>
      <c r="F45">
        <f>ROUND(2*E45,0)/2</f>
        <v>51698</v>
      </c>
      <c r="G45" s="12">
        <f t="shared" ref="G45:G53" si="6">+C45-(C$7+F45*C$8)</f>
        <v>-0.10662579999916488</v>
      </c>
      <c r="K45">
        <f>+G45</f>
        <v>-0.10662579999916488</v>
      </c>
      <c r="O45">
        <f t="shared" ca="1" si="1"/>
        <v>-0.10686513012895871</v>
      </c>
      <c r="Q45" s="2">
        <f t="shared" si="2"/>
        <v>40780.9061</v>
      </c>
    </row>
    <row r="46" spans="1:21">
      <c r="A46" s="66" t="s">
        <v>175</v>
      </c>
      <c r="B46" s="68" t="s">
        <v>45</v>
      </c>
      <c r="C46" s="67">
        <v>55802.409500000002</v>
      </c>
      <c r="D46" s="12"/>
      <c r="E46">
        <f t="shared" si="0"/>
        <v>51704.751252761482</v>
      </c>
      <c r="F46">
        <f>ROUND(2*E46,0)/2</f>
        <v>51705</v>
      </c>
      <c r="G46" s="12">
        <f t="shared" si="6"/>
        <v>-0.106730499996047</v>
      </c>
      <c r="K46">
        <f>+G46</f>
        <v>-0.106730499996047</v>
      </c>
      <c r="O46">
        <f t="shared" ca="1" si="1"/>
        <v>-0.10685463962801031</v>
      </c>
      <c r="Q46" s="2">
        <f t="shared" si="2"/>
        <v>40783.909500000002</v>
      </c>
    </row>
    <row r="47" spans="1:21">
      <c r="A47" s="43" t="s">
        <v>50</v>
      </c>
      <c r="B47" s="44" t="s">
        <v>45</v>
      </c>
      <c r="C47" s="32">
        <v>55804.555110000001</v>
      </c>
      <c r="D47" s="32">
        <v>2.0000000000000001E-4</v>
      </c>
      <c r="E47">
        <f t="shared" si="0"/>
        <v>51709.751834248833</v>
      </c>
      <c r="F47">
        <f>ROUND(2*E47,0)/2</f>
        <v>51710</v>
      </c>
      <c r="G47" s="12">
        <f t="shared" si="6"/>
        <v>-0.10648099999525584</v>
      </c>
      <c r="K47">
        <f>+G47</f>
        <v>-0.10648099999525584</v>
      </c>
      <c r="O47">
        <f t="shared" ca="1" si="1"/>
        <v>-0.10684714641304718</v>
      </c>
      <c r="Q47" s="2">
        <f t="shared" si="2"/>
        <v>40786.055110000001</v>
      </c>
      <c r="U47" s="42"/>
    </row>
    <row r="48" spans="1:21">
      <c r="A48" s="43" t="s">
        <v>51</v>
      </c>
      <c r="B48" s="44" t="s">
        <v>45</v>
      </c>
      <c r="C48" s="32">
        <v>56133.442199999998</v>
      </c>
      <c r="D48" s="32">
        <v>2.5000000000000001E-3</v>
      </c>
      <c r="E48">
        <f t="shared" si="0"/>
        <v>52476.259584344909</v>
      </c>
      <c r="F48">
        <f>ROUND(2*E48,0)/2</f>
        <v>52476.5</v>
      </c>
      <c r="G48" s="12">
        <f t="shared" si="6"/>
        <v>-0.10315565000200877</v>
      </c>
      <c r="J48">
        <f>+G48</f>
        <v>-0.10315565000200877</v>
      </c>
      <c r="O48">
        <f t="shared" ca="1" si="1"/>
        <v>-0.10569843655919829</v>
      </c>
      <c r="Q48" s="2">
        <f t="shared" si="2"/>
        <v>41114.942199999998</v>
      </c>
      <c r="U48" s="42"/>
    </row>
    <row r="49" spans="1:21">
      <c r="A49" s="43" t="s">
        <v>51</v>
      </c>
      <c r="B49" s="44" t="s">
        <v>31</v>
      </c>
      <c r="C49" s="32">
        <v>56167.5481</v>
      </c>
      <c r="D49" s="32">
        <v>5.9999999999999995E-4</v>
      </c>
      <c r="E49">
        <f t="shared" si="0"/>
        <v>52555.747157645528</v>
      </c>
      <c r="F49" s="10">
        <f>ROUND(2*E49,0)/2+0.5</f>
        <v>52556</v>
      </c>
      <c r="G49" s="12">
        <f t="shared" si="6"/>
        <v>-0.10848760000226321</v>
      </c>
      <c r="J49">
        <f>+G49</f>
        <v>-0.10848760000226321</v>
      </c>
      <c r="O49">
        <f t="shared" ca="1" si="1"/>
        <v>-0.10557929444128442</v>
      </c>
      <c r="Q49" s="2">
        <f t="shared" si="2"/>
        <v>41149.0481</v>
      </c>
      <c r="U49" s="42"/>
    </row>
    <row r="50" spans="1:21">
      <c r="A50" s="49" t="s">
        <v>53</v>
      </c>
      <c r="B50" s="50" t="s">
        <v>45</v>
      </c>
      <c r="C50" s="32">
        <v>56505.448299999996</v>
      </c>
      <c r="D50" s="51">
        <v>2.2000000000000001E-3</v>
      </c>
      <c r="E50">
        <f t="shared" si="0"/>
        <v>53343.260957773753</v>
      </c>
      <c r="F50">
        <f>ROUND(2*E50,0)/2</f>
        <v>53343.5</v>
      </c>
      <c r="G50" s="12">
        <f t="shared" si="6"/>
        <v>-0.10256635000405367</v>
      </c>
      <c r="J50">
        <f>+G50</f>
        <v>-0.10256635000405367</v>
      </c>
      <c r="O50">
        <f t="shared" ca="1" si="1"/>
        <v>-0.10439911308459036</v>
      </c>
      <c r="Q50" s="2">
        <f t="shared" si="2"/>
        <v>41486.948299999996</v>
      </c>
      <c r="U50" s="42"/>
    </row>
    <row r="51" spans="1:21">
      <c r="A51" s="47" t="s">
        <v>56</v>
      </c>
      <c r="B51" s="45" t="s">
        <v>45</v>
      </c>
      <c r="C51" s="47">
        <v>56891.398999999998</v>
      </c>
      <c r="D51" s="47">
        <v>1.6000000000000001E-3</v>
      </c>
      <c r="E51">
        <f t="shared" si="0"/>
        <v>54242.761764281568</v>
      </c>
      <c r="F51">
        <f>ROUND(2*E51,0)/2</f>
        <v>54243</v>
      </c>
      <c r="G51" s="12">
        <f t="shared" si="6"/>
        <v>-0.1022203000029549</v>
      </c>
      <c r="J51">
        <f>+G51</f>
        <v>-0.1022203000029549</v>
      </c>
      <c r="O51">
        <f t="shared" ca="1" si="1"/>
        <v>-0.10305108371272204</v>
      </c>
      <c r="Q51" s="2">
        <f t="shared" si="2"/>
        <v>41872.898999999998</v>
      </c>
      <c r="U51" s="42"/>
    </row>
    <row r="52" spans="1:21">
      <c r="A52" s="71" t="s">
        <v>205</v>
      </c>
      <c r="B52" s="72" t="s">
        <v>45</v>
      </c>
      <c r="C52" s="73">
        <v>57214.488799999999</v>
      </c>
      <c r="D52" s="74">
        <v>2.9999999999999997E-4</v>
      </c>
      <c r="E52">
        <f t="shared" si="0"/>
        <v>54995.758288641926</v>
      </c>
      <c r="F52">
        <f>ROUND(2*E52,0)/2</f>
        <v>54996</v>
      </c>
      <c r="G52" s="12">
        <f t="shared" si="6"/>
        <v>-0.10371160000067903</v>
      </c>
      <c r="K52">
        <f>+G52</f>
        <v>-0.10371160000067903</v>
      </c>
      <c r="O52">
        <f t="shared" ca="1" si="1"/>
        <v>-0.10192260553927363</v>
      </c>
      <c r="Q52" s="2">
        <f t="shared" si="2"/>
        <v>42195.988799999999</v>
      </c>
    </row>
    <row r="53" spans="1:21">
      <c r="A53" s="71" t="s">
        <v>205</v>
      </c>
      <c r="B53" s="72" t="s">
        <v>45</v>
      </c>
      <c r="C53" s="73">
        <v>57283.571100000001</v>
      </c>
      <c r="D53" s="74">
        <v>5.0000000000000001E-4</v>
      </c>
      <c r="E53">
        <f t="shared" si="0"/>
        <v>55156.762231802066</v>
      </c>
      <c r="F53">
        <f>ROUND(2*E53,0)/2</f>
        <v>55157</v>
      </c>
      <c r="G53" s="12">
        <f t="shared" si="6"/>
        <v>-0.10201970000343863</v>
      </c>
      <c r="K53">
        <f>+G53</f>
        <v>-0.10201970000343863</v>
      </c>
      <c r="O53">
        <f t="shared" ca="1" si="1"/>
        <v>-0.10168132401746062</v>
      </c>
      <c r="Q53" s="2">
        <f t="shared" si="2"/>
        <v>42265.071100000001</v>
      </c>
    </row>
    <row r="54" spans="1:21">
      <c r="C54" s="12"/>
      <c r="D54" s="12"/>
    </row>
    <row r="55" spans="1:21">
      <c r="C55" s="12"/>
      <c r="D55" s="12"/>
    </row>
    <row r="56" spans="1:21">
      <c r="C56" s="12"/>
      <c r="D56" s="12"/>
    </row>
    <row r="57" spans="1:21">
      <c r="C57" s="12"/>
      <c r="D57" s="12"/>
    </row>
    <row r="58" spans="1:21">
      <c r="C58" s="12"/>
      <c r="D58" s="12"/>
    </row>
    <row r="59" spans="1:21">
      <c r="C59" s="12"/>
      <c r="D59" s="12"/>
    </row>
    <row r="60" spans="1:21">
      <c r="C60" s="12"/>
      <c r="D60" s="12"/>
    </row>
    <row r="61" spans="1:21">
      <c r="C61" s="12"/>
      <c r="D61" s="12"/>
    </row>
    <row r="62" spans="1:21">
      <c r="C62" s="12"/>
      <c r="D62" s="12"/>
    </row>
    <row r="63" spans="1:21">
      <c r="C63" s="12"/>
      <c r="D63" s="12"/>
    </row>
    <row r="64" spans="1:21">
      <c r="C64" s="12"/>
      <c r="D64" s="12"/>
    </row>
    <row r="65" spans="3:4">
      <c r="C65" s="12"/>
      <c r="D65" s="12"/>
    </row>
    <row r="66" spans="3:4">
      <c r="C66" s="12"/>
      <c r="D66" s="12"/>
    </row>
    <row r="67" spans="3:4">
      <c r="C67" s="12"/>
      <c r="D67" s="12"/>
    </row>
    <row r="68" spans="3:4">
      <c r="C68" s="12"/>
      <c r="D68" s="12"/>
    </row>
    <row r="69" spans="3:4">
      <c r="C69" s="12"/>
      <c r="D69" s="12"/>
    </row>
    <row r="70" spans="3:4">
      <c r="C70" s="12"/>
      <c r="D70" s="12"/>
    </row>
    <row r="71" spans="3:4">
      <c r="C71" s="12"/>
      <c r="D71" s="12"/>
    </row>
    <row r="72" spans="3:4">
      <c r="C72" s="12"/>
      <c r="D72" s="12"/>
    </row>
    <row r="73" spans="3:4">
      <c r="C73" s="12"/>
      <c r="D73" s="12"/>
    </row>
    <row r="74" spans="3:4">
      <c r="C74" s="12"/>
      <c r="D74" s="12"/>
    </row>
    <row r="75" spans="3:4">
      <c r="C75" s="12"/>
      <c r="D75" s="12"/>
    </row>
    <row r="76" spans="3:4">
      <c r="C76" s="12"/>
      <c r="D76" s="12"/>
    </row>
    <row r="77" spans="3:4">
      <c r="C77" s="12"/>
      <c r="D77" s="12"/>
    </row>
    <row r="78" spans="3:4">
      <c r="C78" s="12"/>
      <c r="D78" s="12"/>
    </row>
    <row r="79" spans="3:4">
      <c r="C79" s="12"/>
      <c r="D79" s="12"/>
    </row>
    <row r="80" spans="3:4">
      <c r="C80" s="12"/>
      <c r="D80" s="12"/>
    </row>
    <row r="81" spans="3:4">
      <c r="C81" s="12"/>
      <c r="D81" s="12"/>
    </row>
    <row r="82" spans="3:4">
      <c r="C82" s="12"/>
      <c r="D82" s="12"/>
    </row>
    <row r="83" spans="3:4">
      <c r="C83" s="12"/>
      <c r="D83" s="12"/>
    </row>
    <row r="84" spans="3:4">
      <c r="C84" s="12"/>
      <c r="D84" s="12"/>
    </row>
    <row r="85" spans="3:4">
      <c r="C85" s="12"/>
      <c r="D85" s="12"/>
    </row>
    <row r="86" spans="3:4">
      <c r="C86" s="12"/>
      <c r="D86" s="12"/>
    </row>
    <row r="87" spans="3:4">
      <c r="C87" s="12"/>
      <c r="D87" s="12"/>
    </row>
    <row r="88" spans="3:4">
      <c r="C88" s="12"/>
      <c r="D88" s="12"/>
    </row>
    <row r="89" spans="3:4">
      <c r="C89" s="12"/>
      <c r="D89" s="12"/>
    </row>
    <row r="90" spans="3:4">
      <c r="C90" s="12"/>
      <c r="D90" s="12"/>
    </row>
    <row r="91" spans="3:4">
      <c r="C91" s="12"/>
      <c r="D91" s="12"/>
    </row>
    <row r="92" spans="3:4">
      <c r="C92" s="12"/>
      <c r="D92" s="12"/>
    </row>
    <row r="93" spans="3:4">
      <c r="C93" s="12"/>
      <c r="D93" s="12"/>
    </row>
    <row r="94" spans="3:4">
      <c r="C94" s="12"/>
      <c r="D94" s="12"/>
    </row>
    <row r="95" spans="3:4">
      <c r="C95" s="12"/>
      <c r="D95" s="12"/>
    </row>
    <row r="96" spans="3:4">
      <c r="C96" s="12"/>
      <c r="D96" s="12"/>
    </row>
    <row r="97" spans="3:4">
      <c r="C97" s="12"/>
      <c r="D97" s="12"/>
    </row>
    <row r="98" spans="3:4">
      <c r="C98" s="12"/>
      <c r="D98" s="12"/>
    </row>
    <row r="99" spans="3:4">
      <c r="C99" s="12"/>
      <c r="D99" s="12"/>
    </row>
    <row r="100" spans="3:4">
      <c r="C100" s="12"/>
      <c r="D100" s="12"/>
    </row>
    <row r="101" spans="3:4">
      <c r="C101" s="12"/>
      <c r="D101" s="12"/>
    </row>
    <row r="102" spans="3:4">
      <c r="C102" s="12"/>
      <c r="D102" s="12"/>
    </row>
    <row r="103" spans="3:4">
      <c r="C103" s="12"/>
      <c r="D103" s="12"/>
    </row>
    <row r="104" spans="3:4">
      <c r="C104" s="12"/>
      <c r="D104" s="12"/>
    </row>
    <row r="105" spans="3:4">
      <c r="C105" s="12"/>
      <c r="D105" s="12"/>
    </row>
    <row r="106" spans="3:4">
      <c r="C106" s="12"/>
      <c r="D106" s="12"/>
    </row>
    <row r="107" spans="3:4">
      <c r="C107" s="12"/>
      <c r="D107" s="12"/>
    </row>
    <row r="108" spans="3:4">
      <c r="C108" s="12"/>
      <c r="D108" s="12"/>
    </row>
    <row r="109" spans="3:4">
      <c r="C109" s="12"/>
      <c r="D109" s="12"/>
    </row>
    <row r="110" spans="3:4">
      <c r="C110" s="12"/>
      <c r="D110" s="12"/>
    </row>
    <row r="111" spans="3:4">
      <c r="C111" s="12"/>
      <c r="D111" s="12"/>
    </row>
    <row r="112" spans="3:4">
      <c r="C112" s="12"/>
      <c r="D112" s="12"/>
    </row>
    <row r="113" spans="3:4">
      <c r="C113" s="12"/>
      <c r="D113" s="12"/>
    </row>
    <row r="114" spans="3:4">
      <c r="C114" s="12"/>
      <c r="D114" s="12"/>
    </row>
    <row r="115" spans="3:4">
      <c r="C115" s="12"/>
      <c r="D115" s="12"/>
    </row>
    <row r="116" spans="3:4">
      <c r="C116" s="12"/>
      <c r="D116" s="12"/>
    </row>
    <row r="117" spans="3:4">
      <c r="C117" s="12"/>
      <c r="D117" s="12"/>
    </row>
    <row r="118" spans="3:4">
      <c r="C118" s="12"/>
      <c r="D118" s="12"/>
    </row>
    <row r="119" spans="3:4">
      <c r="C119" s="12"/>
      <c r="D119" s="12"/>
    </row>
    <row r="120" spans="3:4">
      <c r="C120" s="12"/>
      <c r="D120" s="12"/>
    </row>
    <row r="121" spans="3:4">
      <c r="C121" s="12"/>
      <c r="D121" s="12"/>
    </row>
    <row r="122" spans="3:4">
      <c r="C122" s="12"/>
      <c r="D122" s="12"/>
    </row>
    <row r="123" spans="3:4">
      <c r="C123" s="12"/>
      <c r="D123" s="12"/>
    </row>
    <row r="124" spans="3:4">
      <c r="C124" s="12"/>
      <c r="D124" s="12"/>
    </row>
    <row r="125" spans="3:4">
      <c r="C125" s="12"/>
      <c r="D125" s="12"/>
    </row>
    <row r="126" spans="3:4">
      <c r="C126" s="12"/>
      <c r="D126" s="12"/>
    </row>
    <row r="127" spans="3:4">
      <c r="C127" s="12"/>
      <c r="D127" s="12"/>
    </row>
    <row r="128" spans="3:4">
      <c r="C128" s="12"/>
      <c r="D128" s="12"/>
    </row>
    <row r="129" spans="3:4">
      <c r="C129" s="12"/>
      <c r="D129" s="12"/>
    </row>
    <row r="130" spans="3:4">
      <c r="C130" s="12"/>
      <c r="D130" s="12"/>
    </row>
    <row r="131" spans="3:4">
      <c r="C131" s="12"/>
      <c r="D131" s="12"/>
    </row>
    <row r="132" spans="3:4">
      <c r="C132" s="12"/>
      <c r="D132" s="12"/>
    </row>
    <row r="133" spans="3:4">
      <c r="C133" s="12"/>
      <c r="D133" s="12"/>
    </row>
    <row r="134" spans="3:4">
      <c r="C134" s="12"/>
      <c r="D134" s="12"/>
    </row>
    <row r="135" spans="3:4">
      <c r="C135" s="12"/>
      <c r="D135" s="12"/>
    </row>
    <row r="136" spans="3:4">
      <c r="C136" s="12"/>
      <c r="D136" s="12"/>
    </row>
    <row r="137" spans="3:4">
      <c r="C137" s="12"/>
      <c r="D137" s="12"/>
    </row>
    <row r="138" spans="3:4">
      <c r="C138" s="12"/>
      <c r="D138" s="12"/>
    </row>
    <row r="139" spans="3:4">
      <c r="C139" s="12"/>
      <c r="D139" s="12"/>
    </row>
    <row r="140" spans="3:4">
      <c r="C140" s="12"/>
      <c r="D140" s="12"/>
    </row>
    <row r="141" spans="3:4">
      <c r="C141" s="12"/>
      <c r="D141" s="12"/>
    </row>
    <row r="142" spans="3:4">
      <c r="C142" s="12"/>
      <c r="D142" s="12"/>
    </row>
    <row r="143" spans="3:4">
      <c r="C143" s="12"/>
      <c r="D143" s="12"/>
    </row>
    <row r="144" spans="3:4">
      <c r="C144" s="12"/>
      <c r="D144" s="12"/>
    </row>
    <row r="145" spans="3:4">
      <c r="C145" s="12"/>
      <c r="D145" s="12"/>
    </row>
    <row r="146" spans="3:4">
      <c r="C146" s="12"/>
      <c r="D146" s="12"/>
    </row>
    <row r="147" spans="3:4">
      <c r="C147" s="12"/>
      <c r="D147" s="12"/>
    </row>
    <row r="148" spans="3:4">
      <c r="C148" s="12"/>
      <c r="D148" s="12"/>
    </row>
    <row r="149" spans="3:4">
      <c r="C149" s="12"/>
      <c r="D149" s="12"/>
    </row>
    <row r="150" spans="3:4">
      <c r="C150" s="12"/>
      <c r="D150" s="12"/>
    </row>
    <row r="151" spans="3:4">
      <c r="C151" s="12"/>
      <c r="D151" s="12"/>
    </row>
    <row r="152" spans="3:4">
      <c r="C152" s="12"/>
      <c r="D152" s="12"/>
    </row>
    <row r="153" spans="3:4">
      <c r="C153" s="12"/>
      <c r="D153" s="12"/>
    </row>
    <row r="154" spans="3:4">
      <c r="C154" s="12"/>
      <c r="D154" s="12"/>
    </row>
    <row r="155" spans="3:4">
      <c r="C155" s="12"/>
      <c r="D155" s="12"/>
    </row>
    <row r="156" spans="3:4">
      <c r="C156" s="12"/>
      <c r="D156" s="12"/>
    </row>
    <row r="157" spans="3:4">
      <c r="C157" s="12"/>
      <c r="D157" s="12"/>
    </row>
    <row r="158" spans="3:4">
      <c r="C158" s="12"/>
      <c r="D158" s="12"/>
    </row>
    <row r="159" spans="3:4">
      <c r="C159" s="12"/>
      <c r="D159" s="12"/>
    </row>
    <row r="160" spans="3:4">
      <c r="C160" s="12"/>
      <c r="D160" s="12"/>
    </row>
    <row r="161" spans="3:4">
      <c r="C161" s="12"/>
      <c r="D161" s="12"/>
    </row>
    <row r="162" spans="3:4">
      <c r="C162" s="12"/>
      <c r="D162" s="12"/>
    </row>
    <row r="163" spans="3:4">
      <c r="C163" s="12"/>
      <c r="D163" s="12"/>
    </row>
    <row r="164" spans="3:4">
      <c r="C164" s="12"/>
      <c r="D164" s="12"/>
    </row>
    <row r="165" spans="3:4">
      <c r="C165" s="12"/>
      <c r="D165" s="12"/>
    </row>
    <row r="166" spans="3:4">
      <c r="C166" s="12"/>
      <c r="D166" s="12"/>
    </row>
    <row r="167" spans="3:4">
      <c r="C167" s="12"/>
      <c r="D167" s="12"/>
    </row>
    <row r="168" spans="3:4">
      <c r="C168" s="12"/>
      <c r="D168" s="12"/>
    </row>
    <row r="169" spans="3:4">
      <c r="C169" s="12"/>
      <c r="D169" s="12"/>
    </row>
    <row r="170" spans="3:4">
      <c r="C170" s="12"/>
      <c r="D170" s="12"/>
    </row>
    <row r="171" spans="3:4">
      <c r="C171" s="12"/>
      <c r="D171" s="12"/>
    </row>
    <row r="172" spans="3:4">
      <c r="C172" s="12"/>
      <c r="D172" s="12"/>
    </row>
    <row r="173" spans="3:4">
      <c r="C173" s="12"/>
      <c r="D173" s="12"/>
    </row>
    <row r="174" spans="3:4">
      <c r="C174" s="12"/>
      <c r="D174" s="12"/>
    </row>
    <row r="175" spans="3:4">
      <c r="C175" s="12"/>
      <c r="D175" s="12"/>
    </row>
    <row r="176" spans="3:4">
      <c r="C176" s="12"/>
      <c r="D176" s="12"/>
    </row>
    <row r="177" spans="3:4">
      <c r="C177" s="12"/>
      <c r="D177" s="12"/>
    </row>
    <row r="178" spans="3:4">
      <c r="C178" s="12"/>
      <c r="D178" s="12"/>
    </row>
    <row r="179" spans="3:4">
      <c r="C179" s="12"/>
      <c r="D179" s="12"/>
    </row>
    <row r="180" spans="3:4">
      <c r="C180" s="12"/>
      <c r="D180" s="12"/>
    </row>
    <row r="181" spans="3:4">
      <c r="C181" s="12"/>
      <c r="D181" s="12"/>
    </row>
    <row r="182" spans="3:4">
      <c r="C182" s="12"/>
      <c r="D182" s="12"/>
    </row>
    <row r="183" spans="3:4">
      <c r="C183" s="12"/>
      <c r="D183" s="12"/>
    </row>
    <row r="184" spans="3:4">
      <c r="C184" s="12"/>
      <c r="D184" s="12"/>
    </row>
    <row r="185" spans="3:4">
      <c r="C185" s="12"/>
      <c r="D185" s="12"/>
    </row>
    <row r="186" spans="3:4">
      <c r="C186" s="12"/>
      <c r="D186" s="12"/>
    </row>
    <row r="187" spans="3:4">
      <c r="C187" s="12"/>
      <c r="D187" s="12"/>
    </row>
    <row r="188" spans="3:4">
      <c r="C188" s="12"/>
      <c r="D188" s="12"/>
    </row>
    <row r="189" spans="3:4">
      <c r="C189" s="12"/>
      <c r="D189" s="12"/>
    </row>
    <row r="190" spans="3:4">
      <c r="C190" s="12"/>
      <c r="D190" s="12"/>
    </row>
    <row r="191" spans="3:4">
      <c r="C191" s="12"/>
      <c r="D191" s="12"/>
    </row>
    <row r="192" spans="3:4">
      <c r="C192" s="12"/>
      <c r="D192" s="12"/>
    </row>
    <row r="193" spans="3:4">
      <c r="C193" s="12"/>
      <c r="D193" s="12"/>
    </row>
    <row r="194" spans="3:4">
      <c r="C194" s="12"/>
      <c r="D194" s="12"/>
    </row>
    <row r="195" spans="3:4">
      <c r="C195" s="12"/>
      <c r="D195" s="12"/>
    </row>
    <row r="196" spans="3:4">
      <c r="C196" s="12"/>
      <c r="D196" s="12"/>
    </row>
    <row r="197" spans="3:4">
      <c r="C197" s="12"/>
      <c r="D197" s="12"/>
    </row>
    <row r="198" spans="3:4">
      <c r="C198" s="12"/>
      <c r="D198" s="12"/>
    </row>
    <row r="199" spans="3:4">
      <c r="C199" s="12"/>
      <c r="D199" s="12"/>
    </row>
    <row r="200" spans="3:4">
      <c r="C200" s="12"/>
      <c r="D200" s="12"/>
    </row>
    <row r="201" spans="3:4">
      <c r="C201" s="12"/>
      <c r="D201" s="12"/>
    </row>
    <row r="202" spans="3:4">
      <c r="C202" s="12"/>
      <c r="D202" s="12"/>
    </row>
    <row r="203" spans="3:4">
      <c r="C203" s="12"/>
      <c r="D203" s="12"/>
    </row>
    <row r="204" spans="3:4">
      <c r="C204" s="12"/>
      <c r="D204" s="12"/>
    </row>
    <row r="205" spans="3:4">
      <c r="C205" s="12"/>
      <c r="D205" s="12"/>
    </row>
    <row r="206" spans="3:4">
      <c r="C206" s="12"/>
      <c r="D206" s="12"/>
    </row>
    <row r="207" spans="3:4">
      <c r="C207" s="12"/>
      <c r="D207" s="12"/>
    </row>
    <row r="208" spans="3:4">
      <c r="C208" s="12"/>
      <c r="D208" s="12"/>
    </row>
    <row r="209" spans="3:4">
      <c r="C209" s="12"/>
      <c r="D209" s="12"/>
    </row>
    <row r="210" spans="3:4">
      <c r="C210" s="12"/>
      <c r="D210" s="12"/>
    </row>
    <row r="211" spans="3:4">
      <c r="C211" s="12"/>
      <c r="D211" s="12"/>
    </row>
    <row r="212" spans="3:4">
      <c r="C212" s="12"/>
      <c r="D212" s="12"/>
    </row>
    <row r="213" spans="3:4">
      <c r="C213" s="12"/>
      <c r="D213" s="12"/>
    </row>
    <row r="214" spans="3:4">
      <c r="C214" s="12"/>
      <c r="D214" s="12"/>
    </row>
    <row r="215" spans="3:4">
      <c r="C215" s="12"/>
      <c r="D215" s="12"/>
    </row>
    <row r="216" spans="3:4">
      <c r="C216" s="12"/>
      <c r="D216" s="12"/>
    </row>
    <row r="217" spans="3:4">
      <c r="C217" s="12"/>
      <c r="D217" s="12"/>
    </row>
    <row r="218" spans="3:4">
      <c r="C218" s="12"/>
      <c r="D218" s="12"/>
    </row>
    <row r="219" spans="3:4">
      <c r="C219" s="12"/>
      <c r="D219" s="12"/>
    </row>
    <row r="220" spans="3:4">
      <c r="C220" s="12"/>
      <c r="D220" s="12"/>
    </row>
    <row r="221" spans="3:4">
      <c r="C221" s="12"/>
      <c r="D221" s="12"/>
    </row>
    <row r="222" spans="3:4">
      <c r="C222" s="12"/>
      <c r="D222" s="12"/>
    </row>
    <row r="223" spans="3:4">
      <c r="C223" s="12"/>
      <c r="D223" s="12"/>
    </row>
    <row r="224" spans="3:4">
      <c r="C224" s="12"/>
      <c r="D224" s="12"/>
    </row>
    <row r="225" spans="3:4">
      <c r="C225" s="12"/>
      <c r="D225" s="12"/>
    </row>
    <row r="226" spans="3:4">
      <c r="C226" s="12"/>
      <c r="D226" s="12"/>
    </row>
    <row r="227" spans="3:4">
      <c r="C227" s="12"/>
      <c r="D227" s="12"/>
    </row>
    <row r="228" spans="3:4">
      <c r="C228" s="12"/>
      <c r="D228" s="12"/>
    </row>
    <row r="229" spans="3:4">
      <c r="C229" s="12"/>
      <c r="D229" s="12"/>
    </row>
    <row r="230" spans="3:4">
      <c r="C230" s="12"/>
      <c r="D230" s="12"/>
    </row>
    <row r="231" spans="3:4">
      <c r="C231" s="12"/>
      <c r="D231" s="12"/>
    </row>
    <row r="232" spans="3:4">
      <c r="C232" s="12"/>
      <c r="D232" s="12"/>
    </row>
    <row r="233" spans="3:4">
      <c r="C233" s="12"/>
      <c r="D233" s="12"/>
    </row>
    <row r="234" spans="3:4">
      <c r="C234" s="12"/>
      <c r="D234" s="12"/>
    </row>
    <row r="235" spans="3:4">
      <c r="C235" s="12"/>
      <c r="D235" s="12"/>
    </row>
    <row r="236" spans="3:4">
      <c r="C236" s="12"/>
      <c r="D236" s="12"/>
    </row>
    <row r="237" spans="3:4">
      <c r="C237" s="12"/>
      <c r="D237" s="12"/>
    </row>
    <row r="238" spans="3:4">
      <c r="C238" s="12"/>
      <c r="D238" s="12"/>
    </row>
    <row r="239" spans="3:4">
      <c r="C239" s="12"/>
      <c r="D239" s="12"/>
    </row>
    <row r="240" spans="3:4">
      <c r="C240" s="12"/>
      <c r="D240" s="12"/>
    </row>
    <row r="241" spans="3:4">
      <c r="C241" s="12"/>
      <c r="D241" s="12"/>
    </row>
    <row r="242" spans="3:4">
      <c r="C242" s="12"/>
      <c r="D242" s="12"/>
    </row>
    <row r="243" spans="3:4">
      <c r="C243" s="12"/>
      <c r="D243" s="12"/>
    </row>
    <row r="244" spans="3:4">
      <c r="C244" s="12"/>
      <c r="D244" s="12"/>
    </row>
    <row r="245" spans="3:4">
      <c r="C245" s="12"/>
      <c r="D245" s="12"/>
    </row>
    <row r="246" spans="3:4">
      <c r="C246" s="12"/>
      <c r="D246" s="12"/>
    </row>
    <row r="247" spans="3:4">
      <c r="C247" s="12"/>
      <c r="D247" s="12"/>
    </row>
    <row r="248" spans="3:4">
      <c r="C248" s="12"/>
      <c r="D248" s="12"/>
    </row>
    <row r="249" spans="3:4">
      <c r="C249" s="12"/>
      <c r="D249" s="12"/>
    </row>
    <row r="250" spans="3:4">
      <c r="C250" s="12"/>
      <c r="D250" s="12"/>
    </row>
    <row r="251" spans="3:4">
      <c r="C251" s="12"/>
      <c r="D251" s="12"/>
    </row>
    <row r="252" spans="3:4">
      <c r="C252" s="12"/>
      <c r="D252" s="12"/>
    </row>
    <row r="253" spans="3:4">
      <c r="C253" s="12"/>
      <c r="D253" s="12"/>
    </row>
    <row r="254" spans="3:4">
      <c r="C254" s="12"/>
      <c r="D254" s="12"/>
    </row>
    <row r="255" spans="3:4">
      <c r="C255" s="12"/>
      <c r="D255" s="12"/>
    </row>
    <row r="256" spans="3:4">
      <c r="C256" s="12"/>
      <c r="D256" s="12"/>
    </row>
    <row r="257" spans="3:4">
      <c r="C257" s="12"/>
      <c r="D257" s="12"/>
    </row>
    <row r="258" spans="3:4">
      <c r="C258" s="12"/>
      <c r="D258" s="12"/>
    </row>
    <row r="259" spans="3:4">
      <c r="C259" s="12"/>
      <c r="D259" s="12"/>
    </row>
    <row r="260" spans="3:4">
      <c r="C260" s="12"/>
      <c r="D260" s="12"/>
    </row>
    <row r="261" spans="3:4">
      <c r="C261" s="12"/>
      <c r="D261" s="12"/>
    </row>
    <row r="262" spans="3:4">
      <c r="C262" s="12"/>
      <c r="D262" s="12"/>
    </row>
    <row r="263" spans="3:4">
      <c r="C263" s="12"/>
      <c r="D263" s="12"/>
    </row>
    <row r="264" spans="3:4">
      <c r="C264" s="12"/>
      <c r="D264" s="12"/>
    </row>
    <row r="265" spans="3:4">
      <c r="C265" s="12"/>
      <c r="D265" s="12"/>
    </row>
    <row r="266" spans="3:4">
      <c r="C266" s="12"/>
      <c r="D266" s="12"/>
    </row>
    <row r="267" spans="3:4">
      <c r="C267" s="12"/>
      <c r="D267" s="12"/>
    </row>
    <row r="268" spans="3:4">
      <c r="C268" s="12"/>
      <c r="D268" s="12"/>
    </row>
    <row r="269" spans="3:4">
      <c r="C269" s="12"/>
      <c r="D269" s="12"/>
    </row>
    <row r="270" spans="3:4">
      <c r="C270" s="12"/>
      <c r="D270" s="12"/>
    </row>
    <row r="271" spans="3:4">
      <c r="C271" s="12"/>
      <c r="D271" s="12"/>
    </row>
    <row r="272" spans="3:4">
      <c r="C272" s="12"/>
      <c r="D272" s="12"/>
    </row>
    <row r="273" spans="3:4">
      <c r="C273" s="12"/>
      <c r="D273" s="12"/>
    </row>
    <row r="274" spans="3:4">
      <c r="C274" s="12"/>
      <c r="D274" s="12"/>
    </row>
    <row r="275" spans="3:4">
      <c r="C275" s="12"/>
      <c r="D275" s="12"/>
    </row>
    <row r="276" spans="3:4">
      <c r="C276" s="12"/>
      <c r="D276" s="12"/>
    </row>
    <row r="277" spans="3:4">
      <c r="C277" s="12"/>
      <c r="D277" s="12"/>
    </row>
    <row r="278" spans="3:4">
      <c r="C278" s="12"/>
      <c r="D278" s="12"/>
    </row>
    <row r="279" spans="3:4">
      <c r="C279" s="12"/>
      <c r="D279" s="12"/>
    </row>
    <row r="280" spans="3:4">
      <c r="C280" s="12"/>
      <c r="D280" s="12"/>
    </row>
    <row r="281" spans="3:4">
      <c r="C281" s="12"/>
      <c r="D281" s="12"/>
    </row>
    <row r="282" spans="3:4">
      <c r="C282" s="12"/>
      <c r="D282" s="12"/>
    </row>
    <row r="283" spans="3:4">
      <c r="C283" s="12"/>
      <c r="D283" s="12"/>
    </row>
    <row r="284" spans="3:4">
      <c r="C284" s="12"/>
      <c r="D284" s="12"/>
    </row>
    <row r="285" spans="3:4">
      <c r="C285" s="12"/>
      <c r="D285" s="12"/>
    </row>
    <row r="286" spans="3:4">
      <c r="C286" s="12"/>
      <c r="D286" s="12"/>
    </row>
    <row r="287" spans="3:4">
      <c r="C287" s="12"/>
      <c r="D287" s="12"/>
    </row>
    <row r="288" spans="3:4">
      <c r="C288" s="12"/>
      <c r="D288" s="12"/>
    </row>
    <row r="289" spans="3:4">
      <c r="C289" s="12"/>
      <c r="D289" s="12"/>
    </row>
    <row r="290" spans="3:4">
      <c r="C290" s="12"/>
      <c r="D290" s="12"/>
    </row>
    <row r="291" spans="3:4">
      <c r="C291" s="12"/>
      <c r="D291" s="12"/>
    </row>
    <row r="292" spans="3:4">
      <c r="C292" s="12"/>
      <c r="D292" s="12"/>
    </row>
    <row r="293" spans="3:4">
      <c r="C293" s="12"/>
      <c r="D293" s="12"/>
    </row>
    <row r="294" spans="3:4">
      <c r="C294" s="12"/>
      <c r="D294" s="12"/>
    </row>
    <row r="295" spans="3:4">
      <c r="C295" s="12"/>
      <c r="D295" s="12"/>
    </row>
    <row r="296" spans="3:4">
      <c r="C296" s="12"/>
      <c r="D296" s="12"/>
    </row>
    <row r="297" spans="3:4">
      <c r="C297" s="12"/>
      <c r="D297" s="12"/>
    </row>
    <row r="298" spans="3:4">
      <c r="C298" s="12"/>
      <c r="D298" s="12"/>
    </row>
    <row r="299" spans="3:4">
      <c r="C299" s="12"/>
      <c r="D299" s="12"/>
    </row>
    <row r="300" spans="3:4">
      <c r="C300" s="12"/>
      <c r="D300" s="12"/>
    </row>
    <row r="301" spans="3:4">
      <c r="C301" s="12"/>
      <c r="D301" s="12"/>
    </row>
    <row r="302" spans="3:4">
      <c r="C302" s="12"/>
      <c r="D302" s="12"/>
    </row>
    <row r="303" spans="3:4">
      <c r="C303" s="12"/>
      <c r="D303" s="12"/>
    </row>
    <row r="304" spans="3:4">
      <c r="C304" s="12"/>
      <c r="D304" s="12"/>
    </row>
    <row r="305" spans="3:4">
      <c r="C305" s="12"/>
      <c r="D305" s="12"/>
    </row>
    <row r="306" spans="3:4">
      <c r="C306" s="12"/>
      <c r="D306" s="12"/>
    </row>
    <row r="307" spans="3:4">
      <c r="C307" s="12"/>
      <c r="D307" s="12"/>
    </row>
    <row r="308" spans="3:4">
      <c r="C308" s="12"/>
      <c r="D308" s="12"/>
    </row>
    <row r="309" spans="3:4">
      <c r="C309" s="12"/>
      <c r="D309" s="12"/>
    </row>
    <row r="310" spans="3:4">
      <c r="C310" s="12"/>
      <c r="D310" s="12"/>
    </row>
    <row r="311" spans="3:4">
      <c r="C311" s="12"/>
      <c r="D311" s="12"/>
    </row>
    <row r="312" spans="3:4">
      <c r="C312" s="12"/>
      <c r="D312" s="12"/>
    </row>
    <row r="313" spans="3:4">
      <c r="C313" s="12"/>
      <c r="D313" s="12"/>
    </row>
    <row r="314" spans="3:4">
      <c r="C314" s="12"/>
      <c r="D314" s="12"/>
    </row>
    <row r="315" spans="3:4">
      <c r="C315" s="12"/>
      <c r="D315" s="12"/>
    </row>
    <row r="316" spans="3:4">
      <c r="C316" s="12"/>
      <c r="D316" s="12"/>
    </row>
    <row r="317" spans="3:4">
      <c r="C317" s="12"/>
      <c r="D317" s="12"/>
    </row>
    <row r="318" spans="3:4">
      <c r="C318" s="12"/>
      <c r="D318" s="12"/>
    </row>
    <row r="319" spans="3:4">
      <c r="C319" s="12"/>
      <c r="D319" s="12"/>
    </row>
    <row r="320" spans="3:4">
      <c r="C320" s="12"/>
      <c r="D320" s="12"/>
    </row>
    <row r="321" spans="3:4">
      <c r="C321" s="12"/>
      <c r="D321" s="12"/>
    </row>
    <row r="322" spans="3:4">
      <c r="C322" s="12"/>
      <c r="D322" s="12"/>
    </row>
    <row r="323" spans="3:4">
      <c r="C323" s="12"/>
      <c r="D323" s="12"/>
    </row>
    <row r="324" spans="3:4">
      <c r="C324" s="12"/>
      <c r="D324" s="12"/>
    </row>
    <row r="325" spans="3:4">
      <c r="C325" s="12"/>
      <c r="D325" s="12"/>
    </row>
    <row r="326" spans="3:4">
      <c r="C326" s="12"/>
      <c r="D326" s="12"/>
    </row>
    <row r="327" spans="3:4">
      <c r="C327" s="12"/>
      <c r="D327" s="12"/>
    </row>
    <row r="328" spans="3:4">
      <c r="C328" s="12"/>
      <c r="D328" s="12"/>
    </row>
    <row r="329" spans="3:4">
      <c r="C329" s="12"/>
      <c r="D329" s="12"/>
    </row>
    <row r="330" spans="3:4">
      <c r="C330" s="12"/>
      <c r="D330" s="12"/>
    </row>
    <row r="331" spans="3:4">
      <c r="C331" s="12"/>
      <c r="D331" s="12"/>
    </row>
    <row r="332" spans="3:4">
      <c r="C332" s="12"/>
      <c r="D332" s="12"/>
    </row>
    <row r="333" spans="3:4">
      <c r="C333" s="12"/>
      <c r="D333" s="12"/>
    </row>
    <row r="334" spans="3:4">
      <c r="C334" s="12"/>
      <c r="D334" s="12"/>
    </row>
    <row r="335" spans="3:4">
      <c r="C335" s="12"/>
      <c r="D335" s="12"/>
    </row>
    <row r="336" spans="3:4">
      <c r="C336" s="12"/>
      <c r="D336" s="12"/>
    </row>
    <row r="337" spans="3:4">
      <c r="C337" s="12"/>
      <c r="D337" s="12"/>
    </row>
    <row r="338" spans="3:4">
      <c r="C338" s="12"/>
      <c r="D338" s="12"/>
    </row>
    <row r="339" spans="3:4">
      <c r="C339" s="12"/>
      <c r="D339" s="12"/>
    </row>
    <row r="340" spans="3:4">
      <c r="C340" s="12"/>
      <c r="D340" s="12"/>
    </row>
    <row r="341" spans="3:4">
      <c r="C341" s="12"/>
      <c r="D341" s="12"/>
    </row>
    <row r="342" spans="3:4">
      <c r="C342" s="12"/>
      <c r="D342" s="12"/>
    </row>
    <row r="343" spans="3:4">
      <c r="C343" s="12"/>
      <c r="D343" s="12"/>
    </row>
    <row r="344" spans="3:4">
      <c r="C344" s="12"/>
      <c r="D344" s="12"/>
    </row>
    <row r="345" spans="3:4">
      <c r="C345" s="12"/>
      <c r="D345" s="12"/>
    </row>
    <row r="346" spans="3:4">
      <c r="C346" s="12"/>
      <c r="D346" s="12"/>
    </row>
    <row r="347" spans="3:4">
      <c r="C347" s="12"/>
      <c r="D347" s="12"/>
    </row>
    <row r="348" spans="3:4">
      <c r="C348" s="12"/>
      <c r="D348" s="12"/>
    </row>
    <row r="349" spans="3:4">
      <c r="C349" s="12"/>
      <c r="D349" s="12"/>
    </row>
    <row r="350" spans="3:4">
      <c r="C350" s="12"/>
      <c r="D350" s="12"/>
    </row>
    <row r="351" spans="3:4">
      <c r="C351" s="12"/>
      <c r="D351" s="12"/>
    </row>
    <row r="352" spans="3:4">
      <c r="C352" s="12"/>
      <c r="D352" s="12"/>
    </row>
    <row r="353" spans="3:4">
      <c r="C353" s="12"/>
      <c r="D353" s="12"/>
    </row>
    <row r="354" spans="3:4">
      <c r="C354" s="12"/>
      <c r="D354" s="12"/>
    </row>
    <row r="355" spans="3:4">
      <c r="C355" s="12"/>
      <c r="D355" s="12"/>
    </row>
    <row r="356" spans="3:4">
      <c r="C356" s="12"/>
      <c r="D356" s="12"/>
    </row>
    <row r="357" spans="3:4">
      <c r="C357" s="12"/>
      <c r="D357" s="12"/>
    </row>
    <row r="358" spans="3:4">
      <c r="C358" s="12"/>
      <c r="D358" s="12"/>
    </row>
    <row r="359" spans="3:4">
      <c r="C359" s="12"/>
      <c r="D359" s="12"/>
    </row>
    <row r="360" spans="3:4">
      <c r="C360" s="12"/>
      <c r="D360" s="12"/>
    </row>
    <row r="361" spans="3:4">
      <c r="C361" s="12"/>
      <c r="D361" s="12"/>
    </row>
    <row r="362" spans="3:4">
      <c r="C362" s="12"/>
      <c r="D362" s="12"/>
    </row>
    <row r="363" spans="3:4">
      <c r="C363" s="12"/>
      <c r="D363" s="12"/>
    </row>
    <row r="364" spans="3:4">
      <c r="C364" s="12"/>
      <c r="D364" s="12"/>
    </row>
    <row r="365" spans="3:4">
      <c r="C365" s="12"/>
      <c r="D365" s="12"/>
    </row>
    <row r="366" spans="3:4">
      <c r="C366" s="12"/>
      <c r="D366" s="12"/>
    </row>
    <row r="367" spans="3:4">
      <c r="C367" s="12"/>
      <c r="D367" s="12"/>
    </row>
    <row r="368" spans="3:4">
      <c r="C368" s="12"/>
      <c r="D368" s="12"/>
    </row>
    <row r="369" spans="3:4">
      <c r="C369" s="12"/>
      <c r="D369" s="12"/>
    </row>
    <row r="370" spans="3:4">
      <c r="C370" s="12"/>
      <c r="D370" s="12"/>
    </row>
    <row r="371" spans="3:4">
      <c r="C371" s="12"/>
      <c r="D371" s="12"/>
    </row>
    <row r="372" spans="3:4">
      <c r="C372" s="12"/>
      <c r="D372" s="12"/>
    </row>
    <row r="373" spans="3:4">
      <c r="C373" s="12"/>
      <c r="D373" s="12"/>
    </row>
    <row r="374" spans="3:4">
      <c r="C374" s="12"/>
      <c r="D374" s="12"/>
    </row>
    <row r="375" spans="3:4">
      <c r="C375" s="12"/>
      <c r="D375" s="12"/>
    </row>
    <row r="376" spans="3:4">
      <c r="C376" s="12"/>
      <c r="D376" s="12"/>
    </row>
    <row r="377" spans="3:4">
      <c r="C377" s="12"/>
      <c r="D377" s="12"/>
    </row>
    <row r="378" spans="3:4">
      <c r="C378" s="12"/>
      <c r="D378" s="12"/>
    </row>
    <row r="379" spans="3:4">
      <c r="C379" s="12"/>
      <c r="D379" s="12"/>
    </row>
    <row r="380" spans="3:4">
      <c r="C380" s="12"/>
      <c r="D380" s="12"/>
    </row>
    <row r="381" spans="3:4">
      <c r="C381" s="12"/>
      <c r="D381" s="12"/>
    </row>
    <row r="382" spans="3:4">
      <c r="C382" s="12"/>
      <c r="D382" s="12"/>
    </row>
    <row r="383" spans="3:4">
      <c r="C383" s="12"/>
      <c r="D383" s="12"/>
    </row>
    <row r="384" spans="3:4">
      <c r="C384" s="12"/>
      <c r="D384" s="12"/>
    </row>
    <row r="385" spans="3:4">
      <c r="C385" s="12"/>
      <c r="D385" s="12"/>
    </row>
    <row r="386" spans="3:4">
      <c r="C386" s="12"/>
      <c r="D386" s="12"/>
    </row>
    <row r="387" spans="3:4">
      <c r="C387" s="12"/>
      <c r="D387" s="12"/>
    </row>
    <row r="388" spans="3:4">
      <c r="C388" s="12"/>
      <c r="D388" s="12"/>
    </row>
    <row r="389" spans="3:4">
      <c r="C389" s="12"/>
      <c r="D389" s="12"/>
    </row>
    <row r="390" spans="3:4">
      <c r="C390" s="12"/>
      <c r="D390" s="12"/>
    </row>
    <row r="391" spans="3:4">
      <c r="C391" s="12"/>
      <c r="D391" s="12"/>
    </row>
    <row r="392" spans="3:4">
      <c r="C392" s="12"/>
      <c r="D392" s="12"/>
    </row>
    <row r="393" spans="3:4">
      <c r="C393" s="12"/>
      <c r="D393" s="12"/>
    </row>
    <row r="394" spans="3:4">
      <c r="C394" s="12"/>
      <c r="D394" s="12"/>
    </row>
    <row r="395" spans="3:4">
      <c r="C395" s="12"/>
      <c r="D395" s="12"/>
    </row>
    <row r="396" spans="3:4">
      <c r="C396" s="12"/>
      <c r="D396" s="12"/>
    </row>
    <row r="397" spans="3:4">
      <c r="C397" s="12"/>
      <c r="D397" s="12"/>
    </row>
    <row r="398" spans="3:4">
      <c r="C398" s="12"/>
      <c r="D398" s="12"/>
    </row>
    <row r="399" spans="3:4">
      <c r="C399" s="12"/>
      <c r="D399" s="12"/>
    </row>
    <row r="400" spans="3:4">
      <c r="C400" s="12"/>
      <c r="D400" s="12"/>
    </row>
    <row r="401" spans="3:4">
      <c r="C401" s="12"/>
      <c r="D401" s="12"/>
    </row>
    <row r="402" spans="3:4">
      <c r="C402" s="12"/>
      <c r="D402" s="12"/>
    </row>
    <row r="403" spans="3:4">
      <c r="C403" s="12"/>
      <c r="D403" s="12"/>
    </row>
    <row r="404" spans="3:4">
      <c r="C404" s="12"/>
      <c r="D404" s="12"/>
    </row>
    <row r="405" spans="3:4">
      <c r="C405" s="12"/>
      <c r="D405" s="12"/>
    </row>
    <row r="406" spans="3:4">
      <c r="C406" s="12"/>
      <c r="D406" s="12"/>
    </row>
    <row r="407" spans="3:4">
      <c r="C407" s="12"/>
      <c r="D407" s="12"/>
    </row>
    <row r="408" spans="3:4">
      <c r="C408" s="12"/>
      <c r="D408" s="12"/>
    </row>
    <row r="409" spans="3:4">
      <c r="C409" s="12"/>
      <c r="D409" s="12"/>
    </row>
    <row r="410" spans="3:4">
      <c r="C410" s="12"/>
      <c r="D410" s="12"/>
    </row>
    <row r="411" spans="3:4">
      <c r="C411" s="12"/>
      <c r="D411" s="12"/>
    </row>
    <row r="412" spans="3:4">
      <c r="C412" s="12"/>
      <c r="D412" s="12"/>
    </row>
    <row r="413" spans="3:4">
      <c r="C413" s="12"/>
      <c r="D413" s="12"/>
    </row>
    <row r="414" spans="3:4">
      <c r="C414" s="12"/>
      <c r="D414" s="12"/>
    </row>
    <row r="415" spans="3:4">
      <c r="C415" s="12"/>
      <c r="D415" s="12"/>
    </row>
    <row r="416" spans="3:4">
      <c r="C416" s="12"/>
      <c r="D416" s="12"/>
    </row>
    <row r="417" spans="3:4">
      <c r="C417" s="12"/>
      <c r="D417" s="12"/>
    </row>
    <row r="418" spans="3:4">
      <c r="C418" s="12"/>
      <c r="D418" s="12"/>
    </row>
    <row r="419" spans="3:4">
      <c r="C419" s="12"/>
      <c r="D419" s="12"/>
    </row>
    <row r="420" spans="3:4">
      <c r="C420" s="12"/>
      <c r="D420" s="12"/>
    </row>
    <row r="421" spans="3:4">
      <c r="C421" s="12"/>
      <c r="D421" s="12"/>
    </row>
    <row r="422" spans="3:4">
      <c r="C422" s="12"/>
      <c r="D422" s="12"/>
    </row>
    <row r="423" spans="3:4">
      <c r="C423" s="12"/>
      <c r="D423" s="12"/>
    </row>
    <row r="424" spans="3:4">
      <c r="C424" s="12"/>
      <c r="D424" s="12"/>
    </row>
    <row r="425" spans="3:4">
      <c r="C425" s="12"/>
      <c r="D425" s="12"/>
    </row>
    <row r="426" spans="3:4">
      <c r="C426" s="12"/>
      <c r="D426" s="12"/>
    </row>
    <row r="427" spans="3:4">
      <c r="C427" s="12"/>
      <c r="D427" s="12"/>
    </row>
    <row r="428" spans="3:4">
      <c r="C428" s="12"/>
      <c r="D428" s="12"/>
    </row>
    <row r="429" spans="3:4">
      <c r="C429" s="12"/>
      <c r="D429" s="12"/>
    </row>
    <row r="430" spans="3:4">
      <c r="C430" s="12"/>
      <c r="D430" s="12"/>
    </row>
    <row r="431" spans="3:4">
      <c r="C431" s="12"/>
      <c r="D431" s="12"/>
    </row>
    <row r="432" spans="3:4">
      <c r="C432" s="12"/>
      <c r="D432" s="12"/>
    </row>
    <row r="433" spans="3:4">
      <c r="C433" s="12"/>
      <c r="D433" s="12"/>
    </row>
    <row r="434" spans="3:4">
      <c r="C434" s="12"/>
      <c r="D434" s="12"/>
    </row>
    <row r="435" spans="3:4">
      <c r="C435" s="12"/>
      <c r="D435" s="12"/>
    </row>
    <row r="436" spans="3:4">
      <c r="C436" s="12"/>
      <c r="D436" s="12"/>
    </row>
    <row r="437" spans="3:4">
      <c r="C437" s="12"/>
      <c r="D437" s="12"/>
    </row>
    <row r="438" spans="3:4">
      <c r="C438" s="12"/>
      <c r="D438" s="12"/>
    </row>
    <row r="439" spans="3:4">
      <c r="C439" s="12"/>
      <c r="D439" s="12"/>
    </row>
    <row r="440" spans="3:4">
      <c r="C440" s="12"/>
      <c r="D440" s="12"/>
    </row>
    <row r="441" spans="3:4">
      <c r="C441" s="12"/>
      <c r="D441" s="12"/>
    </row>
    <row r="442" spans="3:4">
      <c r="C442" s="12"/>
      <c r="D442" s="12"/>
    </row>
    <row r="443" spans="3:4">
      <c r="C443" s="12"/>
      <c r="D443" s="12"/>
    </row>
    <row r="444" spans="3:4">
      <c r="C444" s="12"/>
      <c r="D444" s="12"/>
    </row>
    <row r="445" spans="3:4">
      <c r="C445" s="12"/>
      <c r="D445" s="12"/>
    </row>
    <row r="446" spans="3:4">
      <c r="C446" s="12"/>
      <c r="D446" s="12"/>
    </row>
    <row r="447" spans="3:4">
      <c r="C447" s="12"/>
      <c r="D447" s="12"/>
    </row>
    <row r="448" spans="3:4">
      <c r="C448" s="12"/>
      <c r="D448" s="12"/>
    </row>
    <row r="449" spans="3:4">
      <c r="C449" s="12"/>
      <c r="D449" s="12"/>
    </row>
    <row r="450" spans="3:4">
      <c r="C450" s="12"/>
      <c r="D450" s="12"/>
    </row>
    <row r="451" spans="3:4">
      <c r="C451" s="12"/>
      <c r="D451" s="12"/>
    </row>
    <row r="452" spans="3:4">
      <c r="C452" s="12"/>
      <c r="D452" s="12"/>
    </row>
    <row r="453" spans="3:4">
      <c r="C453" s="12"/>
      <c r="D453" s="12"/>
    </row>
    <row r="454" spans="3:4">
      <c r="C454" s="12"/>
      <c r="D454" s="12"/>
    </row>
    <row r="455" spans="3:4">
      <c r="C455" s="12"/>
      <c r="D455" s="12"/>
    </row>
    <row r="456" spans="3:4">
      <c r="C456" s="12"/>
      <c r="D456" s="12"/>
    </row>
    <row r="457" spans="3:4">
      <c r="C457" s="12"/>
      <c r="D457" s="12"/>
    </row>
    <row r="458" spans="3:4">
      <c r="C458" s="12"/>
      <c r="D458" s="12"/>
    </row>
    <row r="459" spans="3:4">
      <c r="C459" s="12"/>
      <c r="D459" s="12"/>
    </row>
    <row r="460" spans="3:4">
      <c r="C460" s="12"/>
      <c r="D460" s="12"/>
    </row>
    <row r="461" spans="3:4">
      <c r="C461" s="12"/>
      <c r="D461" s="12"/>
    </row>
    <row r="462" spans="3:4">
      <c r="C462" s="12"/>
      <c r="D462" s="12"/>
    </row>
    <row r="463" spans="3:4">
      <c r="C463" s="12"/>
      <c r="D463" s="12"/>
    </row>
    <row r="464" spans="3:4">
      <c r="C464" s="12"/>
      <c r="D464" s="12"/>
    </row>
    <row r="465" spans="3:4">
      <c r="C465" s="12"/>
      <c r="D465" s="12"/>
    </row>
    <row r="466" spans="3:4">
      <c r="C466" s="12"/>
      <c r="D466" s="12"/>
    </row>
    <row r="467" spans="3:4">
      <c r="C467" s="12"/>
      <c r="D467" s="12"/>
    </row>
    <row r="468" spans="3:4">
      <c r="C468" s="12"/>
      <c r="D468" s="12"/>
    </row>
    <row r="469" spans="3:4">
      <c r="C469" s="12"/>
      <c r="D469" s="12"/>
    </row>
    <row r="470" spans="3:4">
      <c r="C470" s="12"/>
      <c r="D470" s="12"/>
    </row>
    <row r="471" spans="3:4">
      <c r="C471" s="12"/>
      <c r="D471" s="12"/>
    </row>
    <row r="472" spans="3:4">
      <c r="C472" s="12"/>
      <c r="D472" s="12"/>
    </row>
    <row r="473" spans="3:4">
      <c r="C473" s="12"/>
      <c r="D473" s="12"/>
    </row>
    <row r="474" spans="3:4">
      <c r="C474" s="12"/>
      <c r="D474" s="12"/>
    </row>
    <row r="475" spans="3:4">
      <c r="C475" s="12"/>
      <c r="D475" s="12"/>
    </row>
    <row r="476" spans="3:4">
      <c r="C476" s="12"/>
      <c r="D476" s="12"/>
    </row>
    <row r="477" spans="3:4">
      <c r="C477" s="12"/>
      <c r="D477" s="12"/>
    </row>
    <row r="478" spans="3:4">
      <c r="C478" s="12"/>
      <c r="D478" s="12"/>
    </row>
    <row r="479" spans="3:4">
      <c r="C479" s="12"/>
      <c r="D479" s="12"/>
    </row>
    <row r="480" spans="3:4">
      <c r="C480" s="12"/>
      <c r="D480" s="12"/>
    </row>
    <row r="481" spans="3:4">
      <c r="C481" s="12"/>
      <c r="D481" s="12"/>
    </row>
    <row r="482" spans="3:4">
      <c r="C482" s="12"/>
      <c r="D482" s="12"/>
    </row>
    <row r="483" spans="3:4">
      <c r="C483" s="12"/>
      <c r="D483" s="12"/>
    </row>
    <row r="484" spans="3:4">
      <c r="C484" s="12"/>
      <c r="D484" s="12"/>
    </row>
    <row r="485" spans="3:4">
      <c r="C485" s="12"/>
      <c r="D485" s="12"/>
    </row>
    <row r="486" spans="3:4">
      <c r="C486" s="12"/>
      <c r="D486" s="12"/>
    </row>
    <row r="487" spans="3:4">
      <c r="C487" s="12"/>
      <c r="D487" s="12"/>
    </row>
    <row r="488" spans="3:4">
      <c r="C488" s="12"/>
      <c r="D488" s="12"/>
    </row>
    <row r="489" spans="3:4">
      <c r="C489" s="12"/>
      <c r="D489" s="12"/>
    </row>
    <row r="490" spans="3:4">
      <c r="C490" s="12"/>
      <c r="D490" s="12"/>
    </row>
    <row r="491" spans="3:4">
      <c r="C491" s="12"/>
      <c r="D491" s="12"/>
    </row>
    <row r="492" spans="3:4">
      <c r="C492" s="12"/>
      <c r="D492" s="12"/>
    </row>
    <row r="493" spans="3:4">
      <c r="C493" s="12"/>
      <c r="D493" s="12"/>
    </row>
    <row r="494" spans="3:4">
      <c r="C494" s="12"/>
      <c r="D494" s="12"/>
    </row>
    <row r="495" spans="3:4">
      <c r="C495" s="12"/>
      <c r="D495" s="12"/>
    </row>
    <row r="496" spans="3:4">
      <c r="C496" s="12"/>
      <c r="D496" s="12"/>
    </row>
    <row r="497" spans="3:4">
      <c r="C497" s="12"/>
      <c r="D497" s="12"/>
    </row>
    <row r="498" spans="3:4">
      <c r="C498" s="12"/>
      <c r="D498" s="12"/>
    </row>
    <row r="499" spans="3:4">
      <c r="C499" s="12"/>
      <c r="D499" s="12"/>
    </row>
    <row r="500" spans="3:4">
      <c r="C500" s="12"/>
      <c r="D500" s="12"/>
    </row>
    <row r="501" spans="3:4">
      <c r="C501" s="12"/>
      <c r="D501" s="12"/>
    </row>
    <row r="502" spans="3:4">
      <c r="C502" s="12"/>
      <c r="D502" s="12"/>
    </row>
    <row r="503" spans="3:4">
      <c r="C503" s="12"/>
      <c r="D503" s="12"/>
    </row>
    <row r="504" spans="3:4">
      <c r="C504" s="12"/>
      <c r="D504" s="12"/>
    </row>
    <row r="505" spans="3:4">
      <c r="C505" s="12"/>
      <c r="D505" s="12"/>
    </row>
    <row r="506" spans="3:4">
      <c r="C506" s="12"/>
      <c r="D506" s="12"/>
    </row>
    <row r="507" spans="3:4">
      <c r="C507" s="12"/>
      <c r="D507" s="12"/>
    </row>
    <row r="508" spans="3:4">
      <c r="C508" s="12"/>
      <c r="D508" s="12"/>
    </row>
    <row r="509" spans="3:4">
      <c r="C509" s="12"/>
      <c r="D509" s="12"/>
    </row>
    <row r="510" spans="3:4">
      <c r="C510" s="12"/>
      <c r="D510" s="12"/>
    </row>
    <row r="511" spans="3:4">
      <c r="C511" s="12"/>
      <c r="D511" s="12"/>
    </row>
    <row r="512" spans="3:4">
      <c r="C512" s="12"/>
      <c r="D512" s="12"/>
    </row>
    <row r="513" spans="3:4">
      <c r="C513" s="12"/>
      <c r="D513" s="12"/>
    </row>
    <row r="514" spans="3:4">
      <c r="C514" s="12"/>
      <c r="D514" s="12"/>
    </row>
    <row r="515" spans="3:4">
      <c r="C515" s="12"/>
      <c r="D515" s="12"/>
    </row>
    <row r="516" spans="3:4">
      <c r="C516" s="12"/>
      <c r="D516" s="12"/>
    </row>
    <row r="517" spans="3:4">
      <c r="C517" s="12"/>
      <c r="D517" s="12"/>
    </row>
    <row r="518" spans="3:4">
      <c r="C518" s="12"/>
      <c r="D518" s="12"/>
    </row>
    <row r="519" spans="3:4">
      <c r="C519" s="12"/>
      <c r="D519" s="12"/>
    </row>
    <row r="520" spans="3:4">
      <c r="C520" s="12"/>
      <c r="D520" s="12"/>
    </row>
    <row r="521" spans="3:4">
      <c r="C521" s="12"/>
      <c r="D521" s="12"/>
    </row>
    <row r="522" spans="3:4">
      <c r="C522" s="12"/>
      <c r="D522" s="12"/>
    </row>
    <row r="523" spans="3:4">
      <c r="C523" s="12"/>
      <c r="D523" s="12"/>
    </row>
    <row r="524" spans="3:4">
      <c r="C524" s="12"/>
      <c r="D524" s="12"/>
    </row>
    <row r="525" spans="3:4">
      <c r="C525" s="12"/>
      <c r="D525" s="12"/>
    </row>
    <row r="526" spans="3:4">
      <c r="C526" s="12"/>
      <c r="D526" s="12"/>
    </row>
    <row r="527" spans="3:4">
      <c r="C527" s="12"/>
      <c r="D527" s="12"/>
    </row>
    <row r="528" spans="3:4">
      <c r="C528" s="12"/>
      <c r="D528" s="12"/>
    </row>
    <row r="529" spans="3:4">
      <c r="C529" s="12"/>
      <c r="D529" s="12"/>
    </row>
    <row r="530" spans="3:4">
      <c r="C530" s="12"/>
      <c r="D530" s="12"/>
    </row>
    <row r="531" spans="3:4">
      <c r="C531" s="12"/>
      <c r="D531" s="12"/>
    </row>
    <row r="532" spans="3:4">
      <c r="C532" s="12"/>
      <c r="D532" s="12"/>
    </row>
    <row r="533" spans="3:4">
      <c r="C533" s="12"/>
      <c r="D533" s="12"/>
    </row>
    <row r="534" spans="3:4">
      <c r="C534" s="12"/>
      <c r="D534" s="12"/>
    </row>
    <row r="535" spans="3:4">
      <c r="C535" s="12"/>
      <c r="D535" s="12"/>
    </row>
    <row r="536" spans="3:4">
      <c r="C536" s="12"/>
      <c r="D536" s="12"/>
    </row>
    <row r="537" spans="3:4">
      <c r="C537" s="12"/>
      <c r="D537" s="12"/>
    </row>
    <row r="538" spans="3:4">
      <c r="C538" s="12"/>
      <c r="D538" s="12"/>
    </row>
    <row r="539" spans="3:4">
      <c r="C539" s="12"/>
      <c r="D539" s="12"/>
    </row>
    <row r="540" spans="3:4">
      <c r="C540" s="12"/>
      <c r="D540" s="12"/>
    </row>
    <row r="541" spans="3:4">
      <c r="C541" s="12"/>
      <c r="D541" s="12"/>
    </row>
    <row r="542" spans="3:4">
      <c r="C542" s="12"/>
      <c r="D542" s="12"/>
    </row>
    <row r="543" spans="3:4">
      <c r="C543" s="12"/>
      <c r="D543" s="12"/>
    </row>
    <row r="544" spans="3:4">
      <c r="C544" s="12"/>
      <c r="D544" s="12"/>
    </row>
    <row r="545" spans="3:4">
      <c r="C545" s="12"/>
      <c r="D545" s="12"/>
    </row>
    <row r="546" spans="3:4">
      <c r="C546" s="12"/>
      <c r="D546" s="12"/>
    </row>
    <row r="547" spans="3:4">
      <c r="C547" s="12"/>
      <c r="D547" s="12"/>
    </row>
    <row r="548" spans="3:4">
      <c r="C548" s="12"/>
      <c r="D548" s="12"/>
    </row>
    <row r="549" spans="3:4">
      <c r="C549" s="12"/>
      <c r="D549" s="12"/>
    </row>
    <row r="550" spans="3:4">
      <c r="C550" s="12"/>
      <c r="D550" s="12"/>
    </row>
    <row r="551" spans="3:4">
      <c r="C551" s="12"/>
      <c r="D551" s="12"/>
    </row>
    <row r="552" spans="3:4">
      <c r="C552" s="12"/>
      <c r="D552" s="12"/>
    </row>
    <row r="553" spans="3:4">
      <c r="C553" s="12"/>
      <c r="D553" s="12"/>
    </row>
    <row r="554" spans="3:4">
      <c r="C554" s="12"/>
      <c r="D554" s="12"/>
    </row>
    <row r="555" spans="3:4">
      <c r="C555" s="12"/>
      <c r="D555" s="12"/>
    </row>
    <row r="556" spans="3:4">
      <c r="C556" s="12"/>
      <c r="D556" s="12"/>
    </row>
    <row r="557" spans="3:4">
      <c r="C557" s="12"/>
      <c r="D557" s="12"/>
    </row>
    <row r="558" spans="3:4">
      <c r="C558" s="12"/>
      <c r="D558" s="12"/>
    </row>
    <row r="559" spans="3:4">
      <c r="C559" s="12"/>
      <c r="D559" s="12"/>
    </row>
    <row r="560" spans="3:4">
      <c r="C560" s="12"/>
      <c r="D560" s="12"/>
    </row>
    <row r="561" spans="3:4">
      <c r="C561" s="12"/>
      <c r="D561" s="12"/>
    </row>
    <row r="562" spans="3:4">
      <c r="C562" s="12"/>
      <c r="D562" s="12"/>
    </row>
    <row r="563" spans="3:4">
      <c r="C563" s="12"/>
      <c r="D563" s="12"/>
    </row>
    <row r="564" spans="3:4">
      <c r="C564" s="12"/>
      <c r="D564" s="12"/>
    </row>
    <row r="565" spans="3:4">
      <c r="C565" s="12"/>
      <c r="D565" s="12"/>
    </row>
    <row r="566" spans="3:4">
      <c r="C566" s="12"/>
      <c r="D566" s="12"/>
    </row>
    <row r="567" spans="3:4">
      <c r="C567" s="12"/>
      <c r="D567" s="12"/>
    </row>
    <row r="568" spans="3:4">
      <c r="C568" s="12"/>
      <c r="D568" s="12"/>
    </row>
    <row r="569" spans="3:4">
      <c r="C569" s="12"/>
      <c r="D569" s="12"/>
    </row>
    <row r="570" spans="3:4">
      <c r="C570" s="12"/>
      <c r="D570" s="12"/>
    </row>
    <row r="571" spans="3:4">
      <c r="C571" s="12"/>
      <c r="D571" s="12"/>
    </row>
    <row r="572" spans="3:4">
      <c r="C572" s="12"/>
      <c r="D572" s="12"/>
    </row>
    <row r="573" spans="3:4">
      <c r="C573" s="12"/>
      <c r="D573" s="12"/>
    </row>
    <row r="574" spans="3:4">
      <c r="C574" s="12"/>
      <c r="D574" s="12"/>
    </row>
    <row r="575" spans="3:4">
      <c r="C575" s="12"/>
      <c r="D575" s="12"/>
    </row>
    <row r="576" spans="3:4">
      <c r="C576" s="12"/>
      <c r="D576" s="12"/>
    </row>
    <row r="577" spans="3:4">
      <c r="C577" s="12"/>
      <c r="D577" s="12"/>
    </row>
    <row r="578" spans="3:4">
      <c r="C578" s="12"/>
      <c r="D578" s="12"/>
    </row>
    <row r="579" spans="3:4">
      <c r="C579" s="12"/>
      <c r="D579" s="12"/>
    </row>
    <row r="580" spans="3:4">
      <c r="C580" s="12"/>
      <c r="D580" s="12"/>
    </row>
    <row r="581" spans="3:4">
      <c r="C581" s="12"/>
      <c r="D581" s="12"/>
    </row>
    <row r="582" spans="3:4">
      <c r="C582" s="12"/>
      <c r="D582" s="12"/>
    </row>
    <row r="583" spans="3:4">
      <c r="C583" s="12"/>
      <c r="D583" s="12"/>
    </row>
    <row r="584" spans="3:4">
      <c r="C584" s="12"/>
      <c r="D584" s="12"/>
    </row>
    <row r="585" spans="3:4">
      <c r="C585" s="12"/>
      <c r="D585" s="12"/>
    </row>
    <row r="586" spans="3:4">
      <c r="C586" s="12"/>
      <c r="D586" s="12"/>
    </row>
    <row r="587" spans="3:4">
      <c r="C587" s="12"/>
      <c r="D587" s="12"/>
    </row>
    <row r="588" spans="3:4">
      <c r="C588" s="12"/>
      <c r="D588" s="12"/>
    </row>
    <row r="589" spans="3:4">
      <c r="C589" s="12"/>
      <c r="D589" s="12"/>
    </row>
    <row r="590" spans="3:4">
      <c r="C590" s="12"/>
      <c r="D590" s="12"/>
    </row>
    <row r="591" spans="3:4">
      <c r="C591" s="12"/>
      <c r="D591" s="12"/>
    </row>
    <row r="592" spans="3:4">
      <c r="C592" s="12"/>
      <c r="D592" s="12"/>
    </row>
    <row r="593" spans="3:4">
      <c r="C593" s="12"/>
      <c r="D593" s="12"/>
    </row>
    <row r="594" spans="3:4">
      <c r="C594" s="12"/>
      <c r="D594" s="12"/>
    </row>
    <row r="595" spans="3:4">
      <c r="C595" s="12"/>
      <c r="D595" s="12"/>
    </row>
    <row r="596" spans="3:4">
      <c r="C596" s="12"/>
      <c r="D596" s="12"/>
    </row>
    <row r="597" spans="3:4">
      <c r="C597" s="12"/>
      <c r="D597" s="12"/>
    </row>
    <row r="598" spans="3:4">
      <c r="C598" s="12"/>
      <c r="D598" s="12"/>
    </row>
    <row r="599" spans="3:4">
      <c r="C599" s="12"/>
      <c r="D599" s="12"/>
    </row>
    <row r="600" spans="3:4">
      <c r="C600" s="12"/>
      <c r="D600" s="12"/>
    </row>
    <row r="601" spans="3:4">
      <c r="C601" s="12"/>
      <c r="D601" s="12"/>
    </row>
    <row r="602" spans="3:4">
      <c r="C602" s="12"/>
      <c r="D602" s="12"/>
    </row>
    <row r="603" spans="3:4">
      <c r="C603" s="12"/>
      <c r="D603" s="12"/>
    </row>
    <row r="604" spans="3:4">
      <c r="C604" s="12"/>
      <c r="D604" s="12"/>
    </row>
    <row r="605" spans="3:4">
      <c r="C605" s="12"/>
      <c r="D605" s="12"/>
    </row>
    <row r="606" spans="3:4">
      <c r="C606" s="12"/>
      <c r="D606" s="12"/>
    </row>
    <row r="607" spans="3:4">
      <c r="C607" s="12"/>
      <c r="D607" s="12"/>
    </row>
    <row r="608" spans="3:4">
      <c r="C608" s="12"/>
      <c r="D608" s="12"/>
    </row>
    <row r="609" spans="3:4">
      <c r="C609" s="12"/>
      <c r="D609" s="12"/>
    </row>
    <row r="610" spans="3:4">
      <c r="C610" s="12"/>
      <c r="D610" s="12"/>
    </row>
    <row r="611" spans="3:4">
      <c r="C611" s="12"/>
      <c r="D611" s="12"/>
    </row>
    <row r="612" spans="3:4">
      <c r="C612" s="12"/>
      <c r="D612" s="12"/>
    </row>
    <row r="613" spans="3:4">
      <c r="C613" s="12"/>
      <c r="D613" s="12"/>
    </row>
    <row r="614" spans="3:4">
      <c r="C614" s="12"/>
      <c r="D614" s="12"/>
    </row>
    <row r="615" spans="3:4">
      <c r="C615" s="12"/>
      <c r="D615" s="12"/>
    </row>
    <row r="616" spans="3:4">
      <c r="C616" s="12"/>
      <c r="D616" s="12"/>
    </row>
    <row r="617" spans="3:4">
      <c r="C617" s="12"/>
      <c r="D617" s="12"/>
    </row>
    <row r="618" spans="3:4">
      <c r="C618" s="12"/>
      <c r="D618" s="12"/>
    </row>
    <row r="619" spans="3:4">
      <c r="C619" s="12"/>
      <c r="D619" s="12"/>
    </row>
    <row r="620" spans="3:4">
      <c r="C620" s="12"/>
      <c r="D620" s="12"/>
    </row>
    <row r="621" spans="3:4">
      <c r="C621" s="12"/>
      <c r="D621" s="12"/>
    </row>
    <row r="622" spans="3:4">
      <c r="C622" s="12"/>
      <c r="D622" s="12"/>
    </row>
    <row r="623" spans="3:4">
      <c r="C623" s="12"/>
      <c r="D623" s="12"/>
    </row>
    <row r="624" spans="3:4">
      <c r="C624" s="12"/>
      <c r="D624" s="12"/>
    </row>
    <row r="625" spans="3:4">
      <c r="C625" s="12"/>
      <c r="D625" s="12"/>
    </row>
    <row r="626" spans="3:4">
      <c r="C626" s="12"/>
      <c r="D626" s="12"/>
    </row>
    <row r="627" spans="3:4">
      <c r="C627" s="12"/>
      <c r="D627" s="12"/>
    </row>
    <row r="628" spans="3:4">
      <c r="C628" s="12"/>
      <c r="D628" s="12"/>
    </row>
    <row r="629" spans="3:4">
      <c r="C629" s="12"/>
      <c r="D629" s="12"/>
    </row>
    <row r="630" spans="3:4">
      <c r="C630" s="12"/>
      <c r="D630" s="12"/>
    </row>
    <row r="631" spans="3:4">
      <c r="C631" s="12"/>
      <c r="D631" s="12"/>
    </row>
    <row r="632" spans="3:4">
      <c r="C632" s="12"/>
      <c r="D632" s="12"/>
    </row>
    <row r="633" spans="3:4">
      <c r="C633" s="12"/>
      <c r="D633" s="12"/>
    </row>
    <row r="634" spans="3:4">
      <c r="C634" s="12"/>
      <c r="D634" s="12"/>
    </row>
    <row r="635" spans="3:4">
      <c r="C635" s="12"/>
      <c r="D635" s="12"/>
    </row>
    <row r="636" spans="3:4">
      <c r="C636" s="12"/>
      <c r="D636" s="12"/>
    </row>
    <row r="637" spans="3:4">
      <c r="C637" s="12"/>
      <c r="D637" s="12"/>
    </row>
    <row r="638" spans="3:4">
      <c r="C638" s="12"/>
      <c r="D638" s="12"/>
    </row>
    <row r="639" spans="3:4">
      <c r="C639" s="12"/>
      <c r="D639" s="12"/>
    </row>
    <row r="640" spans="3:4">
      <c r="C640" s="12"/>
      <c r="D640" s="12"/>
    </row>
    <row r="641" spans="3:4">
      <c r="C641" s="12"/>
      <c r="D641" s="12"/>
    </row>
    <row r="642" spans="3:4">
      <c r="C642" s="12"/>
      <c r="D642" s="12"/>
    </row>
    <row r="643" spans="3:4">
      <c r="C643" s="12"/>
      <c r="D643" s="12"/>
    </row>
    <row r="644" spans="3:4">
      <c r="C644" s="12"/>
      <c r="D644" s="12"/>
    </row>
    <row r="645" spans="3:4">
      <c r="C645" s="12"/>
      <c r="D645" s="12"/>
    </row>
    <row r="646" spans="3:4">
      <c r="C646" s="12"/>
      <c r="D646" s="12"/>
    </row>
    <row r="647" spans="3:4">
      <c r="C647" s="12"/>
      <c r="D647" s="12"/>
    </row>
    <row r="648" spans="3:4">
      <c r="C648" s="12"/>
      <c r="D648" s="12"/>
    </row>
    <row r="649" spans="3:4">
      <c r="C649" s="12"/>
      <c r="D649" s="12"/>
    </row>
    <row r="650" spans="3:4">
      <c r="C650" s="12"/>
      <c r="D650" s="12"/>
    </row>
    <row r="651" spans="3:4">
      <c r="C651" s="12"/>
      <c r="D651" s="12"/>
    </row>
    <row r="652" spans="3:4">
      <c r="C652" s="12"/>
      <c r="D652" s="12"/>
    </row>
    <row r="653" spans="3:4">
      <c r="C653" s="12"/>
      <c r="D653" s="12"/>
    </row>
    <row r="654" spans="3:4">
      <c r="C654" s="12"/>
      <c r="D654" s="12"/>
    </row>
    <row r="655" spans="3:4">
      <c r="C655" s="12"/>
      <c r="D655" s="12"/>
    </row>
    <row r="656" spans="3:4">
      <c r="C656" s="12"/>
      <c r="D656" s="12"/>
    </row>
    <row r="657" spans="3:4">
      <c r="C657" s="12"/>
      <c r="D657" s="12"/>
    </row>
    <row r="658" spans="3:4">
      <c r="C658" s="12"/>
      <c r="D658" s="12"/>
    </row>
    <row r="659" spans="3:4">
      <c r="C659" s="12"/>
      <c r="D659" s="12"/>
    </row>
    <row r="660" spans="3:4">
      <c r="C660" s="12"/>
      <c r="D660" s="12"/>
    </row>
    <row r="661" spans="3:4">
      <c r="C661" s="12"/>
      <c r="D661" s="12"/>
    </row>
    <row r="662" spans="3:4">
      <c r="C662" s="12"/>
      <c r="D662" s="12"/>
    </row>
    <row r="663" spans="3:4">
      <c r="C663" s="12"/>
      <c r="D663" s="12"/>
    </row>
    <row r="664" spans="3:4">
      <c r="C664" s="12"/>
      <c r="D664" s="12"/>
    </row>
    <row r="665" spans="3:4">
      <c r="C665" s="12"/>
      <c r="D665" s="12"/>
    </row>
    <row r="666" spans="3:4">
      <c r="C666" s="12"/>
      <c r="D666" s="12"/>
    </row>
    <row r="667" spans="3:4">
      <c r="C667" s="12"/>
      <c r="D667" s="12"/>
    </row>
    <row r="668" spans="3:4">
      <c r="C668" s="12"/>
      <c r="D668" s="12"/>
    </row>
    <row r="669" spans="3:4">
      <c r="C669" s="12"/>
      <c r="D669" s="12"/>
    </row>
    <row r="670" spans="3:4">
      <c r="C670" s="12"/>
      <c r="D670" s="12"/>
    </row>
    <row r="671" spans="3:4">
      <c r="C671" s="12"/>
      <c r="D671" s="12"/>
    </row>
    <row r="672" spans="3:4">
      <c r="C672" s="12"/>
      <c r="D672" s="12"/>
    </row>
    <row r="673" spans="3:4">
      <c r="C673" s="12"/>
      <c r="D673" s="12"/>
    </row>
    <row r="674" spans="3:4">
      <c r="C674" s="12"/>
      <c r="D674" s="12"/>
    </row>
    <row r="675" spans="3:4">
      <c r="C675" s="12"/>
      <c r="D675" s="12"/>
    </row>
    <row r="676" spans="3:4">
      <c r="C676" s="12"/>
      <c r="D676" s="12"/>
    </row>
    <row r="677" spans="3:4">
      <c r="C677" s="12"/>
      <c r="D677" s="12"/>
    </row>
    <row r="678" spans="3:4">
      <c r="C678" s="12"/>
      <c r="D678" s="12"/>
    </row>
    <row r="679" spans="3:4">
      <c r="C679" s="12"/>
      <c r="D679" s="12"/>
    </row>
    <row r="680" spans="3:4">
      <c r="C680" s="12"/>
      <c r="D680" s="12"/>
    </row>
    <row r="681" spans="3:4">
      <c r="C681" s="12"/>
      <c r="D681" s="12"/>
    </row>
    <row r="682" spans="3:4">
      <c r="C682" s="12"/>
      <c r="D682" s="12"/>
    </row>
    <row r="683" spans="3:4">
      <c r="C683" s="12"/>
      <c r="D683" s="12"/>
    </row>
    <row r="684" spans="3:4">
      <c r="C684" s="12"/>
      <c r="D684" s="12"/>
    </row>
    <row r="685" spans="3:4">
      <c r="C685" s="12"/>
      <c r="D685" s="12"/>
    </row>
    <row r="686" spans="3:4">
      <c r="C686" s="12"/>
      <c r="D686" s="12"/>
    </row>
    <row r="687" spans="3:4">
      <c r="C687" s="12"/>
      <c r="D687" s="12"/>
    </row>
    <row r="688" spans="3:4">
      <c r="C688" s="12"/>
      <c r="D688" s="12"/>
    </row>
    <row r="689" spans="3:4">
      <c r="C689" s="12"/>
      <c r="D689" s="12"/>
    </row>
    <row r="690" spans="3:4">
      <c r="C690" s="12"/>
      <c r="D690" s="12"/>
    </row>
    <row r="691" spans="3:4">
      <c r="C691" s="12"/>
      <c r="D691" s="12"/>
    </row>
    <row r="692" spans="3:4">
      <c r="C692" s="12"/>
      <c r="D692" s="12"/>
    </row>
    <row r="693" spans="3:4">
      <c r="C693" s="12"/>
      <c r="D693" s="12"/>
    </row>
    <row r="694" spans="3:4">
      <c r="C694" s="12"/>
      <c r="D694" s="12"/>
    </row>
    <row r="695" spans="3:4">
      <c r="C695" s="12"/>
      <c r="D695" s="12"/>
    </row>
    <row r="696" spans="3:4">
      <c r="C696" s="12"/>
      <c r="D696" s="12"/>
    </row>
    <row r="697" spans="3:4">
      <c r="C697" s="12"/>
      <c r="D697" s="12"/>
    </row>
    <row r="698" spans="3:4">
      <c r="C698" s="12"/>
      <c r="D698" s="12"/>
    </row>
    <row r="699" spans="3:4">
      <c r="C699" s="12"/>
      <c r="D699" s="12"/>
    </row>
    <row r="700" spans="3:4">
      <c r="C700" s="12"/>
      <c r="D700" s="12"/>
    </row>
    <row r="701" spans="3:4">
      <c r="C701" s="12"/>
      <c r="D701" s="12"/>
    </row>
    <row r="702" spans="3:4">
      <c r="C702" s="12"/>
      <c r="D702" s="12"/>
    </row>
    <row r="703" spans="3:4">
      <c r="C703" s="12"/>
      <c r="D703" s="12"/>
    </row>
    <row r="704" spans="3:4">
      <c r="C704" s="12"/>
      <c r="D704" s="12"/>
    </row>
    <row r="705" spans="3:4">
      <c r="C705" s="12"/>
      <c r="D705" s="12"/>
    </row>
    <row r="706" spans="3:4">
      <c r="C706" s="12"/>
      <c r="D706" s="12"/>
    </row>
    <row r="707" spans="3:4">
      <c r="C707" s="12"/>
      <c r="D707" s="12"/>
    </row>
    <row r="708" spans="3:4">
      <c r="C708" s="12"/>
      <c r="D708" s="12"/>
    </row>
    <row r="709" spans="3:4">
      <c r="C709" s="12"/>
      <c r="D709" s="12"/>
    </row>
    <row r="710" spans="3:4">
      <c r="C710" s="12"/>
      <c r="D710" s="12"/>
    </row>
    <row r="711" spans="3:4">
      <c r="C711" s="12"/>
      <c r="D711" s="12"/>
    </row>
    <row r="712" spans="3:4">
      <c r="C712" s="12"/>
      <c r="D712" s="12"/>
    </row>
    <row r="713" spans="3:4">
      <c r="C713" s="12"/>
      <c r="D713" s="12"/>
    </row>
    <row r="714" spans="3:4">
      <c r="C714" s="12"/>
      <c r="D714" s="12"/>
    </row>
    <row r="715" spans="3:4">
      <c r="C715" s="12"/>
      <c r="D715" s="12"/>
    </row>
    <row r="716" spans="3:4">
      <c r="C716" s="12"/>
      <c r="D716" s="12"/>
    </row>
    <row r="717" spans="3:4">
      <c r="C717" s="12"/>
      <c r="D717" s="12"/>
    </row>
    <row r="718" spans="3:4">
      <c r="C718" s="12"/>
      <c r="D718" s="12"/>
    </row>
    <row r="719" spans="3:4">
      <c r="C719" s="12"/>
      <c r="D719" s="12"/>
    </row>
    <row r="720" spans="3:4">
      <c r="C720" s="12"/>
      <c r="D720" s="12"/>
    </row>
    <row r="721" spans="3:4">
      <c r="C721" s="12"/>
      <c r="D721" s="12"/>
    </row>
    <row r="722" spans="3:4">
      <c r="C722" s="12"/>
      <c r="D722" s="12"/>
    </row>
    <row r="723" spans="3:4">
      <c r="C723" s="12"/>
      <c r="D723" s="12"/>
    </row>
    <row r="724" spans="3:4">
      <c r="C724" s="12"/>
      <c r="D724" s="12"/>
    </row>
    <row r="725" spans="3:4">
      <c r="C725" s="12"/>
      <c r="D725" s="12"/>
    </row>
    <row r="726" spans="3:4">
      <c r="C726" s="12"/>
      <c r="D726" s="12"/>
    </row>
    <row r="727" spans="3:4">
      <c r="C727" s="12"/>
      <c r="D727" s="12"/>
    </row>
    <row r="728" spans="3:4">
      <c r="C728" s="12"/>
      <c r="D728" s="12"/>
    </row>
    <row r="729" spans="3:4">
      <c r="C729" s="12"/>
      <c r="D729" s="12"/>
    </row>
    <row r="730" spans="3:4">
      <c r="C730" s="12"/>
      <c r="D730" s="12"/>
    </row>
    <row r="731" spans="3:4">
      <c r="C731" s="12"/>
      <c r="D731" s="12"/>
    </row>
    <row r="732" spans="3:4">
      <c r="C732" s="12"/>
      <c r="D732" s="12"/>
    </row>
    <row r="733" spans="3:4">
      <c r="C733" s="12"/>
      <c r="D733" s="12"/>
    </row>
    <row r="734" spans="3:4">
      <c r="C734" s="12"/>
      <c r="D734" s="12"/>
    </row>
    <row r="735" spans="3:4">
      <c r="C735" s="12"/>
      <c r="D735" s="12"/>
    </row>
    <row r="736" spans="3:4">
      <c r="C736" s="12"/>
      <c r="D736" s="12"/>
    </row>
    <row r="737" spans="3:4">
      <c r="C737" s="12"/>
      <c r="D737" s="12"/>
    </row>
    <row r="738" spans="3:4">
      <c r="C738" s="12"/>
      <c r="D738" s="12"/>
    </row>
    <row r="739" spans="3:4">
      <c r="C739" s="12"/>
      <c r="D739" s="12"/>
    </row>
    <row r="740" spans="3:4">
      <c r="C740" s="12"/>
      <c r="D740" s="12"/>
    </row>
    <row r="741" spans="3:4">
      <c r="C741" s="12"/>
      <c r="D741" s="12"/>
    </row>
    <row r="742" spans="3:4">
      <c r="C742" s="12"/>
      <c r="D742" s="12"/>
    </row>
    <row r="743" spans="3:4">
      <c r="C743" s="12"/>
      <c r="D743" s="12"/>
    </row>
    <row r="744" spans="3:4">
      <c r="C744" s="12"/>
      <c r="D744" s="12"/>
    </row>
    <row r="745" spans="3:4">
      <c r="C745" s="12"/>
      <c r="D745" s="12"/>
    </row>
    <row r="746" spans="3:4">
      <c r="C746" s="12"/>
      <c r="D746" s="12"/>
    </row>
    <row r="747" spans="3:4">
      <c r="C747" s="12"/>
      <c r="D747" s="12"/>
    </row>
    <row r="748" spans="3:4">
      <c r="C748" s="12"/>
      <c r="D748" s="12"/>
    </row>
    <row r="749" spans="3:4">
      <c r="C749" s="12"/>
      <c r="D749" s="12"/>
    </row>
    <row r="750" spans="3:4">
      <c r="C750" s="12"/>
      <c r="D750" s="12"/>
    </row>
    <row r="751" spans="3:4">
      <c r="C751" s="12"/>
      <c r="D751" s="12"/>
    </row>
    <row r="752" spans="3:4">
      <c r="C752" s="12"/>
      <c r="D752" s="12"/>
    </row>
    <row r="753" spans="3:4">
      <c r="C753" s="12"/>
      <c r="D753" s="12"/>
    </row>
    <row r="754" spans="3:4">
      <c r="C754" s="12"/>
      <c r="D754" s="12"/>
    </row>
    <row r="755" spans="3:4">
      <c r="C755" s="12"/>
      <c r="D755" s="12"/>
    </row>
    <row r="756" spans="3:4">
      <c r="C756" s="12"/>
      <c r="D756" s="12"/>
    </row>
    <row r="757" spans="3:4">
      <c r="C757" s="12"/>
      <c r="D757" s="12"/>
    </row>
    <row r="758" spans="3:4">
      <c r="C758" s="12"/>
      <c r="D758" s="12"/>
    </row>
    <row r="759" spans="3:4">
      <c r="C759" s="12"/>
      <c r="D759" s="12"/>
    </row>
    <row r="760" spans="3:4">
      <c r="C760" s="12"/>
      <c r="D760" s="12"/>
    </row>
    <row r="761" spans="3:4">
      <c r="C761" s="12"/>
      <c r="D761" s="12"/>
    </row>
    <row r="762" spans="3:4">
      <c r="C762" s="12"/>
      <c r="D762" s="12"/>
    </row>
    <row r="763" spans="3:4">
      <c r="C763" s="12"/>
      <c r="D763" s="12"/>
    </row>
    <row r="764" spans="3:4">
      <c r="C764" s="12"/>
      <c r="D764" s="12"/>
    </row>
    <row r="765" spans="3:4">
      <c r="C765" s="12"/>
      <c r="D765" s="12"/>
    </row>
    <row r="766" spans="3:4">
      <c r="C766" s="12"/>
      <c r="D766" s="12"/>
    </row>
    <row r="767" spans="3:4">
      <c r="C767" s="12"/>
      <c r="D767" s="12"/>
    </row>
    <row r="768" spans="3:4">
      <c r="C768" s="12"/>
      <c r="D768" s="12"/>
    </row>
    <row r="769" spans="3:4">
      <c r="C769" s="12"/>
      <c r="D769" s="12"/>
    </row>
    <row r="770" spans="3:4">
      <c r="C770" s="12"/>
      <c r="D770" s="12"/>
    </row>
    <row r="771" spans="3:4">
      <c r="C771" s="12"/>
      <c r="D771" s="12"/>
    </row>
    <row r="772" spans="3:4">
      <c r="C772" s="12"/>
      <c r="D772" s="12"/>
    </row>
    <row r="773" spans="3:4">
      <c r="C773" s="12"/>
      <c r="D773" s="12"/>
    </row>
    <row r="774" spans="3:4">
      <c r="C774" s="12"/>
      <c r="D774" s="12"/>
    </row>
    <row r="775" spans="3:4">
      <c r="C775" s="12"/>
      <c r="D775" s="12"/>
    </row>
    <row r="776" spans="3:4">
      <c r="C776" s="12"/>
      <c r="D776" s="12"/>
    </row>
    <row r="777" spans="3:4">
      <c r="C777" s="12"/>
      <c r="D777" s="12"/>
    </row>
    <row r="778" spans="3:4">
      <c r="C778" s="12"/>
      <c r="D778" s="12"/>
    </row>
    <row r="779" spans="3:4">
      <c r="C779" s="12"/>
      <c r="D779" s="12"/>
    </row>
    <row r="780" spans="3:4">
      <c r="C780" s="12"/>
      <c r="D780" s="12"/>
    </row>
    <row r="781" spans="3:4">
      <c r="C781" s="12"/>
      <c r="D781" s="12"/>
    </row>
    <row r="782" spans="3:4">
      <c r="C782" s="12"/>
      <c r="D782" s="12"/>
    </row>
    <row r="783" spans="3:4">
      <c r="C783" s="12"/>
      <c r="D783" s="12"/>
    </row>
    <row r="784" spans="3:4">
      <c r="C784" s="12"/>
      <c r="D784" s="12"/>
    </row>
    <row r="785" spans="3:4">
      <c r="C785" s="12"/>
      <c r="D785" s="12"/>
    </row>
    <row r="786" spans="3:4">
      <c r="C786" s="12"/>
      <c r="D786" s="12"/>
    </row>
    <row r="787" spans="3:4">
      <c r="C787" s="12"/>
      <c r="D787" s="12"/>
    </row>
    <row r="788" spans="3:4">
      <c r="C788" s="12"/>
      <c r="D788" s="12"/>
    </row>
    <row r="789" spans="3:4">
      <c r="C789" s="12"/>
      <c r="D789" s="12"/>
    </row>
    <row r="790" spans="3:4">
      <c r="C790" s="12"/>
      <c r="D790" s="12"/>
    </row>
    <row r="791" spans="3:4">
      <c r="C791" s="12"/>
      <c r="D791" s="12"/>
    </row>
    <row r="792" spans="3:4">
      <c r="C792" s="12"/>
      <c r="D792" s="12"/>
    </row>
    <row r="793" spans="3:4">
      <c r="C793" s="12"/>
      <c r="D793" s="12"/>
    </row>
    <row r="794" spans="3:4">
      <c r="C794" s="12"/>
      <c r="D794" s="12"/>
    </row>
    <row r="795" spans="3:4">
      <c r="C795" s="12"/>
      <c r="D795" s="12"/>
    </row>
    <row r="796" spans="3:4">
      <c r="C796" s="12"/>
      <c r="D796" s="12"/>
    </row>
    <row r="797" spans="3:4">
      <c r="C797" s="12"/>
      <c r="D797" s="12"/>
    </row>
    <row r="798" spans="3:4">
      <c r="C798" s="12"/>
      <c r="D798" s="12"/>
    </row>
    <row r="799" spans="3:4">
      <c r="C799" s="12"/>
      <c r="D799" s="12"/>
    </row>
    <row r="800" spans="3:4">
      <c r="C800" s="12"/>
      <c r="D800" s="12"/>
    </row>
    <row r="801" spans="3:4">
      <c r="C801" s="12"/>
      <c r="D801" s="12"/>
    </row>
    <row r="802" spans="3:4">
      <c r="C802" s="12"/>
      <c r="D802" s="12"/>
    </row>
    <row r="803" spans="3:4">
      <c r="C803" s="12"/>
      <c r="D803" s="12"/>
    </row>
    <row r="804" spans="3:4">
      <c r="C804" s="12"/>
      <c r="D804" s="12"/>
    </row>
    <row r="805" spans="3:4">
      <c r="C805" s="12"/>
      <c r="D805" s="12"/>
    </row>
    <row r="806" spans="3:4">
      <c r="C806" s="12"/>
      <c r="D806" s="12"/>
    </row>
    <row r="807" spans="3:4">
      <c r="C807" s="12"/>
      <c r="D807" s="12"/>
    </row>
    <row r="808" spans="3:4">
      <c r="C808" s="12"/>
      <c r="D808" s="12"/>
    </row>
    <row r="809" spans="3:4">
      <c r="C809" s="12"/>
      <c r="D809" s="12"/>
    </row>
    <row r="810" spans="3:4">
      <c r="C810" s="12"/>
      <c r="D810" s="12"/>
    </row>
    <row r="811" spans="3:4">
      <c r="C811" s="12"/>
      <c r="D811" s="12"/>
    </row>
    <row r="812" spans="3:4">
      <c r="C812" s="12"/>
      <c r="D812" s="12"/>
    </row>
    <row r="813" spans="3:4">
      <c r="C813" s="12"/>
      <c r="D813" s="12"/>
    </row>
    <row r="814" spans="3:4">
      <c r="C814" s="12"/>
      <c r="D814" s="12"/>
    </row>
    <row r="815" spans="3:4">
      <c r="C815" s="12"/>
      <c r="D815" s="12"/>
    </row>
    <row r="816" spans="3:4">
      <c r="C816" s="12"/>
      <c r="D816" s="12"/>
    </row>
    <row r="817" spans="3:4">
      <c r="C817" s="12"/>
      <c r="D817" s="12"/>
    </row>
    <row r="818" spans="3:4">
      <c r="C818" s="12"/>
      <c r="D818" s="12"/>
    </row>
    <row r="819" spans="3:4">
      <c r="C819" s="12"/>
      <c r="D819" s="12"/>
    </row>
    <row r="820" spans="3:4">
      <c r="C820" s="12"/>
      <c r="D820" s="12"/>
    </row>
    <row r="821" spans="3:4">
      <c r="C821" s="12"/>
      <c r="D821" s="12"/>
    </row>
    <row r="822" spans="3:4">
      <c r="C822" s="12"/>
      <c r="D822" s="12"/>
    </row>
    <row r="823" spans="3:4">
      <c r="C823" s="12"/>
      <c r="D823" s="12"/>
    </row>
    <row r="824" spans="3:4">
      <c r="C824" s="12"/>
      <c r="D824" s="12"/>
    </row>
    <row r="825" spans="3:4">
      <c r="C825" s="12"/>
      <c r="D825" s="12"/>
    </row>
    <row r="826" spans="3:4">
      <c r="C826" s="12"/>
      <c r="D826" s="12"/>
    </row>
    <row r="827" spans="3:4">
      <c r="C827" s="12"/>
      <c r="D827" s="12"/>
    </row>
    <row r="828" spans="3:4">
      <c r="C828" s="12"/>
      <c r="D828" s="12"/>
    </row>
    <row r="829" spans="3:4">
      <c r="C829" s="12"/>
      <c r="D829" s="12"/>
    </row>
    <row r="830" spans="3:4">
      <c r="C830" s="12"/>
      <c r="D830" s="12"/>
    </row>
    <row r="831" spans="3:4">
      <c r="C831" s="12"/>
      <c r="D831" s="12"/>
    </row>
    <row r="832" spans="3:4">
      <c r="C832" s="12"/>
      <c r="D832" s="12"/>
    </row>
    <row r="833" spans="3:4">
      <c r="C833" s="12"/>
      <c r="D833" s="12"/>
    </row>
    <row r="834" spans="3:4">
      <c r="C834" s="12"/>
      <c r="D834" s="12"/>
    </row>
    <row r="835" spans="3:4">
      <c r="C835" s="12"/>
      <c r="D835" s="12"/>
    </row>
    <row r="836" spans="3:4">
      <c r="C836" s="12"/>
      <c r="D836" s="12"/>
    </row>
    <row r="837" spans="3:4">
      <c r="C837" s="12"/>
      <c r="D837" s="12"/>
    </row>
    <row r="838" spans="3:4">
      <c r="C838" s="12"/>
      <c r="D838" s="12"/>
    </row>
    <row r="839" spans="3:4">
      <c r="C839" s="12"/>
      <c r="D839" s="12"/>
    </row>
    <row r="840" spans="3:4">
      <c r="C840" s="12"/>
      <c r="D840" s="12"/>
    </row>
    <row r="841" spans="3:4">
      <c r="C841" s="12"/>
      <c r="D841" s="12"/>
    </row>
    <row r="842" spans="3:4">
      <c r="C842" s="12"/>
      <c r="D842" s="12"/>
    </row>
    <row r="843" spans="3:4">
      <c r="C843" s="12"/>
      <c r="D843" s="12"/>
    </row>
    <row r="844" spans="3:4">
      <c r="C844" s="12"/>
      <c r="D844" s="12"/>
    </row>
    <row r="845" spans="3:4">
      <c r="C845" s="12"/>
      <c r="D845" s="12"/>
    </row>
    <row r="846" spans="3:4">
      <c r="C846" s="12"/>
      <c r="D846" s="12"/>
    </row>
    <row r="847" spans="3:4">
      <c r="C847" s="12"/>
      <c r="D847" s="12"/>
    </row>
    <row r="848" spans="3:4">
      <c r="C848" s="12"/>
      <c r="D848" s="12"/>
    </row>
    <row r="849" spans="3:4">
      <c r="C849" s="12"/>
      <c r="D849" s="12"/>
    </row>
    <row r="850" spans="3:4">
      <c r="C850" s="12"/>
      <c r="D850" s="12"/>
    </row>
    <row r="851" spans="3:4">
      <c r="C851" s="12"/>
      <c r="D851" s="12"/>
    </row>
    <row r="852" spans="3:4">
      <c r="C852" s="12"/>
      <c r="D852" s="12"/>
    </row>
    <row r="853" spans="3:4">
      <c r="C853" s="12"/>
      <c r="D853" s="12"/>
    </row>
    <row r="854" spans="3:4">
      <c r="C854" s="12"/>
      <c r="D854" s="12"/>
    </row>
    <row r="855" spans="3:4">
      <c r="C855" s="12"/>
      <c r="D855" s="12"/>
    </row>
    <row r="856" spans="3:4">
      <c r="C856" s="12"/>
      <c r="D856" s="12"/>
    </row>
    <row r="857" spans="3:4">
      <c r="C857" s="12"/>
      <c r="D857" s="12"/>
    </row>
    <row r="858" spans="3:4">
      <c r="C858" s="12"/>
      <c r="D858" s="12"/>
    </row>
    <row r="859" spans="3:4">
      <c r="C859" s="12"/>
      <c r="D859" s="12"/>
    </row>
    <row r="860" spans="3:4">
      <c r="C860" s="12"/>
      <c r="D860" s="12"/>
    </row>
    <row r="861" spans="3:4">
      <c r="C861" s="12"/>
      <c r="D861" s="12"/>
    </row>
    <row r="862" spans="3:4">
      <c r="C862" s="12"/>
      <c r="D862" s="12"/>
    </row>
    <row r="863" spans="3:4">
      <c r="C863" s="12"/>
      <c r="D863" s="12"/>
    </row>
    <row r="864" spans="3:4">
      <c r="C864" s="12"/>
      <c r="D864" s="12"/>
    </row>
    <row r="865" spans="3:4">
      <c r="C865" s="12"/>
      <c r="D865" s="12"/>
    </row>
    <row r="866" spans="3:4">
      <c r="C866" s="12"/>
      <c r="D866" s="12"/>
    </row>
    <row r="867" spans="3:4">
      <c r="C867" s="12"/>
      <c r="D867" s="12"/>
    </row>
    <row r="868" spans="3:4">
      <c r="C868" s="12"/>
      <c r="D868" s="12"/>
    </row>
    <row r="869" spans="3:4">
      <c r="C869" s="12"/>
      <c r="D869" s="12"/>
    </row>
    <row r="870" spans="3:4">
      <c r="C870" s="12"/>
      <c r="D870" s="12"/>
    </row>
    <row r="871" spans="3:4">
      <c r="C871" s="12"/>
      <c r="D871" s="12"/>
    </row>
    <row r="872" spans="3:4">
      <c r="C872" s="12"/>
      <c r="D872" s="12"/>
    </row>
    <row r="873" spans="3:4">
      <c r="C873" s="12"/>
      <c r="D873" s="12"/>
    </row>
    <row r="874" spans="3:4">
      <c r="C874" s="12"/>
      <c r="D874" s="12"/>
    </row>
    <row r="875" spans="3:4">
      <c r="C875" s="12"/>
      <c r="D875" s="12"/>
    </row>
    <row r="876" spans="3:4">
      <c r="C876" s="12"/>
      <c r="D876" s="12"/>
    </row>
    <row r="877" spans="3:4">
      <c r="C877" s="12"/>
      <c r="D877" s="12"/>
    </row>
    <row r="878" spans="3:4">
      <c r="C878" s="12"/>
      <c r="D878" s="12"/>
    </row>
    <row r="879" spans="3:4">
      <c r="C879" s="12"/>
      <c r="D879" s="12"/>
    </row>
    <row r="880" spans="3:4">
      <c r="C880" s="12"/>
      <c r="D880" s="12"/>
    </row>
    <row r="881" spans="3:4">
      <c r="C881" s="12"/>
      <c r="D881" s="12"/>
    </row>
    <row r="882" spans="3:4">
      <c r="C882" s="12"/>
      <c r="D882" s="12"/>
    </row>
    <row r="883" spans="3:4">
      <c r="C883" s="12"/>
      <c r="D883" s="12"/>
    </row>
    <row r="884" spans="3:4">
      <c r="C884" s="12"/>
      <c r="D884" s="12"/>
    </row>
    <row r="885" spans="3:4">
      <c r="C885" s="12"/>
      <c r="D885" s="12"/>
    </row>
    <row r="886" spans="3:4">
      <c r="C886" s="12"/>
      <c r="D886" s="12"/>
    </row>
    <row r="887" spans="3:4">
      <c r="C887" s="12"/>
      <c r="D887" s="12"/>
    </row>
    <row r="888" spans="3:4">
      <c r="C888" s="12"/>
      <c r="D888" s="12"/>
    </row>
    <row r="889" spans="3:4">
      <c r="C889" s="12"/>
      <c r="D889" s="12"/>
    </row>
    <row r="890" spans="3:4">
      <c r="C890" s="12"/>
      <c r="D890" s="12"/>
    </row>
    <row r="891" spans="3:4">
      <c r="C891" s="12"/>
      <c r="D891" s="12"/>
    </row>
    <row r="892" spans="3:4">
      <c r="C892" s="12"/>
      <c r="D892" s="12"/>
    </row>
    <row r="893" spans="3:4">
      <c r="C893" s="12"/>
      <c r="D893" s="12"/>
    </row>
    <row r="894" spans="3:4">
      <c r="C894" s="12"/>
      <c r="D894" s="12"/>
    </row>
    <row r="895" spans="3:4">
      <c r="C895" s="12"/>
      <c r="D895" s="12"/>
    </row>
    <row r="896" spans="3:4">
      <c r="C896" s="12"/>
      <c r="D896" s="12"/>
    </row>
    <row r="897" spans="3:4">
      <c r="C897" s="12"/>
      <c r="D897" s="12"/>
    </row>
    <row r="898" spans="3:4">
      <c r="C898" s="12"/>
      <c r="D898" s="12"/>
    </row>
    <row r="899" spans="3:4">
      <c r="C899" s="12"/>
      <c r="D899" s="12"/>
    </row>
    <row r="900" spans="3:4">
      <c r="C900" s="12"/>
      <c r="D900" s="12"/>
    </row>
    <row r="901" spans="3:4">
      <c r="C901" s="12"/>
      <c r="D901" s="12"/>
    </row>
    <row r="902" spans="3:4">
      <c r="C902" s="12"/>
      <c r="D902" s="12"/>
    </row>
    <row r="903" spans="3:4">
      <c r="C903" s="12"/>
      <c r="D903" s="12"/>
    </row>
    <row r="904" spans="3:4">
      <c r="C904" s="12"/>
      <c r="D904" s="12"/>
    </row>
    <row r="905" spans="3:4">
      <c r="C905" s="12"/>
      <c r="D905" s="12"/>
    </row>
    <row r="906" spans="3:4">
      <c r="C906" s="12"/>
      <c r="D906" s="12"/>
    </row>
    <row r="907" spans="3:4">
      <c r="C907" s="12"/>
      <c r="D907" s="12"/>
    </row>
    <row r="908" spans="3:4">
      <c r="C908" s="12"/>
      <c r="D908" s="12"/>
    </row>
    <row r="909" spans="3:4">
      <c r="C909" s="12"/>
      <c r="D909" s="12"/>
    </row>
    <row r="910" spans="3:4">
      <c r="C910" s="12"/>
      <c r="D910" s="12"/>
    </row>
    <row r="911" spans="3:4">
      <c r="C911" s="12"/>
      <c r="D911" s="12"/>
    </row>
    <row r="912" spans="3:4">
      <c r="C912" s="12"/>
      <c r="D912" s="12"/>
    </row>
    <row r="913" spans="3:4">
      <c r="C913" s="12"/>
      <c r="D913" s="12"/>
    </row>
    <row r="914" spans="3:4">
      <c r="C914" s="12"/>
      <c r="D914" s="12"/>
    </row>
    <row r="915" spans="3:4">
      <c r="C915" s="12"/>
      <c r="D915" s="12"/>
    </row>
    <row r="916" spans="3:4">
      <c r="C916" s="12"/>
      <c r="D916" s="12"/>
    </row>
    <row r="917" spans="3:4">
      <c r="C917" s="12"/>
      <c r="D917" s="12"/>
    </row>
    <row r="918" spans="3:4">
      <c r="C918" s="12"/>
      <c r="D918" s="12"/>
    </row>
    <row r="919" spans="3:4">
      <c r="C919" s="12"/>
      <c r="D919" s="12"/>
    </row>
    <row r="920" spans="3:4">
      <c r="C920" s="12"/>
      <c r="D920" s="12"/>
    </row>
    <row r="921" spans="3:4">
      <c r="C921" s="12"/>
      <c r="D921" s="12"/>
    </row>
    <row r="922" spans="3:4">
      <c r="C922" s="12"/>
      <c r="D922" s="12"/>
    </row>
    <row r="923" spans="3:4">
      <c r="C923" s="12"/>
      <c r="D923" s="12"/>
    </row>
    <row r="924" spans="3:4">
      <c r="C924" s="12"/>
      <c r="D924" s="12"/>
    </row>
    <row r="925" spans="3:4">
      <c r="C925" s="12"/>
      <c r="D925" s="12"/>
    </row>
    <row r="926" spans="3:4">
      <c r="C926" s="12"/>
      <c r="D926" s="12"/>
    </row>
    <row r="927" spans="3:4">
      <c r="C927" s="12"/>
      <c r="D927" s="12"/>
    </row>
    <row r="928" spans="3:4">
      <c r="C928" s="12"/>
      <c r="D928" s="12"/>
    </row>
    <row r="929" spans="3:4">
      <c r="C929" s="12"/>
      <c r="D929" s="12"/>
    </row>
    <row r="930" spans="3:4">
      <c r="C930" s="12"/>
      <c r="D930" s="12"/>
    </row>
    <row r="931" spans="3:4">
      <c r="C931" s="12"/>
      <c r="D931" s="12"/>
    </row>
    <row r="932" spans="3:4">
      <c r="C932" s="12"/>
      <c r="D932" s="12"/>
    </row>
    <row r="933" spans="3:4">
      <c r="C933" s="12"/>
      <c r="D933" s="12"/>
    </row>
    <row r="934" spans="3:4">
      <c r="C934" s="12"/>
      <c r="D934" s="12"/>
    </row>
    <row r="935" spans="3:4">
      <c r="C935" s="12"/>
      <c r="D935" s="12"/>
    </row>
    <row r="936" spans="3:4">
      <c r="C936" s="12"/>
      <c r="D936" s="12"/>
    </row>
    <row r="937" spans="3:4">
      <c r="C937" s="12"/>
      <c r="D937" s="12"/>
    </row>
    <row r="938" spans="3:4">
      <c r="C938" s="12"/>
      <c r="D938" s="12"/>
    </row>
    <row r="939" spans="3:4">
      <c r="C939" s="12"/>
      <c r="D939" s="12"/>
    </row>
    <row r="940" spans="3:4">
      <c r="C940" s="12"/>
      <c r="D940" s="12"/>
    </row>
    <row r="941" spans="3:4">
      <c r="C941" s="12"/>
      <c r="D941" s="12"/>
    </row>
    <row r="942" spans="3:4">
      <c r="C942" s="12"/>
      <c r="D942" s="12"/>
    </row>
    <row r="943" spans="3:4">
      <c r="C943" s="12"/>
      <c r="D943" s="12"/>
    </row>
    <row r="944" spans="3:4">
      <c r="C944" s="12"/>
      <c r="D944" s="12"/>
    </row>
    <row r="945" spans="3:4">
      <c r="C945" s="12"/>
      <c r="D945" s="12"/>
    </row>
    <row r="946" spans="3:4">
      <c r="C946" s="12"/>
      <c r="D946" s="12"/>
    </row>
    <row r="947" spans="3:4">
      <c r="C947" s="12"/>
      <c r="D947" s="12"/>
    </row>
    <row r="948" spans="3:4">
      <c r="C948" s="12"/>
      <c r="D948" s="12"/>
    </row>
    <row r="949" spans="3:4">
      <c r="C949" s="12"/>
      <c r="D949" s="12"/>
    </row>
    <row r="950" spans="3:4">
      <c r="C950" s="12"/>
      <c r="D950" s="12"/>
    </row>
    <row r="951" spans="3:4">
      <c r="C951" s="12"/>
      <c r="D951" s="12"/>
    </row>
    <row r="952" spans="3:4">
      <c r="C952" s="12"/>
      <c r="D952" s="12"/>
    </row>
    <row r="953" spans="3:4">
      <c r="C953" s="12"/>
      <c r="D953" s="12"/>
    </row>
    <row r="954" spans="3:4">
      <c r="C954" s="12"/>
      <c r="D954" s="12"/>
    </row>
    <row r="955" spans="3:4">
      <c r="C955" s="12"/>
      <c r="D955" s="12"/>
    </row>
    <row r="956" spans="3:4">
      <c r="C956" s="12"/>
      <c r="D956" s="12"/>
    </row>
    <row r="957" spans="3:4">
      <c r="C957" s="12"/>
      <c r="D957" s="12"/>
    </row>
    <row r="958" spans="3:4">
      <c r="C958" s="12"/>
      <c r="D958" s="12"/>
    </row>
    <row r="959" spans="3:4">
      <c r="C959" s="12"/>
      <c r="D959" s="12"/>
    </row>
    <row r="960" spans="3:4">
      <c r="C960" s="12"/>
      <c r="D960" s="12"/>
    </row>
    <row r="961" spans="3:4">
      <c r="C961" s="12"/>
      <c r="D961" s="12"/>
    </row>
    <row r="962" spans="3:4">
      <c r="C962" s="12"/>
      <c r="D962" s="12"/>
    </row>
    <row r="963" spans="3:4">
      <c r="C963" s="12"/>
      <c r="D963" s="12"/>
    </row>
    <row r="964" spans="3:4">
      <c r="C964" s="12"/>
      <c r="D964" s="12"/>
    </row>
    <row r="965" spans="3:4">
      <c r="C965" s="12"/>
      <c r="D965" s="12"/>
    </row>
    <row r="966" spans="3:4">
      <c r="C966" s="12"/>
      <c r="D966" s="12"/>
    </row>
    <row r="967" spans="3:4">
      <c r="C967" s="12"/>
      <c r="D967" s="12"/>
    </row>
    <row r="968" spans="3:4">
      <c r="C968" s="12"/>
      <c r="D968" s="12"/>
    </row>
    <row r="969" spans="3:4">
      <c r="C969" s="12"/>
      <c r="D969" s="12"/>
    </row>
    <row r="970" spans="3:4">
      <c r="C970" s="12"/>
      <c r="D970" s="12"/>
    </row>
    <row r="971" spans="3:4">
      <c r="C971" s="12"/>
      <c r="D971" s="12"/>
    </row>
    <row r="972" spans="3:4">
      <c r="C972" s="12"/>
      <c r="D972" s="12"/>
    </row>
    <row r="973" spans="3:4">
      <c r="C973" s="12"/>
      <c r="D973" s="12"/>
    </row>
    <row r="974" spans="3:4">
      <c r="C974" s="12"/>
      <c r="D974" s="12"/>
    </row>
    <row r="975" spans="3:4">
      <c r="C975" s="12"/>
      <c r="D975" s="12"/>
    </row>
    <row r="976" spans="3:4">
      <c r="C976" s="12"/>
      <c r="D976" s="12"/>
    </row>
    <row r="977" spans="3:4">
      <c r="C977" s="12"/>
      <c r="D977" s="12"/>
    </row>
    <row r="978" spans="3:4">
      <c r="C978" s="12"/>
      <c r="D978" s="12"/>
    </row>
    <row r="979" spans="3:4">
      <c r="C979" s="12"/>
      <c r="D979" s="12"/>
    </row>
    <row r="980" spans="3:4">
      <c r="C980" s="12"/>
      <c r="D980" s="12"/>
    </row>
    <row r="981" spans="3:4">
      <c r="C981" s="12"/>
      <c r="D981" s="12"/>
    </row>
    <row r="982" spans="3:4">
      <c r="C982" s="12"/>
      <c r="D982" s="12"/>
    </row>
    <row r="983" spans="3:4">
      <c r="C983" s="12"/>
      <c r="D983" s="12"/>
    </row>
    <row r="984" spans="3:4">
      <c r="C984" s="12"/>
      <c r="D984" s="12"/>
    </row>
    <row r="985" spans="3:4">
      <c r="C985" s="12"/>
      <c r="D985" s="12"/>
    </row>
    <row r="986" spans="3:4">
      <c r="C986" s="12"/>
      <c r="D986" s="12"/>
    </row>
    <row r="987" spans="3:4">
      <c r="C987" s="12"/>
      <c r="D987" s="12"/>
    </row>
    <row r="988" spans="3:4">
      <c r="C988" s="12"/>
      <c r="D988" s="12"/>
    </row>
    <row r="989" spans="3:4">
      <c r="C989" s="12"/>
      <c r="D989" s="12"/>
    </row>
    <row r="990" spans="3:4">
      <c r="C990" s="12"/>
      <c r="D990" s="12"/>
    </row>
    <row r="991" spans="3:4">
      <c r="C991" s="12"/>
      <c r="D991" s="12"/>
    </row>
    <row r="992" spans="3:4">
      <c r="C992" s="12"/>
      <c r="D992" s="12"/>
    </row>
    <row r="993" spans="3:4">
      <c r="C993" s="12"/>
      <c r="D993" s="12"/>
    </row>
    <row r="994" spans="3:4">
      <c r="C994" s="12"/>
      <c r="D994" s="12"/>
    </row>
    <row r="995" spans="3:4">
      <c r="C995" s="12"/>
      <c r="D995" s="12"/>
    </row>
    <row r="996" spans="3:4">
      <c r="C996" s="12"/>
      <c r="D996" s="12"/>
    </row>
    <row r="997" spans="3:4">
      <c r="C997" s="12"/>
      <c r="D997" s="12"/>
    </row>
    <row r="998" spans="3:4">
      <c r="C998" s="12"/>
      <c r="D998" s="12"/>
    </row>
    <row r="999" spans="3:4">
      <c r="C999" s="12"/>
      <c r="D999" s="12"/>
    </row>
    <row r="1000" spans="3:4">
      <c r="C1000" s="12"/>
      <c r="D1000" s="12"/>
    </row>
    <row r="1001" spans="3:4">
      <c r="C1001" s="12"/>
      <c r="D1001" s="12"/>
    </row>
    <row r="1002" spans="3:4">
      <c r="C1002" s="12"/>
      <c r="D1002" s="12"/>
    </row>
    <row r="1003" spans="3:4">
      <c r="C1003" s="12"/>
      <c r="D1003" s="12"/>
    </row>
    <row r="1004" spans="3:4">
      <c r="C1004" s="12"/>
      <c r="D1004" s="12"/>
    </row>
    <row r="1005" spans="3:4">
      <c r="C1005" s="12"/>
      <c r="D1005" s="12"/>
    </row>
    <row r="1006" spans="3:4">
      <c r="C1006" s="12"/>
      <c r="D1006" s="12"/>
    </row>
    <row r="1007" spans="3:4">
      <c r="C1007" s="12"/>
      <c r="D1007" s="12"/>
    </row>
    <row r="1008" spans="3:4">
      <c r="C1008" s="12"/>
      <c r="D1008" s="12"/>
    </row>
    <row r="1009" spans="3:4">
      <c r="C1009" s="12"/>
      <c r="D1009" s="12"/>
    </row>
    <row r="1010" spans="3:4">
      <c r="C1010" s="12"/>
      <c r="D1010" s="12"/>
    </row>
    <row r="1011" spans="3:4">
      <c r="C1011" s="12"/>
      <c r="D1011" s="12"/>
    </row>
    <row r="1012" spans="3:4">
      <c r="C1012" s="12"/>
      <c r="D1012" s="12"/>
    </row>
    <row r="1013" spans="3:4">
      <c r="C1013" s="12"/>
      <c r="D1013" s="12"/>
    </row>
    <row r="1014" spans="3:4">
      <c r="C1014" s="12"/>
      <c r="D1014" s="12"/>
    </row>
    <row r="1015" spans="3:4">
      <c r="C1015" s="12"/>
      <c r="D1015" s="12"/>
    </row>
    <row r="1016" spans="3:4">
      <c r="C1016" s="12"/>
      <c r="D1016" s="12"/>
    </row>
    <row r="1017" spans="3:4">
      <c r="C1017" s="12"/>
      <c r="D1017" s="12"/>
    </row>
    <row r="1018" spans="3:4">
      <c r="C1018" s="12"/>
      <c r="D1018" s="12"/>
    </row>
    <row r="1019" spans="3:4">
      <c r="C1019" s="12"/>
      <c r="D1019" s="12"/>
    </row>
    <row r="1020" spans="3:4">
      <c r="C1020" s="12"/>
      <c r="D1020" s="12"/>
    </row>
    <row r="1021" spans="3:4">
      <c r="C1021" s="12"/>
      <c r="D1021" s="12"/>
    </row>
    <row r="1022" spans="3:4">
      <c r="C1022" s="12"/>
      <c r="D1022" s="12"/>
    </row>
    <row r="1023" spans="3:4">
      <c r="C1023" s="12"/>
      <c r="D1023" s="12"/>
    </row>
    <row r="1024" spans="3:4">
      <c r="C1024" s="12"/>
      <c r="D1024" s="12"/>
    </row>
    <row r="1025" spans="3:4">
      <c r="C1025" s="12"/>
      <c r="D1025" s="12"/>
    </row>
    <row r="1026" spans="3:4">
      <c r="C1026" s="12"/>
      <c r="D1026" s="12"/>
    </row>
    <row r="1027" spans="3:4">
      <c r="C1027" s="12"/>
      <c r="D1027" s="12"/>
    </row>
    <row r="1028" spans="3:4">
      <c r="C1028" s="12"/>
      <c r="D1028" s="12"/>
    </row>
    <row r="1029" spans="3:4">
      <c r="C1029" s="12"/>
      <c r="D1029" s="12"/>
    </row>
    <row r="1030" spans="3:4">
      <c r="C1030" s="12"/>
      <c r="D1030" s="12"/>
    </row>
    <row r="1031" spans="3:4">
      <c r="C1031" s="12"/>
      <c r="D1031" s="12"/>
    </row>
    <row r="1032" spans="3:4">
      <c r="C1032" s="12"/>
      <c r="D1032" s="12"/>
    </row>
    <row r="1033" spans="3:4">
      <c r="C1033" s="12"/>
      <c r="D1033" s="12"/>
    </row>
    <row r="1034" spans="3:4">
      <c r="C1034" s="12"/>
      <c r="D1034" s="12"/>
    </row>
    <row r="1035" spans="3:4">
      <c r="C1035" s="12"/>
      <c r="D1035" s="12"/>
    </row>
    <row r="1036" spans="3:4">
      <c r="C1036" s="12"/>
      <c r="D1036" s="12"/>
    </row>
    <row r="1037" spans="3:4">
      <c r="C1037" s="12"/>
      <c r="D1037" s="12"/>
    </row>
    <row r="1038" spans="3:4">
      <c r="C1038" s="12"/>
      <c r="D1038" s="12"/>
    </row>
    <row r="1039" spans="3:4">
      <c r="C1039" s="12"/>
      <c r="D1039" s="12"/>
    </row>
    <row r="1040" spans="3:4">
      <c r="C1040" s="12"/>
      <c r="D1040" s="12"/>
    </row>
    <row r="1041" spans="3:4">
      <c r="C1041" s="12"/>
      <c r="D1041" s="12"/>
    </row>
    <row r="1042" spans="3:4">
      <c r="C1042" s="12"/>
      <c r="D1042" s="12"/>
    </row>
    <row r="1043" spans="3:4">
      <c r="C1043" s="12"/>
      <c r="D1043" s="12"/>
    </row>
    <row r="1044" spans="3:4">
      <c r="C1044" s="12"/>
      <c r="D1044" s="12"/>
    </row>
    <row r="1045" spans="3:4">
      <c r="C1045" s="12"/>
      <c r="D1045" s="12"/>
    </row>
    <row r="1046" spans="3:4">
      <c r="C1046" s="12"/>
      <c r="D1046" s="12"/>
    </row>
    <row r="1047" spans="3:4">
      <c r="C1047" s="12"/>
      <c r="D1047" s="12"/>
    </row>
    <row r="1048" spans="3:4">
      <c r="C1048" s="12"/>
      <c r="D1048" s="12"/>
    </row>
    <row r="1049" spans="3:4">
      <c r="C1049" s="12"/>
      <c r="D1049" s="12"/>
    </row>
    <row r="1050" spans="3:4">
      <c r="C1050" s="12"/>
      <c r="D1050" s="12"/>
    </row>
    <row r="1051" spans="3:4">
      <c r="C1051" s="12"/>
      <c r="D1051" s="12"/>
    </row>
    <row r="1052" spans="3:4">
      <c r="C1052" s="12"/>
      <c r="D1052" s="12"/>
    </row>
    <row r="1053" spans="3:4">
      <c r="C1053" s="12"/>
      <c r="D1053" s="12"/>
    </row>
    <row r="1054" spans="3:4">
      <c r="C1054" s="12"/>
      <c r="D1054" s="12"/>
    </row>
    <row r="1055" spans="3:4">
      <c r="C1055" s="12"/>
      <c r="D1055" s="12"/>
    </row>
    <row r="1056" spans="3:4">
      <c r="C1056" s="12"/>
      <c r="D1056" s="12"/>
    </row>
    <row r="1057" spans="3:4">
      <c r="C1057" s="12"/>
      <c r="D1057" s="12"/>
    </row>
    <row r="1058" spans="3:4">
      <c r="C1058" s="12"/>
      <c r="D1058" s="12"/>
    </row>
    <row r="1059" spans="3:4">
      <c r="C1059" s="12"/>
      <c r="D1059" s="12"/>
    </row>
    <row r="1060" spans="3:4">
      <c r="C1060" s="12"/>
      <c r="D1060" s="12"/>
    </row>
    <row r="1061" spans="3:4">
      <c r="C1061" s="12"/>
      <c r="D1061" s="12"/>
    </row>
    <row r="1062" spans="3:4">
      <c r="C1062" s="12"/>
      <c r="D1062" s="12"/>
    </row>
    <row r="1063" spans="3:4">
      <c r="C1063" s="12"/>
      <c r="D1063" s="12"/>
    </row>
    <row r="1064" spans="3:4">
      <c r="C1064" s="12"/>
      <c r="D1064" s="12"/>
    </row>
    <row r="1065" spans="3:4">
      <c r="C1065" s="12"/>
      <c r="D1065" s="12"/>
    </row>
    <row r="1066" spans="3:4">
      <c r="C1066" s="12"/>
      <c r="D1066" s="12"/>
    </row>
    <row r="1067" spans="3:4">
      <c r="C1067" s="12"/>
      <c r="D1067" s="12"/>
    </row>
    <row r="1068" spans="3:4">
      <c r="C1068" s="12"/>
      <c r="D1068" s="12"/>
    </row>
    <row r="1069" spans="3:4">
      <c r="C1069" s="12"/>
      <c r="D1069" s="12"/>
    </row>
    <row r="1070" spans="3:4">
      <c r="C1070" s="12"/>
      <c r="D1070" s="12"/>
    </row>
    <row r="1071" spans="3:4">
      <c r="C1071" s="12"/>
      <c r="D1071" s="12"/>
    </row>
    <row r="1072" spans="3:4">
      <c r="C1072" s="12"/>
      <c r="D1072" s="12"/>
    </row>
    <row r="1073" spans="3:4">
      <c r="C1073" s="12"/>
      <c r="D1073" s="12"/>
    </row>
    <row r="1074" spans="3:4">
      <c r="C1074" s="12"/>
      <c r="D1074" s="12"/>
    </row>
    <row r="1075" spans="3:4">
      <c r="C1075" s="12"/>
      <c r="D1075" s="12"/>
    </row>
    <row r="1076" spans="3:4">
      <c r="C1076" s="12"/>
      <c r="D1076" s="12"/>
    </row>
    <row r="1077" spans="3:4">
      <c r="C1077" s="12"/>
      <c r="D1077" s="12"/>
    </row>
    <row r="1078" spans="3:4">
      <c r="C1078" s="12"/>
      <c r="D1078" s="12"/>
    </row>
    <row r="1079" spans="3:4">
      <c r="C1079" s="12"/>
      <c r="D1079" s="12"/>
    </row>
    <row r="1080" spans="3:4">
      <c r="C1080" s="12"/>
      <c r="D1080" s="12"/>
    </row>
    <row r="1081" spans="3:4">
      <c r="C1081" s="12"/>
      <c r="D1081" s="12"/>
    </row>
    <row r="1082" spans="3:4">
      <c r="C1082" s="12"/>
      <c r="D1082" s="12"/>
    </row>
    <row r="1083" spans="3:4">
      <c r="C1083" s="12"/>
      <c r="D1083" s="12"/>
    </row>
    <row r="1084" spans="3:4">
      <c r="C1084" s="12"/>
      <c r="D1084" s="12"/>
    </row>
    <row r="1085" spans="3:4">
      <c r="C1085" s="12"/>
      <c r="D1085" s="12"/>
    </row>
    <row r="1086" spans="3:4">
      <c r="C1086" s="12"/>
      <c r="D1086" s="12"/>
    </row>
    <row r="1087" spans="3:4">
      <c r="C1087" s="12"/>
      <c r="D1087" s="12"/>
    </row>
    <row r="1088" spans="3:4">
      <c r="C1088" s="12"/>
      <c r="D1088" s="12"/>
    </row>
    <row r="1089" spans="3:4">
      <c r="C1089" s="12"/>
      <c r="D1089" s="12"/>
    </row>
    <row r="1090" spans="3:4">
      <c r="C1090" s="12"/>
      <c r="D1090" s="12"/>
    </row>
    <row r="1091" spans="3:4">
      <c r="C1091" s="12"/>
      <c r="D1091" s="12"/>
    </row>
    <row r="1092" spans="3:4">
      <c r="C1092" s="12"/>
      <c r="D1092" s="12"/>
    </row>
    <row r="1093" spans="3:4">
      <c r="C1093" s="12"/>
      <c r="D1093" s="12"/>
    </row>
    <row r="1094" spans="3:4">
      <c r="C1094" s="12"/>
      <c r="D1094" s="12"/>
    </row>
    <row r="1095" spans="3:4">
      <c r="C1095" s="12"/>
      <c r="D1095" s="12"/>
    </row>
    <row r="1096" spans="3:4">
      <c r="C1096" s="12"/>
      <c r="D1096" s="12"/>
    </row>
    <row r="1097" spans="3:4">
      <c r="C1097" s="12"/>
      <c r="D1097" s="12"/>
    </row>
    <row r="1098" spans="3:4">
      <c r="C1098" s="12"/>
      <c r="D1098" s="12"/>
    </row>
    <row r="1099" spans="3:4">
      <c r="C1099" s="12"/>
      <c r="D1099" s="12"/>
    </row>
    <row r="1100" spans="3:4">
      <c r="C1100" s="12"/>
      <c r="D1100" s="12"/>
    </row>
    <row r="1101" spans="3:4">
      <c r="C1101" s="12"/>
      <c r="D1101" s="12"/>
    </row>
    <row r="1102" spans="3:4">
      <c r="C1102" s="12"/>
      <c r="D1102" s="12"/>
    </row>
    <row r="1103" spans="3:4">
      <c r="C1103" s="12"/>
      <c r="D1103" s="12"/>
    </row>
    <row r="1104" spans="3:4">
      <c r="C1104" s="12"/>
      <c r="D1104" s="12"/>
    </row>
    <row r="1105" spans="3:4">
      <c r="C1105" s="12"/>
      <c r="D1105" s="12"/>
    </row>
    <row r="1106" spans="3:4">
      <c r="C1106" s="12"/>
      <c r="D1106" s="12"/>
    </row>
    <row r="1107" spans="3:4">
      <c r="C1107" s="12"/>
      <c r="D1107" s="12"/>
    </row>
    <row r="1108" spans="3:4">
      <c r="C1108" s="12"/>
      <c r="D1108" s="12"/>
    </row>
    <row r="1109" spans="3:4">
      <c r="C1109" s="12"/>
      <c r="D1109" s="12"/>
    </row>
    <row r="1110" spans="3:4">
      <c r="C1110" s="12"/>
      <c r="D1110" s="12"/>
    </row>
    <row r="1111" spans="3:4">
      <c r="C1111" s="12"/>
      <c r="D1111" s="12"/>
    </row>
    <row r="1112" spans="3:4">
      <c r="C1112" s="12"/>
      <c r="D1112" s="12"/>
    </row>
    <row r="1113" spans="3:4">
      <c r="C1113" s="12"/>
      <c r="D1113" s="12"/>
    </row>
    <row r="1114" spans="3:4">
      <c r="C1114" s="12"/>
      <c r="D1114" s="12"/>
    </row>
    <row r="1115" spans="3:4">
      <c r="C1115" s="12"/>
      <c r="D1115" s="12"/>
    </row>
    <row r="1116" spans="3:4">
      <c r="C1116" s="12"/>
      <c r="D1116" s="12"/>
    </row>
    <row r="1117" spans="3:4">
      <c r="C1117" s="12"/>
      <c r="D1117" s="12"/>
    </row>
    <row r="1118" spans="3:4">
      <c r="C1118" s="12"/>
      <c r="D1118" s="12"/>
    </row>
    <row r="1119" spans="3:4">
      <c r="C1119" s="12"/>
      <c r="D1119" s="12"/>
    </row>
    <row r="1120" spans="3:4">
      <c r="C1120" s="12"/>
      <c r="D1120" s="12"/>
    </row>
    <row r="1121" spans="3:4">
      <c r="C1121" s="12"/>
      <c r="D1121" s="12"/>
    </row>
    <row r="1122" spans="3:4">
      <c r="C1122" s="12"/>
      <c r="D1122" s="12"/>
    </row>
    <row r="1123" spans="3:4">
      <c r="C1123" s="12"/>
      <c r="D1123" s="12"/>
    </row>
    <row r="1124" spans="3:4">
      <c r="C1124" s="12"/>
      <c r="D1124" s="12"/>
    </row>
    <row r="1125" spans="3:4">
      <c r="C1125" s="12"/>
      <c r="D1125" s="12"/>
    </row>
    <row r="1126" spans="3:4">
      <c r="C1126" s="12"/>
      <c r="D1126" s="12"/>
    </row>
    <row r="1127" spans="3:4">
      <c r="C1127" s="12"/>
      <c r="D1127" s="12"/>
    </row>
    <row r="1128" spans="3:4">
      <c r="C1128" s="12"/>
      <c r="D1128" s="12"/>
    </row>
    <row r="1129" spans="3:4">
      <c r="C1129" s="12"/>
      <c r="D1129" s="12"/>
    </row>
    <row r="1130" spans="3:4">
      <c r="C1130" s="12"/>
      <c r="D1130" s="12"/>
    </row>
    <row r="1131" spans="3:4">
      <c r="C1131" s="12"/>
      <c r="D1131" s="12"/>
    </row>
    <row r="1132" spans="3:4">
      <c r="C1132" s="12"/>
      <c r="D1132" s="12"/>
    </row>
    <row r="1133" spans="3:4">
      <c r="C1133" s="12"/>
      <c r="D1133" s="12"/>
    </row>
    <row r="1134" spans="3:4">
      <c r="C1134" s="12"/>
      <c r="D1134" s="12"/>
    </row>
    <row r="1135" spans="3:4">
      <c r="C1135" s="12"/>
      <c r="D1135" s="12"/>
    </row>
    <row r="1136" spans="3:4">
      <c r="C1136" s="12"/>
      <c r="D1136" s="12"/>
    </row>
    <row r="1137" spans="3:4">
      <c r="C1137" s="12"/>
      <c r="D1137" s="12"/>
    </row>
    <row r="1138" spans="3:4">
      <c r="C1138" s="12"/>
      <c r="D1138" s="12"/>
    </row>
    <row r="1139" spans="3:4">
      <c r="C1139" s="12"/>
      <c r="D1139" s="12"/>
    </row>
    <row r="1140" spans="3:4">
      <c r="C1140" s="12"/>
      <c r="D1140" s="12"/>
    </row>
    <row r="1141" spans="3:4">
      <c r="C1141" s="12"/>
      <c r="D1141" s="12"/>
    </row>
    <row r="1142" spans="3:4">
      <c r="C1142" s="12"/>
      <c r="D1142" s="12"/>
    </row>
    <row r="1143" spans="3:4">
      <c r="C1143" s="12"/>
      <c r="D1143" s="12"/>
    </row>
    <row r="1144" spans="3:4">
      <c r="C1144" s="12"/>
      <c r="D1144" s="12"/>
    </row>
    <row r="1145" spans="3:4">
      <c r="C1145" s="12"/>
      <c r="D1145" s="12"/>
    </row>
    <row r="1146" spans="3:4">
      <c r="C1146" s="12"/>
      <c r="D1146" s="12"/>
    </row>
    <row r="1147" spans="3:4">
      <c r="C1147" s="12"/>
      <c r="D1147" s="12"/>
    </row>
    <row r="1148" spans="3:4">
      <c r="C1148" s="12"/>
      <c r="D1148" s="12"/>
    </row>
    <row r="1149" spans="3:4">
      <c r="C1149" s="12"/>
      <c r="D1149" s="12"/>
    </row>
    <row r="1150" spans="3:4">
      <c r="C1150" s="12"/>
      <c r="D1150" s="12"/>
    </row>
    <row r="1151" spans="3:4">
      <c r="C1151" s="12"/>
      <c r="D1151" s="12"/>
    </row>
    <row r="1152" spans="3:4">
      <c r="C1152" s="12"/>
      <c r="D1152" s="12"/>
    </row>
    <row r="1153" spans="3:4">
      <c r="C1153" s="12"/>
      <c r="D1153" s="12"/>
    </row>
    <row r="1154" spans="3:4">
      <c r="C1154" s="12"/>
      <c r="D1154" s="12"/>
    </row>
    <row r="1155" spans="3:4">
      <c r="C1155" s="12"/>
      <c r="D1155" s="12"/>
    </row>
    <row r="1156" spans="3:4">
      <c r="C1156" s="12"/>
      <c r="D1156" s="12"/>
    </row>
    <row r="1157" spans="3:4">
      <c r="C1157" s="12"/>
      <c r="D1157" s="12"/>
    </row>
    <row r="1158" spans="3:4">
      <c r="C1158" s="12"/>
      <c r="D1158" s="12"/>
    </row>
    <row r="1159" spans="3:4">
      <c r="C1159" s="12"/>
      <c r="D1159" s="12"/>
    </row>
    <row r="1160" spans="3:4">
      <c r="C1160" s="12"/>
      <c r="D1160" s="12"/>
    </row>
    <row r="1161" spans="3:4">
      <c r="C1161" s="12"/>
      <c r="D1161" s="12"/>
    </row>
    <row r="1162" spans="3:4">
      <c r="C1162" s="12"/>
      <c r="D1162" s="12"/>
    </row>
    <row r="1163" spans="3:4">
      <c r="C1163" s="12"/>
      <c r="D1163" s="12"/>
    </row>
    <row r="1164" spans="3:4">
      <c r="C1164" s="12"/>
      <c r="D1164" s="12"/>
    </row>
    <row r="1165" spans="3:4">
      <c r="C1165" s="12"/>
      <c r="D1165" s="12"/>
    </row>
    <row r="1166" spans="3:4">
      <c r="C1166" s="12"/>
      <c r="D1166" s="12"/>
    </row>
    <row r="1167" spans="3:4">
      <c r="C1167" s="12"/>
      <c r="D1167" s="12"/>
    </row>
    <row r="1168" spans="3:4">
      <c r="C1168" s="12"/>
      <c r="D1168" s="12"/>
    </row>
    <row r="1169" spans="3:4">
      <c r="C1169" s="12"/>
      <c r="D1169" s="12"/>
    </row>
    <row r="1170" spans="3:4">
      <c r="C1170" s="12"/>
      <c r="D1170" s="12"/>
    </row>
    <row r="1171" spans="3:4">
      <c r="C1171" s="12"/>
      <c r="D1171" s="12"/>
    </row>
    <row r="1172" spans="3:4">
      <c r="C1172" s="12"/>
      <c r="D1172" s="12"/>
    </row>
    <row r="1173" spans="3:4">
      <c r="C1173" s="12"/>
      <c r="D1173" s="12"/>
    </row>
    <row r="1174" spans="3:4">
      <c r="C1174" s="12"/>
      <c r="D1174" s="12"/>
    </row>
    <row r="1175" spans="3:4">
      <c r="C1175" s="12"/>
      <c r="D1175" s="12"/>
    </row>
    <row r="1176" spans="3:4">
      <c r="C1176" s="12"/>
      <c r="D1176" s="12"/>
    </row>
    <row r="1177" spans="3:4">
      <c r="C1177" s="12"/>
      <c r="D1177" s="12"/>
    </row>
    <row r="1178" spans="3:4">
      <c r="C1178" s="12"/>
      <c r="D1178" s="12"/>
    </row>
    <row r="1179" spans="3:4">
      <c r="C1179" s="12"/>
      <c r="D1179" s="12"/>
    </row>
    <row r="1180" spans="3:4">
      <c r="C1180" s="12"/>
      <c r="D1180" s="12"/>
    </row>
    <row r="1181" spans="3:4">
      <c r="C1181" s="12"/>
      <c r="D1181" s="12"/>
    </row>
    <row r="1182" spans="3:4">
      <c r="C1182" s="12"/>
      <c r="D1182" s="12"/>
    </row>
    <row r="1183" spans="3:4">
      <c r="C1183" s="12"/>
      <c r="D1183" s="12"/>
    </row>
    <row r="1184" spans="3:4">
      <c r="C1184" s="12"/>
      <c r="D1184" s="12"/>
    </row>
    <row r="1185" spans="3:4">
      <c r="C1185" s="12"/>
      <c r="D1185" s="12"/>
    </row>
    <row r="1186" spans="3:4">
      <c r="C1186" s="12"/>
      <c r="D1186" s="12"/>
    </row>
    <row r="1187" spans="3:4">
      <c r="C1187" s="12"/>
      <c r="D1187" s="12"/>
    </row>
    <row r="1188" spans="3:4">
      <c r="C1188" s="12"/>
      <c r="D1188" s="12"/>
    </row>
    <row r="1189" spans="3:4">
      <c r="C1189" s="12"/>
      <c r="D1189" s="12"/>
    </row>
    <row r="1190" spans="3:4">
      <c r="C1190" s="12"/>
      <c r="D1190" s="12"/>
    </row>
    <row r="1191" spans="3:4">
      <c r="C1191" s="12"/>
      <c r="D1191" s="12"/>
    </row>
    <row r="1192" spans="3:4">
      <c r="C1192" s="12"/>
      <c r="D1192" s="12"/>
    </row>
    <row r="1193" spans="3:4">
      <c r="C1193" s="12"/>
      <c r="D1193" s="12"/>
    </row>
    <row r="1194" spans="3:4">
      <c r="C1194" s="12"/>
      <c r="D1194" s="12"/>
    </row>
    <row r="1195" spans="3:4">
      <c r="C1195" s="12"/>
      <c r="D1195" s="12"/>
    </row>
    <row r="1196" spans="3:4">
      <c r="C1196" s="12"/>
      <c r="D1196" s="12"/>
    </row>
    <row r="1197" spans="3:4">
      <c r="C1197" s="12"/>
      <c r="D1197" s="12"/>
    </row>
    <row r="1198" spans="3:4">
      <c r="C1198" s="12"/>
      <c r="D1198" s="12"/>
    </row>
    <row r="1199" spans="3:4">
      <c r="C1199" s="12"/>
      <c r="D1199" s="12"/>
    </row>
    <row r="1200" spans="3:4">
      <c r="C1200" s="12"/>
      <c r="D1200" s="12"/>
    </row>
    <row r="1201" spans="3:4">
      <c r="C1201" s="12"/>
      <c r="D1201" s="12"/>
    </row>
    <row r="1202" spans="3:4">
      <c r="C1202" s="12"/>
      <c r="D1202" s="12"/>
    </row>
    <row r="1203" spans="3:4">
      <c r="C1203" s="12"/>
      <c r="D1203" s="12"/>
    </row>
    <row r="1204" spans="3:4">
      <c r="C1204" s="12"/>
      <c r="D1204" s="12"/>
    </row>
    <row r="1205" spans="3:4">
      <c r="C1205" s="12"/>
      <c r="D1205" s="12"/>
    </row>
    <row r="1206" spans="3:4">
      <c r="C1206" s="12"/>
      <c r="D1206" s="12"/>
    </row>
    <row r="1207" spans="3:4">
      <c r="C1207" s="12"/>
      <c r="D1207" s="12"/>
    </row>
    <row r="1208" spans="3:4">
      <c r="C1208" s="12"/>
      <c r="D1208" s="12"/>
    </row>
    <row r="1209" spans="3:4">
      <c r="C1209" s="12"/>
      <c r="D1209" s="12"/>
    </row>
    <row r="1210" spans="3:4">
      <c r="C1210" s="12"/>
      <c r="D1210" s="12"/>
    </row>
    <row r="1211" spans="3:4">
      <c r="C1211" s="12"/>
      <c r="D1211" s="12"/>
    </row>
    <row r="1212" spans="3:4">
      <c r="C1212" s="12"/>
      <c r="D1212" s="12"/>
    </row>
    <row r="1213" spans="3:4">
      <c r="C1213" s="12"/>
      <c r="D1213" s="12"/>
    </row>
    <row r="1214" spans="3:4">
      <c r="C1214" s="12"/>
      <c r="D1214" s="12"/>
    </row>
    <row r="1215" spans="3:4">
      <c r="C1215" s="12"/>
      <c r="D1215" s="12"/>
    </row>
    <row r="1216" spans="3:4">
      <c r="C1216" s="12"/>
      <c r="D1216" s="12"/>
    </row>
    <row r="1217" spans="3:4">
      <c r="C1217" s="12"/>
      <c r="D1217" s="12"/>
    </row>
    <row r="1218" spans="3:4">
      <c r="C1218" s="12"/>
      <c r="D1218" s="12"/>
    </row>
    <row r="1219" spans="3:4">
      <c r="C1219" s="12"/>
      <c r="D1219" s="12"/>
    </row>
    <row r="1220" spans="3:4">
      <c r="C1220" s="12"/>
      <c r="D1220" s="12"/>
    </row>
    <row r="1221" spans="3:4">
      <c r="C1221" s="12"/>
      <c r="D1221" s="12"/>
    </row>
    <row r="1222" spans="3:4">
      <c r="C1222" s="12"/>
      <c r="D1222" s="12"/>
    </row>
    <row r="1223" spans="3:4">
      <c r="C1223" s="12"/>
      <c r="D1223" s="12"/>
    </row>
    <row r="1224" spans="3:4">
      <c r="C1224" s="12"/>
      <c r="D1224" s="12"/>
    </row>
    <row r="1225" spans="3:4">
      <c r="C1225" s="12"/>
      <c r="D1225" s="12"/>
    </row>
    <row r="1226" spans="3:4">
      <c r="C1226" s="12"/>
      <c r="D1226" s="12"/>
    </row>
    <row r="1227" spans="3:4">
      <c r="C1227" s="12"/>
      <c r="D1227" s="12"/>
    </row>
    <row r="1228" spans="3:4">
      <c r="C1228" s="12"/>
      <c r="D1228" s="12"/>
    </row>
    <row r="1229" spans="3:4">
      <c r="C1229" s="12"/>
      <c r="D1229" s="12"/>
    </row>
    <row r="1230" spans="3:4">
      <c r="C1230" s="12"/>
      <c r="D1230" s="12"/>
    </row>
    <row r="1231" spans="3:4">
      <c r="C1231" s="12"/>
      <c r="D1231" s="12"/>
    </row>
    <row r="1232" spans="3:4">
      <c r="C1232" s="12"/>
      <c r="D1232" s="12"/>
    </row>
    <row r="1233" spans="3:4">
      <c r="C1233" s="12"/>
      <c r="D1233" s="12"/>
    </row>
    <row r="1234" spans="3:4">
      <c r="C1234" s="12"/>
      <c r="D1234" s="12"/>
    </row>
    <row r="1235" spans="3:4">
      <c r="C1235" s="12"/>
      <c r="D1235" s="12"/>
    </row>
    <row r="1236" spans="3:4">
      <c r="C1236" s="12"/>
      <c r="D1236" s="12"/>
    </row>
    <row r="1237" spans="3:4">
      <c r="C1237" s="12"/>
      <c r="D1237" s="12"/>
    </row>
    <row r="1238" spans="3:4">
      <c r="C1238" s="12"/>
      <c r="D1238" s="12"/>
    </row>
    <row r="1239" spans="3:4">
      <c r="C1239" s="12"/>
      <c r="D1239" s="12"/>
    </row>
    <row r="1240" spans="3:4">
      <c r="C1240" s="12"/>
      <c r="D1240" s="12"/>
    </row>
    <row r="1241" spans="3:4">
      <c r="C1241" s="12"/>
      <c r="D1241" s="12"/>
    </row>
    <row r="1242" spans="3:4">
      <c r="C1242" s="12"/>
      <c r="D1242" s="12"/>
    </row>
    <row r="1243" spans="3:4">
      <c r="C1243" s="12"/>
      <c r="D1243" s="12"/>
    </row>
    <row r="1244" spans="3:4">
      <c r="C1244" s="12"/>
      <c r="D1244" s="12"/>
    </row>
    <row r="1245" spans="3:4">
      <c r="C1245" s="12"/>
      <c r="D1245" s="12"/>
    </row>
    <row r="1246" spans="3:4">
      <c r="C1246" s="12"/>
      <c r="D1246" s="12"/>
    </row>
    <row r="1247" spans="3:4">
      <c r="C1247" s="12"/>
      <c r="D1247" s="12"/>
    </row>
    <row r="1248" spans="3:4">
      <c r="C1248" s="12"/>
      <c r="D1248" s="12"/>
    </row>
    <row r="1249" spans="3:4">
      <c r="C1249" s="12"/>
      <c r="D1249" s="12"/>
    </row>
    <row r="1250" spans="3:4">
      <c r="C1250" s="12"/>
      <c r="D1250" s="12"/>
    </row>
    <row r="1251" spans="3:4">
      <c r="C1251" s="12"/>
      <c r="D1251" s="12"/>
    </row>
    <row r="1252" spans="3:4">
      <c r="C1252" s="12"/>
      <c r="D1252" s="12"/>
    </row>
    <row r="1253" spans="3:4">
      <c r="C1253" s="12"/>
      <c r="D1253" s="12"/>
    </row>
    <row r="1254" spans="3:4">
      <c r="C1254" s="12"/>
      <c r="D1254" s="12"/>
    </row>
    <row r="1255" spans="3:4">
      <c r="C1255" s="12"/>
      <c r="D1255" s="12"/>
    </row>
    <row r="1256" spans="3:4">
      <c r="C1256" s="12"/>
      <c r="D1256" s="12"/>
    </row>
    <row r="1257" spans="3:4">
      <c r="C1257" s="12"/>
      <c r="D1257" s="12"/>
    </row>
    <row r="1258" spans="3:4">
      <c r="C1258" s="12"/>
      <c r="D1258" s="12"/>
    </row>
    <row r="1259" spans="3:4">
      <c r="C1259" s="12"/>
      <c r="D1259" s="12"/>
    </row>
    <row r="1260" spans="3:4">
      <c r="C1260" s="12"/>
      <c r="D1260" s="12"/>
    </row>
    <row r="1261" spans="3:4">
      <c r="C1261" s="12"/>
      <c r="D1261" s="12"/>
    </row>
    <row r="1262" spans="3:4">
      <c r="C1262" s="12"/>
      <c r="D1262" s="12"/>
    </row>
    <row r="1263" spans="3:4">
      <c r="C1263" s="12"/>
      <c r="D1263" s="12"/>
    </row>
    <row r="1264" spans="3:4">
      <c r="C1264" s="12"/>
      <c r="D1264" s="12"/>
    </row>
    <row r="1265" spans="3:4">
      <c r="C1265" s="12"/>
      <c r="D1265" s="12"/>
    </row>
    <row r="1266" spans="3:4">
      <c r="C1266" s="12"/>
      <c r="D1266" s="12"/>
    </row>
    <row r="1267" spans="3:4">
      <c r="C1267" s="12"/>
      <c r="D1267" s="12"/>
    </row>
    <row r="1268" spans="3:4">
      <c r="C1268" s="12"/>
      <c r="D1268" s="12"/>
    </row>
    <row r="1269" spans="3:4">
      <c r="C1269" s="12"/>
      <c r="D1269" s="12"/>
    </row>
    <row r="1270" spans="3:4">
      <c r="C1270" s="12"/>
      <c r="D1270" s="12"/>
    </row>
    <row r="1271" spans="3:4">
      <c r="C1271" s="12"/>
      <c r="D1271" s="12"/>
    </row>
    <row r="1272" spans="3:4">
      <c r="C1272" s="12"/>
      <c r="D1272" s="12"/>
    </row>
    <row r="1273" spans="3:4">
      <c r="C1273" s="12"/>
      <c r="D1273" s="12"/>
    </row>
    <row r="1274" spans="3:4">
      <c r="C1274" s="12"/>
      <c r="D1274" s="12"/>
    </row>
    <row r="1275" spans="3:4">
      <c r="C1275" s="12"/>
      <c r="D1275" s="12"/>
    </row>
    <row r="1276" spans="3:4">
      <c r="C1276" s="12"/>
      <c r="D1276" s="12"/>
    </row>
    <row r="1277" spans="3:4">
      <c r="C1277" s="12"/>
      <c r="D1277" s="12"/>
    </row>
    <row r="1278" spans="3:4">
      <c r="C1278" s="12"/>
      <c r="D1278" s="12"/>
    </row>
    <row r="1279" spans="3:4">
      <c r="C1279" s="12"/>
      <c r="D1279" s="12"/>
    </row>
    <row r="1280" spans="3:4">
      <c r="C1280" s="12"/>
      <c r="D1280" s="12"/>
    </row>
    <row r="1281" spans="3:4">
      <c r="C1281" s="12"/>
      <c r="D1281" s="12"/>
    </row>
    <row r="1282" spans="3:4">
      <c r="C1282" s="12"/>
      <c r="D1282" s="12"/>
    </row>
    <row r="1283" spans="3:4">
      <c r="C1283" s="12"/>
      <c r="D1283" s="12"/>
    </row>
    <row r="1284" spans="3:4">
      <c r="C1284" s="12"/>
      <c r="D1284" s="12"/>
    </row>
    <row r="1285" spans="3:4">
      <c r="C1285" s="12"/>
      <c r="D1285" s="12"/>
    </row>
    <row r="1286" spans="3:4">
      <c r="C1286" s="12"/>
      <c r="D1286" s="12"/>
    </row>
    <row r="1287" spans="3:4">
      <c r="C1287" s="12"/>
      <c r="D1287" s="12"/>
    </row>
    <row r="1288" spans="3:4">
      <c r="C1288" s="12"/>
      <c r="D1288" s="12"/>
    </row>
    <row r="1289" spans="3:4">
      <c r="C1289" s="12"/>
      <c r="D1289" s="12"/>
    </row>
    <row r="1290" spans="3:4">
      <c r="C1290" s="12"/>
      <c r="D1290" s="12"/>
    </row>
    <row r="1291" spans="3:4">
      <c r="C1291" s="12"/>
      <c r="D1291" s="12"/>
    </row>
    <row r="1292" spans="3:4">
      <c r="C1292" s="12"/>
      <c r="D1292" s="12"/>
    </row>
    <row r="1293" spans="3:4">
      <c r="C1293" s="12"/>
      <c r="D1293" s="12"/>
    </row>
    <row r="1294" spans="3:4">
      <c r="C1294" s="12"/>
      <c r="D1294" s="12"/>
    </row>
    <row r="1295" spans="3:4">
      <c r="C1295" s="12"/>
      <c r="D1295" s="12"/>
    </row>
    <row r="1296" spans="3:4">
      <c r="C1296" s="12"/>
      <c r="D1296" s="12"/>
    </row>
    <row r="1297" spans="3:4">
      <c r="C1297" s="12"/>
      <c r="D1297" s="12"/>
    </row>
    <row r="1298" spans="3:4">
      <c r="C1298" s="12"/>
      <c r="D1298" s="12"/>
    </row>
    <row r="1299" spans="3:4">
      <c r="C1299" s="12"/>
      <c r="D1299" s="12"/>
    </row>
    <row r="1300" spans="3:4">
      <c r="C1300" s="12"/>
      <c r="D1300" s="12"/>
    </row>
    <row r="1301" spans="3:4">
      <c r="C1301" s="12"/>
      <c r="D1301" s="12"/>
    </row>
    <row r="1302" spans="3:4">
      <c r="C1302" s="12"/>
      <c r="D1302" s="12"/>
    </row>
    <row r="1303" spans="3:4">
      <c r="C1303" s="12"/>
      <c r="D1303" s="12"/>
    </row>
    <row r="1304" spans="3:4">
      <c r="C1304" s="12"/>
      <c r="D1304" s="12"/>
    </row>
    <row r="1305" spans="3:4">
      <c r="C1305" s="12"/>
      <c r="D1305" s="12"/>
    </row>
    <row r="1306" spans="3:4">
      <c r="C1306" s="12"/>
      <c r="D1306" s="12"/>
    </row>
    <row r="1307" spans="3:4">
      <c r="C1307" s="12"/>
      <c r="D1307" s="12"/>
    </row>
    <row r="1308" spans="3:4">
      <c r="C1308" s="12"/>
      <c r="D1308" s="12"/>
    </row>
    <row r="1309" spans="3:4">
      <c r="C1309" s="12"/>
      <c r="D1309" s="12"/>
    </row>
    <row r="1310" spans="3:4">
      <c r="C1310" s="12"/>
      <c r="D1310" s="12"/>
    </row>
    <row r="1311" spans="3:4">
      <c r="C1311" s="12"/>
      <c r="D1311" s="12"/>
    </row>
    <row r="1312" spans="3:4">
      <c r="C1312" s="12"/>
      <c r="D1312" s="12"/>
    </row>
    <row r="1313" spans="3:4">
      <c r="C1313" s="12"/>
      <c r="D1313" s="12"/>
    </row>
    <row r="1314" spans="3:4">
      <c r="C1314" s="12"/>
      <c r="D1314" s="12"/>
    </row>
    <row r="1315" spans="3:4">
      <c r="C1315" s="12"/>
      <c r="D1315" s="12"/>
    </row>
    <row r="1316" spans="3:4">
      <c r="C1316" s="12"/>
      <c r="D1316" s="12"/>
    </row>
    <row r="1317" spans="3:4">
      <c r="C1317" s="12"/>
      <c r="D1317" s="12"/>
    </row>
    <row r="1318" spans="3:4">
      <c r="C1318" s="12"/>
      <c r="D1318" s="12"/>
    </row>
    <row r="1319" spans="3:4">
      <c r="C1319" s="12"/>
      <c r="D1319" s="12"/>
    </row>
    <row r="1320" spans="3:4">
      <c r="C1320" s="12"/>
      <c r="D1320" s="12"/>
    </row>
    <row r="1321" spans="3:4">
      <c r="C1321" s="12"/>
      <c r="D1321" s="12"/>
    </row>
    <row r="1322" spans="3:4">
      <c r="C1322" s="12"/>
      <c r="D1322" s="12"/>
    </row>
    <row r="1323" spans="3:4">
      <c r="C1323" s="12"/>
      <c r="D1323" s="12"/>
    </row>
    <row r="1324" spans="3:4">
      <c r="C1324" s="12"/>
      <c r="D1324" s="12"/>
    </row>
    <row r="1325" spans="3:4">
      <c r="C1325" s="12"/>
      <c r="D1325" s="12"/>
    </row>
    <row r="1326" spans="3:4">
      <c r="C1326" s="12"/>
      <c r="D1326" s="12"/>
    </row>
    <row r="1327" spans="3:4">
      <c r="C1327" s="12"/>
      <c r="D1327" s="12"/>
    </row>
    <row r="1328" spans="3:4">
      <c r="C1328" s="12"/>
      <c r="D1328" s="12"/>
    </row>
    <row r="1329" spans="3:4">
      <c r="C1329" s="12"/>
      <c r="D1329" s="12"/>
    </row>
    <row r="1330" spans="3:4">
      <c r="C1330" s="12"/>
      <c r="D1330" s="12"/>
    </row>
    <row r="1331" spans="3:4">
      <c r="C1331" s="12"/>
      <c r="D1331" s="12"/>
    </row>
    <row r="1332" spans="3:4">
      <c r="C1332" s="12"/>
      <c r="D1332" s="12"/>
    </row>
    <row r="1333" spans="3:4">
      <c r="C1333" s="12"/>
      <c r="D1333" s="12"/>
    </row>
    <row r="1334" spans="3:4">
      <c r="C1334" s="12"/>
      <c r="D1334" s="12"/>
    </row>
    <row r="1335" spans="3:4">
      <c r="C1335" s="12"/>
      <c r="D1335" s="12"/>
    </row>
    <row r="1336" spans="3:4">
      <c r="C1336" s="12"/>
      <c r="D1336" s="12"/>
    </row>
    <row r="1337" spans="3:4">
      <c r="C1337" s="12"/>
      <c r="D1337" s="12"/>
    </row>
    <row r="1338" spans="3:4">
      <c r="C1338" s="12"/>
      <c r="D1338" s="1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1"/>
  <sheetViews>
    <sheetView workbookViewId="0">
      <selection activeCell="A34" sqref="A34:C40"/>
    </sheetView>
  </sheetViews>
  <sheetFormatPr defaultRowHeight="12.75"/>
  <cols>
    <col min="1" max="1" width="19.7109375" style="12" customWidth="1"/>
    <col min="2" max="2" width="4.42578125" style="14" customWidth="1"/>
    <col min="3" max="3" width="12.7109375" style="12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2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53" t="s">
        <v>57</v>
      </c>
      <c r="I1" s="54" t="s">
        <v>58</v>
      </c>
      <c r="J1" s="55" t="s">
        <v>59</v>
      </c>
    </row>
    <row r="2" spans="1:16">
      <c r="I2" s="56" t="s">
        <v>60</v>
      </c>
      <c r="J2" s="57" t="s">
        <v>61</v>
      </c>
    </row>
    <row r="3" spans="1:16">
      <c r="A3" s="58" t="s">
        <v>62</v>
      </c>
      <c r="I3" s="56" t="s">
        <v>63</v>
      </c>
      <c r="J3" s="57" t="s">
        <v>64</v>
      </c>
    </row>
    <row r="4" spans="1:16">
      <c r="I4" s="56" t="s">
        <v>65</v>
      </c>
      <c r="J4" s="57" t="s">
        <v>64</v>
      </c>
    </row>
    <row r="5" spans="1:16" ht="13.5" thickBot="1">
      <c r="I5" s="59" t="s">
        <v>66</v>
      </c>
      <c r="J5" s="60" t="s">
        <v>67</v>
      </c>
    </row>
    <row r="10" spans="1:16" ht="13.5" thickBot="1"/>
    <row r="11" spans="1:16" ht="12.75" customHeight="1" thickBot="1">
      <c r="A11" s="12" t="str">
        <f t="shared" ref="A11:A40" si="0">P11</f>
        <v> BBS 118 </v>
      </c>
      <c r="B11" s="17" t="str">
        <f t="shared" ref="B11:B40" si="1">IF(H11=INT(H11),"I","II")</f>
        <v>I</v>
      </c>
      <c r="C11" s="12">
        <f t="shared" ref="C11:C40" si="2">1*G11</f>
        <v>51032.4447</v>
      </c>
      <c r="D11" s="14" t="str">
        <f t="shared" ref="D11:D40" si="3">VLOOKUP(F11,I$1:J$5,2,FALSE)</f>
        <v>vis</v>
      </c>
      <c r="E11" s="61">
        <f>VLOOKUP(C11,Active!C$21:E$973,3,FALSE)</f>
        <v>40587.820555100181</v>
      </c>
      <c r="F11" s="17" t="s">
        <v>66</v>
      </c>
      <c r="G11" s="14" t="str">
        <f t="shared" ref="G11:G40" si="4">MID(I11,3,LEN(I11)-3)</f>
        <v>51032.4447</v>
      </c>
      <c r="H11" s="12">
        <f t="shared" ref="H11:H40" si="5">1*K11</f>
        <v>40588</v>
      </c>
      <c r="I11" s="62" t="s">
        <v>68</v>
      </c>
      <c r="J11" s="63" t="s">
        <v>69</v>
      </c>
      <c r="K11" s="62">
        <v>40588</v>
      </c>
      <c r="L11" s="62" t="s">
        <v>70</v>
      </c>
      <c r="M11" s="63" t="s">
        <v>71</v>
      </c>
      <c r="N11" s="63" t="s">
        <v>72</v>
      </c>
      <c r="O11" s="64" t="s">
        <v>73</v>
      </c>
      <c r="P11" s="64" t="s">
        <v>74</v>
      </c>
    </row>
    <row r="12" spans="1:16" ht="12.75" customHeight="1" thickBot="1">
      <c r="A12" s="12" t="str">
        <f t="shared" si="0"/>
        <v>BAVM 152 </v>
      </c>
      <c r="B12" s="17" t="str">
        <f t="shared" si="1"/>
        <v>II</v>
      </c>
      <c r="C12" s="12">
        <f t="shared" si="2"/>
        <v>52225.462699999996</v>
      </c>
      <c r="D12" s="14" t="str">
        <f t="shared" si="3"/>
        <v>vis</v>
      </c>
      <c r="E12" s="61">
        <f>VLOOKUP(C12,Active!C$21:E$973,3,FALSE)</f>
        <v>43368.2809951987</v>
      </c>
      <c r="F12" s="17" t="s">
        <v>66</v>
      </c>
      <c r="G12" s="14" t="str">
        <f t="shared" si="4"/>
        <v>52225.4627</v>
      </c>
      <c r="H12" s="12">
        <f t="shared" si="5"/>
        <v>43368.5</v>
      </c>
      <c r="I12" s="62" t="s">
        <v>80</v>
      </c>
      <c r="J12" s="63" t="s">
        <v>81</v>
      </c>
      <c r="K12" s="62">
        <v>43368.5</v>
      </c>
      <c r="L12" s="62" t="s">
        <v>82</v>
      </c>
      <c r="M12" s="63" t="s">
        <v>71</v>
      </c>
      <c r="N12" s="63" t="s">
        <v>83</v>
      </c>
      <c r="O12" s="64" t="s">
        <v>84</v>
      </c>
      <c r="P12" s="65" t="s">
        <v>85</v>
      </c>
    </row>
    <row r="13" spans="1:16" ht="12.75" customHeight="1" thickBot="1">
      <c r="A13" s="12" t="str">
        <f t="shared" si="0"/>
        <v>BAVM 152 </v>
      </c>
      <c r="B13" s="17" t="str">
        <f t="shared" si="1"/>
        <v>I</v>
      </c>
      <c r="C13" s="12">
        <f t="shared" si="2"/>
        <v>52258.288500000002</v>
      </c>
      <c r="D13" s="14" t="str">
        <f t="shared" si="3"/>
        <v>vis</v>
      </c>
      <c r="E13" s="61">
        <f>VLOOKUP(C13,Active!C$21:E$973,3,FALSE)</f>
        <v>43444.785153823803</v>
      </c>
      <c r="F13" s="17" t="s">
        <v>66</v>
      </c>
      <c r="G13" s="14" t="str">
        <f t="shared" si="4"/>
        <v>52258.2885</v>
      </c>
      <c r="H13" s="12">
        <f t="shared" si="5"/>
        <v>43445</v>
      </c>
      <c r="I13" s="62" t="s">
        <v>86</v>
      </c>
      <c r="J13" s="63" t="s">
        <v>87</v>
      </c>
      <c r="K13" s="62">
        <v>43445</v>
      </c>
      <c r="L13" s="62" t="s">
        <v>88</v>
      </c>
      <c r="M13" s="63" t="s">
        <v>71</v>
      </c>
      <c r="N13" s="63" t="s">
        <v>89</v>
      </c>
      <c r="O13" s="64" t="s">
        <v>84</v>
      </c>
      <c r="P13" s="65" t="s">
        <v>85</v>
      </c>
    </row>
    <row r="14" spans="1:16" ht="12.75" customHeight="1" thickBot="1">
      <c r="A14" s="12" t="str">
        <f t="shared" si="0"/>
        <v>BAVM 158 </v>
      </c>
      <c r="B14" s="17" t="str">
        <f t="shared" si="1"/>
        <v>I</v>
      </c>
      <c r="C14" s="12">
        <f t="shared" si="2"/>
        <v>52456.5173</v>
      </c>
      <c r="D14" s="14" t="str">
        <f t="shared" si="3"/>
        <v>vis</v>
      </c>
      <c r="E14" s="61">
        <f>VLOOKUP(C14,Active!C$21:E$973,3,FALSE)</f>
        <v>43906.779303524978</v>
      </c>
      <c r="F14" s="17" t="s">
        <v>66</v>
      </c>
      <c r="G14" s="14" t="str">
        <f t="shared" si="4"/>
        <v>52456.5173</v>
      </c>
      <c r="H14" s="12">
        <f t="shared" si="5"/>
        <v>43907</v>
      </c>
      <c r="I14" s="62" t="s">
        <v>90</v>
      </c>
      <c r="J14" s="63" t="s">
        <v>91</v>
      </c>
      <c r="K14" s="62" t="s">
        <v>92</v>
      </c>
      <c r="L14" s="62" t="s">
        <v>93</v>
      </c>
      <c r="M14" s="63" t="s">
        <v>71</v>
      </c>
      <c r="N14" s="63" t="s">
        <v>89</v>
      </c>
      <c r="O14" s="64" t="s">
        <v>84</v>
      </c>
      <c r="P14" s="65" t="s">
        <v>94</v>
      </c>
    </row>
    <row r="15" spans="1:16" ht="12.75" customHeight="1" thickBot="1">
      <c r="A15" s="12" t="str">
        <f t="shared" si="0"/>
        <v>BAVM 158 </v>
      </c>
      <c r="B15" s="17" t="str">
        <f t="shared" si="1"/>
        <v>II</v>
      </c>
      <c r="C15" s="12">
        <f t="shared" si="2"/>
        <v>52503.498500000002</v>
      </c>
      <c r="D15" s="14" t="str">
        <f t="shared" si="3"/>
        <v>vis</v>
      </c>
      <c r="E15" s="61">
        <f>VLOOKUP(C15,Active!C$21:E$973,3,FALSE)</f>
        <v>44016.274187951167</v>
      </c>
      <c r="F15" s="17" t="s">
        <v>66</v>
      </c>
      <c r="G15" s="14" t="str">
        <f t="shared" si="4"/>
        <v>52503.4985</v>
      </c>
      <c r="H15" s="12">
        <f t="shared" si="5"/>
        <v>44016.5</v>
      </c>
      <c r="I15" s="62" t="s">
        <v>95</v>
      </c>
      <c r="J15" s="63" t="s">
        <v>96</v>
      </c>
      <c r="K15" s="62" t="s">
        <v>97</v>
      </c>
      <c r="L15" s="62" t="s">
        <v>98</v>
      </c>
      <c r="M15" s="63" t="s">
        <v>71</v>
      </c>
      <c r="N15" s="63" t="s">
        <v>89</v>
      </c>
      <c r="O15" s="64" t="s">
        <v>84</v>
      </c>
      <c r="P15" s="65" t="s">
        <v>94</v>
      </c>
    </row>
    <row r="16" spans="1:16" ht="12.75" customHeight="1" thickBot="1">
      <c r="A16" s="12" t="str">
        <f t="shared" si="0"/>
        <v>BAVM 173 </v>
      </c>
      <c r="B16" s="17" t="str">
        <f t="shared" si="1"/>
        <v>II</v>
      </c>
      <c r="C16" s="12">
        <f t="shared" si="2"/>
        <v>53226.481200000002</v>
      </c>
      <c r="D16" s="14" t="str">
        <f t="shared" si="3"/>
        <v>vis</v>
      </c>
      <c r="E16" s="61">
        <f>VLOOKUP(C16,Active!C$21:E$973,3,FALSE)</f>
        <v>45701.265358432771</v>
      </c>
      <c r="F16" s="17" t="s">
        <v>66</v>
      </c>
      <c r="G16" s="14" t="str">
        <f t="shared" si="4"/>
        <v>53226.4812</v>
      </c>
      <c r="H16" s="12">
        <f t="shared" si="5"/>
        <v>45701.5</v>
      </c>
      <c r="I16" s="62" t="s">
        <v>99</v>
      </c>
      <c r="J16" s="63" t="s">
        <v>100</v>
      </c>
      <c r="K16" s="62" t="s">
        <v>101</v>
      </c>
      <c r="L16" s="62" t="s">
        <v>102</v>
      </c>
      <c r="M16" s="63" t="s">
        <v>71</v>
      </c>
      <c r="N16" s="63" t="s">
        <v>89</v>
      </c>
      <c r="O16" s="64" t="s">
        <v>84</v>
      </c>
      <c r="P16" s="65" t="s">
        <v>103</v>
      </c>
    </row>
    <row r="17" spans="1:16" ht="12.75" customHeight="1" thickBot="1">
      <c r="A17" s="12" t="str">
        <f t="shared" si="0"/>
        <v>BAVM 173 </v>
      </c>
      <c r="B17" s="17" t="str">
        <f t="shared" si="1"/>
        <v>II</v>
      </c>
      <c r="C17" s="12">
        <f t="shared" si="2"/>
        <v>53250.5075</v>
      </c>
      <c r="D17" s="14" t="str">
        <f t="shared" si="3"/>
        <v>vis</v>
      </c>
      <c r="E17" s="61">
        <f>VLOOKUP(C17,Active!C$21:E$973,3,FALSE)</f>
        <v>45757.261308763722</v>
      </c>
      <c r="F17" s="17" t="s">
        <v>66</v>
      </c>
      <c r="G17" s="14" t="str">
        <f t="shared" si="4"/>
        <v>53250.5075</v>
      </c>
      <c r="H17" s="12">
        <f t="shared" si="5"/>
        <v>45757.5</v>
      </c>
      <c r="I17" s="62" t="s">
        <v>104</v>
      </c>
      <c r="J17" s="63" t="s">
        <v>105</v>
      </c>
      <c r="K17" s="62" t="s">
        <v>106</v>
      </c>
      <c r="L17" s="62" t="s">
        <v>107</v>
      </c>
      <c r="M17" s="63" t="s">
        <v>71</v>
      </c>
      <c r="N17" s="63" t="s">
        <v>89</v>
      </c>
      <c r="O17" s="64" t="s">
        <v>84</v>
      </c>
      <c r="P17" s="65" t="s">
        <v>103</v>
      </c>
    </row>
    <row r="18" spans="1:16" ht="12.75" customHeight="1" thickBot="1">
      <c r="A18" s="12" t="str">
        <f t="shared" si="0"/>
        <v>BAVM 173 </v>
      </c>
      <c r="B18" s="17" t="str">
        <f t="shared" si="1"/>
        <v>II</v>
      </c>
      <c r="C18" s="12">
        <f t="shared" si="2"/>
        <v>53253.510300000002</v>
      </c>
      <c r="D18" s="14" t="str">
        <f t="shared" si="3"/>
        <v>vis</v>
      </c>
      <c r="E18" s="61">
        <f>VLOOKUP(C18,Active!C$21:E$973,3,FALSE)</f>
        <v>45764.259666382415</v>
      </c>
      <c r="F18" s="17" t="s">
        <v>66</v>
      </c>
      <c r="G18" s="14" t="str">
        <f t="shared" si="4"/>
        <v>53253.5103</v>
      </c>
      <c r="H18" s="12">
        <f t="shared" si="5"/>
        <v>45764.5</v>
      </c>
      <c r="I18" s="62" t="s">
        <v>108</v>
      </c>
      <c r="J18" s="63" t="s">
        <v>109</v>
      </c>
      <c r="K18" s="62" t="s">
        <v>110</v>
      </c>
      <c r="L18" s="62" t="s">
        <v>111</v>
      </c>
      <c r="M18" s="63" t="s">
        <v>71</v>
      </c>
      <c r="N18" s="63" t="s">
        <v>89</v>
      </c>
      <c r="O18" s="64" t="s">
        <v>84</v>
      </c>
      <c r="P18" s="65" t="s">
        <v>103</v>
      </c>
    </row>
    <row r="19" spans="1:16" ht="12.75" customHeight="1" thickBot="1">
      <c r="A19" s="12" t="str">
        <f t="shared" si="0"/>
        <v>BAVM 173 </v>
      </c>
      <c r="B19" s="17" t="str">
        <f t="shared" si="1"/>
        <v>I</v>
      </c>
      <c r="C19" s="12">
        <f t="shared" si="2"/>
        <v>53255.431900000003</v>
      </c>
      <c r="D19" s="14" t="str">
        <f t="shared" si="3"/>
        <v>vis</v>
      </c>
      <c r="E19" s="61">
        <f>VLOOKUP(C19,Active!C$21:E$973,3,FALSE)</f>
        <v>45768.738167781128</v>
      </c>
      <c r="F19" s="17" t="s">
        <v>66</v>
      </c>
      <c r="G19" s="14" t="str">
        <f t="shared" si="4"/>
        <v>53255.4319</v>
      </c>
      <c r="H19" s="12">
        <f t="shared" si="5"/>
        <v>45769</v>
      </c>
      <c r="I19" s="62" t="s">
        <v>112</v>
      </c>
      <c r="J19" s="63" t="s">
        <v>113</v>
      </c>
      <c r="K19" s="62" t="s">
        <v>114</v>
      </c>
      <c r="L19" s="62" t="s">
        <v>115</v>
      </c>
      <c r="M19" s="63" t="s">
        <v>71</v>
      </c>
      <c r="N19" s="63" t="s">
        <v>89</v>
      </c>
      <c r="O19" s="64" t="s">
        <v>84</v>
      </c>
      <c r="P19" s="65" t="s">
        <v>103</v>
      </c>
    </row>
    <row r="20" spans="1:16" ht="12.75" customHeight="1" thickBot="1">
      <c r="A20" s="12" t="str">
        <f t="shared" si="0"/>
        <v>BAVM 173 </v>
      </c>
      <c r="B20" s="17" t="str">
        <f t="shared" si="1"/>
        <v>II</v>
      </c>
      <c r="C20" s="12">
        <f t="shared" si="2"/>
        <v>53257.374900000003</v>
      </c>
      <c r="D20" s="14" t="str">
        <f t="shared" si="3"/>
        <v>vis</v>
      </c>
      <c r="E20" s="61">
        <f>VLOOKUP(C20,Active!C$21:E$973,3,FALSE)</f>
        <v>45773.266544247461</v>
      </c>
      <c r="F20" s="17" t="s">
        <v>66</v>
      </c>
      <c r="G20" s="14" t="str">
        <f t="shared" si="4"/>
        <v>53257.3749</v>
      </c>
      <c r="H20" s="12">
        <f t="shared" si="5"/>
        <v>45773.5</v>
      </c>
      <c r="I20" s="62" t="s">
        <v>116</v>
      </c>
      <c r="J20" s="63" t="s">
        <v>117</v>
      </c>
      <c r="K20" s="62" t="s">
        <v>118</v>
      </c>
      <c r="L20" s="62" t="s">
        <v>119</v>
      </c>
      <c r="M20" s="63" t="s">
        <v>71</v>
      </c>
      <c r="N20" s="63" t="s">
        <v>89</v>
      </c>
      <c r="O20" s="64" t="s">
        <v>84</v>
      </c>
      <c r="P20" s="65" t="s">
        <v>103</v>
      </c>
    </row>
    <row r="21" spans="1:16" ht="12.75" customHeight="1" thickBot="1">
      <c r="A21" s="12" t="str">
        <f t="shared" si="0"/>
        <v>BAVM 173 </v>
      </c>
      <c r="B21" s="17" t="str">
        <f t="shared" si="1"/>
        <v>I</v>
      </c>
      <c r="C21" s="12">
        <f t="shared" si="2"/>
        <v>53257.577799999999</v>
      </c>
      <c r="D21" s="14" t="str">
        <f t="shared" si="3"/>
        <v>vis</v>
      </c>
      <c r="E21" s="61">
        <f>VLOOKUP(C21,Active!C$21:E$973,3,FALSE)</f>
        <v>45773.739425145563</v>
      </c>
      <c r="F21" s="17" t="s">
        <v>66</v>
      </c>
      <c r="G21" s="14" t="str">
        <f t="shared" si="4"/>
        <v>53257.5778</v>
      </c>
      <c r="H21" s="12">
        <f t="shared" si="5"/>
        <v>45774</v>
      </c>
      <c r="I21" s="62" t="s">
        <v>120</v>
      </c>
      <c r="J21" s="63" t="s">
        <v>121</v>
      </c>
      <c r="K21" s="62" t="s">
        <v>122</v>
      </c>
      <c r="L21" s="62" t="s">
        <v>123</v>
      </c>
      <c r="M21" s="63" t="s">
        <v>71</v>
      </c>
      <c r="N21" s="63" t="s">
        <v>89</v>
      </c>
      <c r="O21" s="64" t="s">
        <v>84</v>
      </c>
      <c r="P21" s="65" t="s">
        <v>103</v>
      </c>
    </row>
    <row r="22" spans="1:16" ht="12.75" customHeight="1" thickBot="1">
      <c r="A22" s="12" t="str">
        <f t="shared" si="0"/>
        <v>BAVM 173 </v>
      </c>
      <c r="B22" s="17" t="str">
        <f t="shared" si="1"/>
        <v>I</v>
      </c>
      <c r="C22" s="12">
        <f t="shared" si="2"/>
        <v>53258.438699999999</v>
      </c>
      <c r="D22" s="14" t="str">
        <f t="shared" si="3"/>
        <v>vis</v>
      </c>
      <c r="E22" s="61">
        <f>VLOOKUP(C22,Active!C$21:E$973,3,FALSE)</f>
        <v>45775.74584784235</v>
      </c>
      <c r="F22" s="17" t="s">
        <v>66</v>
      </c>
      <c r="G22" s="14" t="str">
        <f t="shared" si="4"/>
        <v>53258.4387</v>
      </c>
      <c r="H22" s="12">
        <f t="shared" si="5"/>
        <v>45776</v>
      </c>
      <c r="I22" s="62" t="s">
        <v>124</v>
      </c>
      <c r="J22" s="63" t="s">
        <v>125</v>
      </c>
      <c r="K22" s="62" t="s">
        <v>126</v>
      </c>
      <c r="L22" s="62" t="s">
        <v>127</v>
      </c>
      <c r="M22" s="63" t="s">
        <v>71</v>
      </c>
      <c r="N22" s="63" t="s">
        <v>89</v>
      </c>
      <c r="O22" s="64" t="s">
        <v>84</v>
      </c>
      <c r="P22" s="65" t="s">
        <v>103</v>
      </c>
    </row>
    <row r="23" spans="1:16" ht="12.75" customHeight="1" thickBot="1">
      <c r="A23" s="12" t="str">
        <f t="shared" si="0"/>
        <v>BAVM 173 </v>
      </c>
      <c r="B23" s="17" t="str">
        <f t="shared" si="1"/>
        <v>II</v>
      </c>
      <c r="C23" s="12">
        <f t="shared" si="2"/>
        <v>53259.516100000001</v>
      </c>
      <c r="D23" s="14" t="str">
        <f t="shared" si="3"/>
        <v>vis</v>
      </c>
      <c r="E23" s="61">
        <f>VLOOKUP(C23,Active!C$21:E$973,3,FALSE)</f>
        <v>45778.256847741904</v>
      </c>
      <c r="F23" s="17" t="s">
        <v>66</v>
      </c>
      <c r="G23" s="14" t="str">
        <f t="shared" si="4"/>
        <v>53259.5161</v>
      </c>
      <c r="H23" s="12">
        <f t="shared" si="5"/>
        <v>45778.5</v>
      </c>
      <c r="I23" s="62" t="s">
        <v>128</v>
      </c>
      <c r="J23" s="63" t="s">
        <v>129</v>
      </c>
      <c r="K23" s="62" t="s">
        <v>130</v>
      </c>
      <c r="L23" s="62" t="s">
        <v>131</v>
      </c>
      <c r="M23" s="63" t="s">
        <v>71</v>
      </c>
      <c r="N23" s="63" t="s">
        <v>89</v>
      </c>
      <c r="O23" s="64" t="s">
        <v>84</v>
      </c>
      <c r="P23" s="65" t="s">
        <v>103</v>
      </c>
    </row>
    <row r="24" spans="1:16" ht="12.75" customHeight="1" thickBot="1">
      <c r="A24" s="12" t="str">
        <f t="shared" si="0"/>
        <v>BAVM 173 </v>
      </c>
      <c r="B24" s="17" t="str">
        <f t="shared" si="1"/>
        <v>I</v>
      </c>
      <c r="C24" s="12">
        <f t="shared" si="2"/>
        <v>53282.464</v>
      </c>
      <c r="D24" s="14" t="str">
        <f t="shared" si="3"/>
        <v>vis</v>
      </c>
      <c r="E24" s="61">
        <f>VLOOKUP(C24,Active!C$21:E$973,3,FALSE)</f>
        <v>45831.739467562678</v>
      </c>
      <c r="F24" s="17" t="s">
        <v>66</v>
      </c>
      <c r="G24" s="14" t="str">
        <f t="shared" si="4"/>
        <v>53282.4640</v>
      </c>
      <c r="H24" s="12">
        <f t="shared" si="5"/>
        <v>45832</v>
      </c>
      <c r="I24" s="62" t="s">
        <v>132</v>
      </c>
      <c r="J24" s="63" t="s">
        <v>133</v>
      </c>
      <c r="K24" s="62" t="s">
        <v>134</v>
      </c>
      <c r="L24" s="62" t="s">
        <v>123</v>
      </c>
      <c r="M24" s="63" t="s">
        <v>71</v>
      </c>
      <c r="N24" s="63" t="s">
        <v>89</v>
      </c>
      <c r="O24" s="64" t="s">
        <v>84</v>
      </c>
      <c r="P24" s="65" t="s">
        <v>103</v>
      </c>
    </row>
    <row r="25" spans="1:16" ht="12.75" customHeight="1" thickBot="1">
      <c r="A25" s="12" t="str">
        <f t="shared" si="0"/>
        <v>BAVM 173 </v>
      </c>
      <c r="B25" s="17" t="str">
        <f t="shared" si="1"/>
        <v>II</v>
      </c>
      <c r="C25" s="12">
        <f t="shared" si="2"/>
        <v>53284.401899999997</v>
      </c>
      <c r="D25" s="14" t="str">
        <f t="shared" si="3"/>
        <v>vis</v>
      </c>
      <c r="E25" s="61">
        <f>VLOOKUP(C25,Active!C$21:E$973,3,FALSE)</f>
        <v>45836.255957914756</v>
      </c>
      <c r="F25" s="17" t="s">
        <v>66</v>
      </c>
      <c r="G25" s="14" t="str">
        <f t="shared" si="4"/>
        <v>53284.4019</v>
      </c>
      <c r="H25" s="12">
        <f t="shared" si="5"/>
        <v>45836.5</v>
      </c>
      <c r="I25" s="62" t="s">
        <v>135</v>
      </c>
      <c r="J25" s="63" t="s">
        <v>136</v>
      </c>
      <c r="K25" s="62" t="s">
        <v>137</v>
      </c>
      <c r="L25" s="62" t="s">
        <v>138</v>
      </c>
      <c r="M25" s="63" t="s">
        <v>71</v>
      </c>
      <c r="N25" s="63" t="s">
        <v>89</v>
      </c>
      <c r="O25" s="64" t="s">
        <v>84</v>
      </c>
      <c r="P25" s="65" t="s">
        <v>103</v>
      </c>
    </row>
    <row r="26" spans="1:16" ht="12.75" customHeight="1" thickBot="1">
      <c r="A26" s="12" t="str">
        <f t="shared" si="0"/>
        <v>IBVS 5920 </v>
      </c>
      <c r="B26" s="17" t="str">
        <f t="shared" si="1"/>
        <v>II</v>
      </c>
      <c r="C26" s="12">
        <f t="shared" si="2"/>
        <v>55106.6705</v>
      </c>
      <c r="D26" s="14" t="str">
        <f t="shared" si="3"/>
        <v>vis</v>
      </c>
      <c r="E26" s="61">
        <f>VLOOKUP(C26,Active!C$21:E$973,3,FALSE)</f>
        <v>50083.254539272071</v>
      </c>
      <c r="F26" s="17" t="s">
        <v>66</v>
      </c>
      <c r="G26" s="14" t="str">
        <f t="shared" si="4"/>
        <v>55106.6705</v>
      </c>
      <c r="H26" s="12">
        <f t="shared" si="5"/>
        <v>50083.5</v>
      </c>
      <c r="I26" s="62" t="s">
        <v>156</v>
      </c>
      <c r="J26" s="63" t="s">
        <v>157</v>
      </c>
      <c r="K26" s="62" t="s">
        <v>158</v>
      </c>
      <c r="L26" s="62" t="s">
        <v>159</v>
      </c>
      <c r="M26" s="63" t="s">
        <v>143</v>
      </c>
      <c r="N26" s="63" t="s">
        <v>66</v>
      </c>
      <c r="O26" s="64" t="s">
        <v>73</v>
      </c>
      <c r="P26" s="65" t="s">
        <v>160</v>
      </c>
    </row>
    <row r="27" spans="1:16" ht="12.75" customHeight="1" thickBot="1">
      <c r="A27" s="12" t="str">
        <f t="shared" si="0"/>
        <v>BAVM 215 </v>
      </c>
      <c r="B27" s="17" t="str">
        <f t="shared" si="1"/>
        <v>I</v>
      </c>
      <c r="C27" s="12">
        <f t="shared" si="2"/>
        <v>55460.436099999999</v>
      </c>
      <c r="D27" s="14" t="str">
        <f t="shared" si="3"/>
        <v>vis</v>
      </c>
      <c r="E27" s="61">
        <f>VLOOKUP(C27,Active!C$21:E$973,3,FALSE)</f>
        <v>50907.744409389466</v>
      </c>
      <c r="F27" s="17" t="s">
        <v>66</v>
      </c>
      <c r="G27" s="14" t="str">
        <f t="shared" si="4"/>
        <v>55460.4361</v>
      </c>
      <c r="H27" s="12">
        <f t="shared" si="5"/>
        <v>50908</v>
      </c>
      <c r="I27" s="62" t="s">
        <v>161</v>
      </c>
      <c r="J27" s="63" t="s">
        <v>162</v>
      </c>
      <c r="K27" s="62" t="s">
        <v>163</v>
      </c>
      <c r="L27" s="62" t="s">
        <v>164</v>
      </c>
      <c r="M27" s="63" t="s">
        <v>143</v>
      </c>
      <c r="N27" s="63" t="s">
        <v>89</v>
      </c>
      <c r="O27" s="64" t="s">
        <v>84</v>
      </c>
      <c r="P27" s="65" t="s">
        <v>165</v>
      </c>
    </row>
    <row r="28" spans="1:16" ht="12.75" customHeight="1" thickBot="1">
      <c r="A28" s="12" t="str">
        <f t="shared" si="0"/>
        <v>IBVS 5960 </v>
      </c>
      <c r="B28" s="17" t="str">
        <f t="shared" si="1"/>
        <v>II</v>
      </c>
      <c r="C28" s="12">
        <f t="shared" si="2"/>
        <v>55469.661399999997</v>
      </c>
      <c r="D28" s="14" t="str">
        <f t="shared" si="3"/>
        <v>vis</v>
      </c>
      <c r="E28" s="61">
        <f>VLOOKUP(C28,Active!C$21:E$973,3,FALSE)</f>
        <v>50929.244991692532</v>
      </c>
      <c r="F28" s="17" t="s">
        <v>66</v>
      </c>
      <c r="G28" s="14" t="str">
        <f t="shared" si="4"/>
        <v>55469.6614</v>
      </c>
      <c r="H28" s="12">
        <f t="shared" si="5"/>
        <v>50929.5</v>
      </c>
      <c r="I28" s="62" t="s">
        <v>166</v>
      </c>
      <c r="J28" s="63" t="s">
        <v>167</v>
      </c>
      <c r="K28" s="62" t="s">
        <v>168</v>
      </c>
      <c r="L28" s="62" t="s">
        <v>169</v>
      </c>
      <c r="M28" s="63" t="s">
        <v>143</v>
      </c>
      <c r="N28" s="63" t="s">
        <v>66</v>
      </c>
      <c r="O28" s="64" t="s">
        <v>73</v>
      </c>
      <c r="P28" s="65" t="s">
        <v>170</v>
      </c>
    </row>
    <row r="29" spans="1:16" ht="12.75" customHeight="1" thickBot="1">
      <c r="A29" s="12" t="str">
        <f t="shared" si="0"/>
        <v>OEJV 0160 </v>
      </c>
      <c r="B29" s="17" t="str">
        <f t="shared" si="1"/>
        <v>I</v>
      </c>
      <c r="C29" s="12">
        <f t="shared" si="2"/>
        <v>55804.555110000001</v>
      </c>
      <c r="D29" s="14" t="str">
        <f t="shared" si="3"/>
        <v>vis</v>
      </c>
      <c r="E29" s="61">
        <f>VLOOKUP(C29,Active!C$21:E$973,3,FALSE)</f>
        <v>51709.751834248833</v>
      </c>
      <c r="F29" s="17" t="s">
        <v>66</v>
      </c>
      <c r="G29" s="14" t="str">
        <f t="shared" si="4"/>
        <v>55804.55511</v>
      </c>
      <c r="H29" s="12">
        <f t="shared" si="5"/>
        <v>51710</v>
      </c>
      <c r="I29" s="62" t="s">
        <v>180</v>
      </c>
      <c r="J29" s="63" t="s">
        <v>181</v>
      </c>
      <c r="K29" s="62" t="s">
        <v>182</v>
      </c>
      <c r="L29" s="62" t="s">
        <v>183</v>
      </c>
      <c r="M29" s="63" t="s">
        <v>143</v>
      </c>
      <c r="N29" s="63" t="s">
        <v>58</v>
      </c>
      <c r="O29" s="64" t="s">
        <v>184</v>
      </c>
      <c r="P29" s="65" t="s">
        <v>185</v>
      </c>
    </row>
    <row r="30" spans="1:16" ht="12.75" customHeight="1" thickBot="1">
      <c r="A30" s="12" t="str">
        <f t="shared" si="0"/>
        <v>BAVM 231 </v>
      </c>
      <c r="B30" s="17" t="str">
        <f t="shared" si="1"/>
        <v>II</v>
      </c>
      <c r="C30" s="12">
        <f t="shared" si="2"/>
        <v>56133.442199999998</v>
      </c>
      <c r="D30" s="14" t="str">
        <f t="shared" si="3"/>
        <v>vis</v>
      </c>
      <c r="E30" s="61">
        <f>VLOOKUP(C30,Active!C$21:E$973,3,FALSE)</f>
        <v>52476.259584344909</v>
      </c>
      <c r="F30" s="17" t="s">
        <v>66</v>
      </c>
      <c r="G30" s="14" t="str">
        <f t="shared" si="4"/>
        <v>56133.4422</v>
      </c>
      <c r="H30" s="12">
        <f t="shared" si="5"/>
        <v>52476.5</v>
      </c>
      <c r="I30" s="62" t="s">
        <v>186</v>
      </c>
      <c r="J30" s="63" t="s">
        <v>187</v>
      </c>
      <c r="K30" s="62" t="s">
        <v>188</v>
      </c>
      <c r="L30" s="62" t="s">
        <v>189</v>
      </c>
      <c r="M30" s="63" t="s">
        <v>143</v>
      </c>
      <c r="N30" s="63" t="s">
        <v>89</v>
      </c>
      <c r="O30" s="64" t="s">
        <v>84</v>
      </c>
      <c r="P30" s="65" t="s">
        <v>190</v>
      </c>
    </row>
    <row r="31" spans="1:16" ht="12.75" customHeight="1" thickBot="1">
      <c r="A31" s="12" t="str">
        <f t="shared" si="0"/>
        <v>BAVM 231 </v>
      </c>
      <c r="B31" s="17" t="str">
        <f t="shared" si="1"/>
        <v>I</v>
      </c>
      <c r="C31" s="12">
        <f t="shared" si="2"/>
        <v>56167.5481</v>
      </c>
      <c r="D31" s="14" t="str">
        <f t="shared" si="3"/>
        <v>vis</v>
      </c>
      <c r="E31" s="61">
        <f>VLOOKUP(C31,Active!C$21:E$973,3,FALSE)</f>
        <v>52555.747157645528</v>
      </c>
      <c r="F31" s="17" t="s">
        <v>66</v>
      </c>
      <c r="G31" s="14" t="str">
        <f t="shared" si="4"/>
        <v>56167.5481</v>
      </c>
      <c r="H31" s="12">
        <f t="shared" si="5"/>
        <v>52556</v>
      </c>
      <c r="I31" s="62" t="s">
        <v>191</v>
      </c>
      <c r="J31" s="63" t="s">
        <v>192</v>
      </c>
      <c r="K31" s="62" t="s">
        <v>193</v>
      </c>
      <c r="L31" s="62" t="s">
        <v>194</v>
      </c>
      <c r="M31" s="63" t="s">
        <v>143</v>
      </c>
      <c r="N31" s="63" t="s">
        <v>89</v>
      </c>
      <c r="O31" s="64" t="s">
        <v>84</v>
      </c>
      <c r="P31" s="65" t="s">
        <v>190</v>
      </c>
    </row>
    <row r="32" spans="1:16" ht="12.75" customHeight="1" thickBot="1">
      <c r="A32" s="12" t="str">
        <f t="shared" si="0"/>
        <v>BAVM 234 </v>
      </c>
      <c r="B32" s="17" t="str">
        <f t="shared" si="1"/>
        <v>II</v>
      </c>
      <c r="C32" s="12">
        <f t="shared" si="2"/>
        <v>56505.448299999996</v>
      </c>
      <c r="D32" s="14" t="str">
        <f t="shared" si="3"/>
        <v>vis</v>
      </c>
      <c r="E32" s="61">
        <f>VLOOKUP(C32,Active!C$21:E$973,3,FALSE)</f>
        <v>53343.260957773753</v>
      </c>
      <c r="F32" s="17" t="s">
        <v>66</v>
      </c>
      <c r="G32" s="14" t="str">
        <f t="shared" si="4"/>
        <v>56505.4483</v>
      </c>
      <c r="H32" s="12">
        <f t="shared" si="5"/>
        <v>53343.5</v>
      </c>
      <c r="I32" s="62" t="s">
        <v>195</v>
      </c>
      <c r="J32" s="63" t="s">
        <v>196</v>
      </c>
      <c r="K32" s="62" t="s">
        <v>197</v>
      </c>
      <c r="L32" s="62" t="s">
        <v>198</v>
      </c>
      <c r="M32" s="63" t="s">
        <v>143</v>
      </c>
      <c r="N32" s="63" t="s">
        <v>89</v>
      </c>
      <c r="O32" s="64" t="s">
        <v>84</v>
      </c>
      <c r="P32" s="65" t="s">
        <v>199</v>
      </c>
    </row>
    <row r="33" spans="1:16" ht="12.75" customHeight="1" thickBot="1">
      <c r="A33" s="12" t="str">
        <f t="shared" si="0"/>
        <v>BAVM 238 </v>
      </c>
      <c r="B33" s="17" t="str">
        <f t="shared" si="1"/>
        <v>I</v>
      </c>
      <c r="C33" s="12">
        <f t="shared" si="2"/>
        <v>56891.398999999998</v>
      </c>
      <c r="D33" s="14" t="str">
        <f t="shared" si="3"/>
        <v>vis</v>
      </c>
      <c r="E33" s="61">
        <f>VLOOKUP(C33,Active!C$21:E$973,3,FALSE)</f>
        <v>54242.761764281568</v>
      </c>
      <c r="F33" s="17" t="s">
        <v>66</v>
      </c>
      <c r="G33" s="14" t="str">
        <f t="shared" si="4"/>
        <v>56891.3990</v>
      </c>
      <c r="H33" s="12">
        <f t="shared" si="5"/>
        <v>54243</v>
      </c>
      <c r="I33" s="62" t="s">
        <v>200</v>
      </c>
      <c r="J33" s="63" t="s">
        <v>201</v>
      </c>
      <c r="K33" s="62" t="s">
        <v>202</v>
      </c>
      <c r="L33" s="62" t="s">
        <v>203</v>
      </c>
      <c r="M33" s="63" t="s">
        <v>143</v>
      </c>
      <c r="N33" s="63" t="s">
        <v>89</v>
      </c>
      <c r="O33" s="64" t="s">
        <v>84</v>
      </c>
      <c r="P33" s="65" t="s">
        <v>204</v>
      </c>
    </row>
    <row r="34" spans="1:16" ht="12.75" customHeight="1" thickBot="1">
      <c r="A34" s="12" t="str">
        <f t="shared" si="0"/>
        <v> BBS 127 </v>
      </c>
      <c r="B34" s="17" t="str">
        <f t="shared" si="1"/>
        <v>I</v>
      </c>
      <c r="C34" s="12">
        <f t="shared" si="2"/>
        <v>52218.377500000002</v>
      </c>
      <c r="D34" s="14" t="str">
        <f t="shared" si="3"/>
        <v>vis</v>
      </c>
      <c r="E34" s="61">
        <f>VLOOKUP(C34,Active!C$21:E$973,3,FALSE)</f>
        <v>43351.768152718396</v>
      </c>
      <c r="F34" s="17" t="s">
        <v>66</v>
      </c>
      <c r="G34" s="14" t="str">
        <f t="shared" si="4"/>
        <v>52218.3775</v>
      </c>
      <c r="H34" s="12">
        <f t="shared" si="5"/>
        <v>43352</v>
      </c>
      <c r="I34" s="62" t="s">
        <v>75</v>
      </c>
      <c r="J34" s="63" t="s">
        <v>76</v>
      </c>
      <c r="K34" s="62">
        <v>43352</v>
      </c>
      <c r="L34" s="62" t="s">
        <v>77</v>
      </c>
      <c r="M34" s="63" t="s">
        <v>71</v>
      </c>
      <c r="N34" s="63" t="s">
        <v>72</v>
      </c>
      <c r="O34" s="64" t="s">
        <v>78</v>
      </c>
      <c r="P34" s="64" t="s">
        <v>79</v>
      </c>
    </row>
    <row r="35" spans="1:16" ht="12.75" customHeight="1" thickBot="1">
      <c r="A35" s="12" t="str">
        <f t="shared" si="0"/>
        <v>BAVM 203 </v>
      </c>
      <c r="B35" s="17" t="str">
        <f t="shared" si="1"/>
        <v>I</v>
      </c>
      <c r="C35" s="12">
        <f t="shared" si="2"/>
        <v>54658.496299999999</v>
      </c>
      <c r="D35" s="14" t="str">
        <f t="shared" si="3"/>
        <v>vis</v>
      </c>
      <c r="E35" s="61">
        <f>VLOOKUP(C35,Active!C$21:E$973,3,FALSE)</f>
        <v>49038.73498183638</v>
      </c>
      <c r="F35" s="17" t="s">
        <v>66</v>
      </c>
      <c r="G35" s="14" t="str">
        <f t="shared" si="4"/>
        <v>54658.4963</v>
      </c>
      <c r="H35" s="12">
        <f t="shared" si="5"/>
        <v>49039</v>
      </c>
      <c r="I35" s="62" t="s">
        <v>139</v>
      </c>
      <c r="J35" s="63" t="s">
        <v>140</v>
      </c>
      <c r="K35" s="62" t="s">
        <v>141</v>
      </c>
      <c r="L35" s="62" t="s">
        <v>142</v>
      </c>
      <c r="M35" s="63" t="s">
        <v>143</v>
      </c>
      <c r="N35" s="63" t="s">
        <v>89</v>
      </c>
      <c r="O35" s="64" t="s">
        <v>84</v>
      </c>
      <c r="P35" s="65" t="s">
        <v>144</v>
      </c>
    </row>
    <row r="36" spans="1:16" ht="12.75" customHeight="1" thickBot="1">
      <c r="A36" s="12" t="str">
        <f t="shared" si="0"/>
        <v>BAVM 203 </v>
      </c>
      <c r="B36" s="17" t="str">
        <f t="shared" si="1"/>
        <v>I</v>
      </c>
      <c r="C36" s="12">
        <f t="shared" si="2"/>
        <v>54682.521200000003</v>
      </c>
      <c r="D36" s="14" t="str">
        <f t="shared" si="3"/>
        <v>vis</v>
      </c>
      <c r="E36" s="61">
        <f>VLOOKUP(C36,Active!C$21:E$973,3,FALSE)</f>
        <v>49094.727669312459</v>
      </c>
      <c r="F36" s="17" t="s">
        <v>66</v>
      </c>
      <c r="G36" s="14" t="str">
        <f t="shared" si="4"/>
        <v>54682.5212</v>
      </c>
      <c r="H36" s="12">
        <f t="shared" si="5"/>
        <v>49095</v>
      </c>
      <c r="I36" s="62" t="s">
        <v>145</v>
      </c>
      <c r="J36" s="63" t="s">
        <v>146</v>
      </c>
      <c r="K36" s="62" t="s">
        <v>147</v>
      </c>
      <c r="L36" s="62" t="s">
        <v>148</v>
      </c>
      <c r="M36" s="63" t="s">
        <v>143</v>
      </c>
      <c r="N36" s="63" t="s">
        <v>89</v>
      </c>
      <c r="O36" s="64" t="s">
        <v>84</v>
      </c>
      <c r="P36" s="65" t="s">
        <v>144</v>
      </c>
    </row>
    <row r="37" spans="1:16" ht="12.75" customHeight="1" thickBot="1">
      <c r="A37" s="12" t="str">
        <f t="shared" si="0"/>
        <v>BAVM 203 </v>
      </c>
      <c r="B37" s="17" t="str">
        <f t="shared" si="1"/>
        <v>I</v>
      </c>
      <c r="C37" s="12">
        <f t="shared" si="2"/>
        <v>54798.377200000003</v>
      </c>
      <c r="D37" s="14" t="str">
        <f t="shared" si="3"/>
        <v>vis</v>
      </c>
      <c r="E37" s="61">
        <f>VLOOKUP(C37,Active!C$21:E$973,3,FALSE)</f>
        <v>49364.742895191746</v>
      </c>
      <c r="F37" s="17" t="s">
        <v>66</v>
      </c>
      <c r="G37" s="14" t="str">
        <f t="shared" si="4"/>
        <v>54798.3772</v>
      </c>
      <c r="H37" s="12">
        <f t="shared" si="5"/>
        <v>49365</v>
      </c>
      <c r="I37" s="62" t="s">
        <v>149</v>
      </c>
      <c r="J37" s="63" t="s">
        <v>150</v>
      </c>
      <c r="K37" s="62" t="s">
        <v>151</v>
      </c>
      <c r="L37" s="62" t="s">
        <v>152</v>
      </c>
      <c r="M37" s="63" t="s">
        <v>143</v>
      </c>
      <c r="N37" s="63" t="s">
        <v>89</v>
      </c>
      <c r="O37" s="64" t="s">
        <v>84</v>
      </c>
      <c r="P37" s="65" t="s">
        <v>144</v>
      </c>
    </row>
    <row r="38" spans="1:16" ht="12.75" customHeight="1" thickBot="1">
      <c r="A38" s="12" t="str">
        <f t="shared" si="0"/>
        <v>BAVM 203 </v>
      </c>
      <c r="B38" s="17" t="str">
        <f t="shared" si="1"/>
        <v>II</v>
      </c>
      <c r="C38" s="12">
        <f t="shared" si="2"/>
        <v>54798.588400000001</v>
      </c>
      <c r="D38" s="14" t="str">
        <f t="shared" si="3"/>
        <v>vis</v>
      </c>
      <c r="E38" s="61">
        <f>VLOOKUP(C38,Active!C$21:E$973,3,FALSE)</f>
        <v>49365.235120158126</v>
      </c>
      <c r="F38" s="17" t="s">
        <v>66</v>
      </c>
      <c r="G38" s="14" t="str">
        <f t="shared" si="4"/>
        <v>54798.5884</v>
      </c>
      <c r="H38" s="12">
        <f t="shared" si="5"/>
        <v>49365.5</v>
      </c>
      <c r="I38" s="62" t="s">
        <v>153</v>
      </c>
      <c r="J38" s="63" t="s">
        <v>154</v>
      </c>
      <c r="K38" s="62" t="s">
        <v>155</v>
      </c>
      <c r="L38" s="62" t="s">
        <v>142</v>
      </c>
      <c r="M38" s="63" t="s">
        <v>143</v>
      </c>
      <c r="N38" s="63" t="s">
        <v>89</v>
      </c>
      <c r="O38" s="64" t="s">
        <v>84</v>
      </c>
      <c r="P38" s="65" t="s">
        <v>144</v>
      </c>
    </row>
    <row r="39" spans="1:16" ht="12.75" customHeight="1" thickBot="1">
      <c r="A39" s="12" t="str">
        <f t="shared" si="0"/>
        <v>BAVM 225 </v>
      </c>
      <c r="B39" s="17" t="str">
        <f t="shared" si="1"/>
        <v>I</v>
      </c>
      <c r="C39" s="12">
        <f t="shared" si="2"/>
        <v>55799.4061</v>
      </c>
      <c r="D39" s="14" t="str">
        <f t="shared" si="3"/>
        <v>vis</v>
      </c>
      <c r="E39" s="61">
        <f>VLOOKUP(C39,Active!C$21:E$973,3,FALSE)</f>
        <v>51697.751496776415</v>
      </c>
      <c r="F39" s="17" t="s">
        <v>66</v>
      </c>
      <c r="G39" s="14" t="str">
        <f t="shared" si="4"/>
        <v>55799.4061</v>
      </c>
      <c r="H39" s="12">
        <f t="shared" si="5"/>
        <v>51698</v>
      </c>
      <c r="I39" s="62" t="s">
        <v>171</v>
      </c>
      <c r="J39" s="63" t="s">
        <v>172</v>
      </c>
      <c r="K39" s="62" t="s">
        <v>173</v>
      </c>
      <c r="L39" s="62" t="s">
        <v>174</v>
      </c>
      <c r="M39" s="63" t="s">
        <v>143</v>
      </c>
      <c r="N39" s="63" t="s">
        <v>89</v>
      </c>
      <c r="O39" s="64" t="s">
        <v>84</v>
      </c>
      <c r="P39" s="65" t="s">
        <v>175</v>
      </c>
    </row>
    <row r="40" spans="1:16" ht="12.75" customHeight="1" thickBot="1">
      <c r="A40" s="12" t="str">
        <f t="shared" si="0"/>
        <v>BAVM 225 </v>
      </c>
      <c r="B40" s="17" t="str">
        <f t="shared" si="1"/>
        <v>I</v>
      </c>
      <c r="C40" s="12">
        <f t="shared" si="2"/>
        <v>55802.409500000002</v>
      </c>
      <c r="D40" s="14" t="str">
        <f t="shared" si="3"/>
        <v>vis</v>
      </c>
      <c r="E40" s="61">
        <f>VLOOKUP(C40,Active!C$21:E$973,3,FALSE)</f>
        <v>51704.751252761482</v>
      </c>
      <c r="F40" s="17" t="s">
        <v>66</v>
      </c>
      <c r="G40" s="14" t="str">
        <f t="shared" si="4"/>
        <v>55802.4095</v>
      </c>
      <c r="H40" s="12">
        <f t="shared" si="5"/>
        <v>51705</v>
      </c>
      <c r="I40" s="62" t="s">
        <v>176</v>
      </c>
      <c r="J40" s="63" t="s">
        <v>177</v>
      </c>
      <c r="K40" s="62" t="s">
        <v>178</v>
      </c>
      <c r="L40" s="62" t="s">
        <v>179</v>
      </c>
      <c r="M40" s="63" t="s">
        <v>143</v>
      </c>
      <c r="N40" s="63" t="s">
        <v>89</v>
      </c>
      <c r="O40" s="64" t="s">
        <v>84</v>
      </c>
      <c r="P40" s="65" t="s">
        <v>175</v>
      </c>
    </row>
    <row r="41" spans="1:16">
      <c r="B41" s="17"/>
      <c r="F41" s="17"/>
    </row>
    <row r="42" spans="1:16">
      <c r="B42" s="17"/>
      <c r="F42" s="17"/>
    </row>
    <row r="43" spans="1:16">
      <c r="B43" s="17"/>
      <c r="F43" s="17"/>
    </row>
    <row r="44" spans="1:16">
      <c r="B44" s="17"/>
      <c r="F44" s="17"/>
    </row>
    <row r="45" spans="1:16">
      <c r="B45" s="17"/>
      <c r="F45" s="17"/>
    </row>
    <row r="46" spans="1:16">
      <c r="B46" s="17"/>
      <c r="F46" s="17"/>
    </row>
    <row r="47" spans="1:16">
      <c r="B47" s="17"/>
      <c r="F47" s="17"/>
    </row>
    <row r="48" spans="1:16">
      <c r="B48" s="17"/>
      <c r="F48" s="17"/>
    </row>
    <row r="49" spans="2:6">
      <c r="B49" s="17"/>
      <c r="F49" s="17"/>
    </row>
    <row r="50" spans="2:6">
      <c r="B50" s="17"/>
      <c r="F50" s="17"/>
    </row>
    <row r="51" spans="2:6">
      <c r="B51" s="17"/>
      <c r="F51" s="17"/>
    </row>
    <row r="52" spans="2:6">
      <c r="B52" s="17"/>
      <c r="F52" s="17"/>
    </row>
    <row r="53" spans="2:6">
      <c r="B53" s="17"/>
      <c r="F53" s="17"/>
    </row>
    <row r="54" spans="2:6">
      <c r="B54" s="17"/>
      <c r="F54" s="17"/>
    </row>
    <row r="55" spans="2:6">
      <c r="B55" s="17"/>
      <c r="F55" s="17"/>
    </row>
    <row r="56" spans="2:6">
      <c r="B56" s="17"/>
      <c r="F56" s="17"/>
    </row>
    <row r="57" spans="2:6">
      <c r="B57" s="17"/>
      <c r="F57" s="17"/>
    </row>
    <row r="58" spans="2:6">
      <c r="B58" s="17"/>
      <c r="F58" s="17"/>
    </row>
    <row r="59" spans="2:6">
      <c r="B59" s="17"/>
      <c r="F59" s="17"/>
    </row>
    <row r="60" spans="2:6">
      <c r="B60" s="17"/>
      <c r="F60" s="17"/>
    </row>
    <row r="61" spans="2:6">
      <c r="B61" s="17"/>
      <c r="F61" s="17"/>
    </row>
    <row r="62" spans="2:6">
      <c r="B62" s="17"/>
      <c r="F62" s="17"/>
    </row>
    <row r="63" spans="2:6">
      <c r="B63" s="17"/>
      <c r="F63" s="17"/>
    </row>
    <row r="64" spans="2:6">
      <c r="B64" s="17"/>
      <c r="F64" s="17"/>
    </row>
    <row r="65" spans="2:6">
      <c r="B65" s="17"/>
      <c r="F65" s="17"/>
    </row>
    <row r="66" spans="2:6">
      <c r="B66" s="17"/>
      <c r="F66" s="17"/>
    </row>
    <row r="67" spans="2:6">
      <c r="B67" s="17"/>
      <c r="F67" s="17"/>
    </row>
    <row r="68" spans="2:6">
      <c r="B68" s="17"/>
      <c r="F68" s="17"/>
    </row>
    <row r="69" spans="2:6">
      <c r="B69" s="17"/>
      <c r="F69" s="17"/>
    </row>
    <row r="70" spans="2:6">
      <c r="B70" s="17"/>
      <c r="F70" s="17"/>
    </row>
    <row r="71" spans="2:6">
      <c r="B71" s="17"/>
      <c r="F71" s="17"/>
    </row>
    <row r="72" spans="2:6">
      <c r="B72" s="17"/>
      <c r="F72" s="17"/>
    </row>
    <row r="73" spans="2:6">
      <c r="B73" s="17"/>
      <c r="F73" s="17"/>
    </row>
    <row r="74" spans="2:6">
      <c r="B74" s="17"/>
      <c r="F74" s="17"/>
    </row>
    <row r="75" spans="2:6">
      <c r="B75" s="17"/>
      <c r="F75" s="17"/>
    </row>
    <row r="76" spans="2:6">
      <c r="B76" s="17"/>
      <c r="F76" s="17"/>
    </row>
    <row r="77" spans="2:6">
      <c r="B77" s="17"/>
      <c r="F77" s="17"/>
    </row>
    <row r="78" spans="2:6">
      <c r="B78" s="17"/>
      <c r="F78" s="17"/>
    </row>
    <row r="79" spans="2:6">
      <c r="B79" s="17"/>
      <c r="F79" s="17"/>
    </row>
    <row r="80" spans="2:6">
      <c r="B80" s="17"/>
      <c r="F80" s="17"/>
    </row>
    <row r="81" spans="2:6">
      <c r="B81" s="17"/>
      <c r="F81" s="17"/>
    </row>
    <row r="82" spans="2:6">
      <c r="B82" s="17"/>
      <c r="F82" s="17"/>
    </row>
    <row r="83" spans="2:6">
      <c r="B83" s="17"/>
      <c r="F83" s="17"/>
    </row>
    <row r="84" spans="2:6">
      <c r="B84" s="17"/>
      <c r="F84" s="17"/>
    </row>
    <row r="85" spans="2:6">
      <c r="B85" s="17"/>
      <c r="F85" s="17"/>
    </row>
    <row r="86" spans="2:6">
      <c r="B86" s="17"/>
      <c r="F86" s="17"/>
    </row>
    <row r="87" spans="2:6">
      <c r="B87" s="17"/>
      <c r="F87" s="17"/>
    </row>
    <row r="88" spans="2:6">
      <c r="B88" s="17"/>
      <c r="F88" s="17"/>
    </row>
    <row r="89" spans="2:6">
      <c r="B89" s="17"/>
      <c r="F89" s="17"/>
    </row>
    <row r="90" spans="2:6">
      <c r="B90" s="17"/>
      <c r="F90" s="17"/>
    </row>
    <row r="91" spans="2:6">
      <c r="B91" s="17"/>
      <c r="F91" s="17"/>
    </row>
    <row r="92" spans="2:6">
      <c r="B92" s="17"/>
      <c r="F92" s="17"/>
    </row>
    <row r="93" spans="2:6">
      <c r="B93" s="17"/>
      <c r="F93" s="17"/>
    </row>
    <row r="94" spans="2:6">
      <c r="B94" s="17"/>
      <c r="F94" s="17"/>
    </row>
    <row r="95" spans="2:6">
      <c r="B95" s="17"/>
      <c r="F95" s="17"/>
    </row>
    <row r="96" spans="2:6">
      <c r="B96" s="17"/>
      <c r="F96" s="17"/>
    </row>
    <row r="97" spans="2:6">
      <c r="B97" s="17"/>
      <c r="F97" s="17"/>
    </row>
    <row r="98" spans="2:6">
      <c r="B98" s="17"/>
      <c r="F98" s="17"/>
    </row>
    <row r="99" spans="2:6">
      <c r="B99" s="17"/>
      <c r="F99" s="17"/>
    </row>
    <row r="100" spans="2:6">
      <c r="B100" s="17"/>
      <c r="F100" s="17"/>
    </row>
    <row r="101" spans="2:6">
      <c r="B101" s="17"/>
      <c r="F101" s="17"/>
    </row>
    <row r="102" spans="2:6">
      <c r="B102" s="17"/>
      <c r="F102" s="17"/>
    </row>
    <row r="103" spans="2:6">
      <c r="B103" s="17"/>
      <c r="F103" s="17"/>
    </row>
    <row r="104" spans="2:6">
      <c r="B104" s="17"/>
      <c r="F104" s="17"/>
    </row>
    <row r="105" spans="2:6">
      <c r="B105" s="17"/>
      <c r="F105" s="17"/>
    </row>
    <row r="106" spans="2:6">
      <c r="B106" s="17"/>
      <c r="F106" s="17"/>
    </row>
    <row r="107" spans="2:6">
      <c r="B107" s="17"/>
      <c r="F107" s="17"/>
    </row>
    <row r="108" spans="2:6">
      <c r="B108" s="17"/>
      <c r="F108" s="17"/>
    </row>
    <row r="109" spans="2:6">
      <c r="B109" s="17"/>
      <c r="F109" s="17"/>
    </row>
    <row r="110" spans="2:6">
      <c r="B110" s="17"/>
      <c r="F110" s="17"/>
    </row>
    <row r="111" spans="2:6">
      <c r="B111" s="17"/>
      <c r="F111" s="17"/>
    </row>
    <row r="112" spans="2:6">
      <c r="B112" s="17"/>
      <c r="F112" s="17"/>
    </row>
    <row r="113" spans="2:6">
      <c r="B113" s="17"/>
      <c r="F113" s="17"/>
    </row>
    <row r="114" spans="2:6">
      <c r="B114" s="17"/>
      <c r="F114" s="17"/>
    </row>
    <row r="115" spans="2:6">
      <c r="B115" s="17"/>
      <c r="F115" s="17"/>
    </row>
    <row r="116" spans="2:6">
      <c r="B116" s="17"/>
      <c r="F116" s="17"/>
    </row>
    <row r="117" spans="2:6">
      <c r="B117" s="17"/>
      <c r="F117" s="17"/>
    </row>
    <row r="118" spans="2:6">
      <c r="B118" s="17"/>
      <c r="F118" s="17"/>
    </row>
    <row r="119" spans="2:6">
      <c r="B119" s="17"/>
      <c r="F119" s="17"/>
    </row>
    <row r="120" spans="2:6">
      <c r="B120" s="17"/>
      <c r="F120" s="17"/>
    </row>
    <row r="121" spans="2:6">
      <c r="B121" s="17"/>
      <c r="F121" s="17"/>
    </row>
    <row r="122" spans="2:6">
      <c r="B122" s="17"/>
      <c r="F122" s="17"/>
    </row>
    <row r="123" spans="2:6">
      <c r="B123" s="17"/>
      <c r="F123" s="17"/>
    </row>
    <row r="124" spans="2:6">
      <c r="B124" s="17"/>
      <c r="F124" s="17"/>
    </row>
    <row r="125" spans="2:6">
      <c r="B125" s="17"/>
      <c r="F125" s="17"/>
    </row>
    <row r="126" spans="2:6">
      <c r="B126" s="17"/>
      <c r="F126" s="17"/>
    </row>
    <row r="127" spans="2:6">
      <c r="B127" s="17"/>
      <c r="F127" s="17"/>
    </row>
    <row r="128" spans="2:6">
      <c r="B128" s="17"/>
      <c r="F128" s="17"/>
    </row>
    <row r="129" spans="2:6">
      <c r="B129" s="17"/>
      <c r="F129" s="17"/>
    </row>
    <row r="130" spans="2:6">
      <c r="B130" s="17"/>
      <c r="F130" s="17"/>
    </row>
    <row r="131" spans="2:6">
      <c r="B131" s="17"/>
      <c r="F131" s="17"/>
    </row>
    <row r="132" spans="2:6">
      <c r="B132" s="17"/>
      <c r="F132" s="17"/>
    </row>
    <row r="133" spans="2:6">
      <c r="B133" s="17"/>
      <c r="F133" s="17"/>
    </row>
    <row r="134" spans="2:6">
      <c r="B134" s="17"/>
      <c r="F134" s="17"/>
    </row>
    <row r="135" spans="2:6">
      <c r="B135" s="17"/>
      <c r="F135" s="17"/>
    </row>
    <row r="136" spans="2:6">
      <c r="B136" s="17"/>
      <c r="F136" s="17"/>
    </row>
    <row r="137" spans="2:6">
      <c r="B137" s="17"/>
      <c r="F137" s="17"/>
    </row>
    <row r="138" spans="2:6">
      <c r="B138" s="17"/>
      <c r="F138" s="17"/>
    </row>
    <row r="139" spans="2:6">
      <c r="B139" s="17"/>
      <c r="F139" s="17"/>
    </row>
    <row r="140" spans="2:6">
      <c r="B140" s="17"/>
      <c r="F140" s="17"/>
    </row>
    <row r="141" spans="2:6">
      <c r="B141" s="17"/>
      <c r="F141" s="17"/>
    </row>
    <row r="142" spans="2:6">
      <c r="B142" s="17"/>
      <c r="F142" s="17"/>
    </row>
    <row r="143" spans="2:6">
      <c r="B143" s="17"/>
      <c r="F143" s="17"/>
    </row>
    <row r="144" spans="2:6">
      <c r="B144" s="17"/>
      <c r="F144" s="17"/>
    </row>
    <row r="145" spans="2:6">
      <c r="B145" s="17"/>
      <c r="F145" s="17"/>
    </row>
    <row r="146" spans="2:6">
      <c r="B146" s="17"/>
      <c r="F146" s="17"/>
    </row>
    <row r="147" spans="2:6">
      <c r="B147" s="17"/>
      <c r="F147" s="17"/>
    </row>
    <row r="148" spans="2:6">
      <c r="B148" s="17"/>
      <c r="F148" s="17"/>
    </row>
    <row r="149" spans="2:6">
      <c r="B149" s="17"/>
      <c r="F149" s="17"/>
    </row>
    <row r="150" spans="2:6">
      <c r="B150" s="17"/>
      <c r="F150" s="17"/>
    </row>
    <row r="151" spans="2:6">
      <c r="B151" s="17"/>
      <c r="F151" s="17"/>
    </row>
    <row r="152" spans="2:6">
      <c r="B152" s="17"/>
      <c r="F152" s="17"/>
    </row>
    <row r="153" spans="2:6">
      <c r="B153" s="17"/>
      <c r="F153" s="17"/>
    </row>
    <row r="154" spans="2:6">
      <c r="B154" s="17"/>
      <c r="F154" s="17"/>
    </row>
    <row r="155" spans="2:6">
      <c r="B155" s="17"/>
      <c r="F155" s="17"/>
    </row>
    <row r="156" spans="2:6">
      <c r="B156" s="17"/>
      <c r="F156" s="17"/>
    </row>
    <row r="157" spans="2:6">
      <c r="B157" s="17"/>
      <c r="F157" s="17"/>
    </row>
    <row r="158" spans="2:6">
      <c r="B158" s="17"/>
      <c r="F158" s="17"/>
    </row>
    <row r="159" spans="2:6">
      <c r="B159" s="17"/>
      <c r="F159" s="17"/>
    </row>
    <row r="160" spans="2:6">
      <c r="B160" s="17"/>
      <c r="F160" s="17"/>
    </row>
    <row r="161" spans="2:6">
      <c r="B161" s="17"/>
      <c r="F161" s="17"/>
    </row>
    <row r="162" spans="2:6">
      <c r="B162" s="17"/>
      <c r="F162" s="17"/>
    </row>
    <row r="163" spans="2:6">
      <c r="B163" s="17"/>
      <c r="F163" s="17"/>
    </row>
    <row r="164" spans="2:6">
      <c r="B164" s="17"/>
      <c r="F164" s="17"/>
    </row>
    <row r="165" spans="2:6">
      <c r="B165" s="17"/>
      <c r="F165" s="17"/>
    </row>
    <row r="166" spans="2:6">
      <c r="B166" s="17"/>
      <c r="F166" s="17"/>
    </row>
    <row r="167" spans="2:6">
      <c r="B167" s="17"/>
      <c r="F167" s="17"/>
    </row>
    <row r="168" spans="2:6">
      <c r="B168" s="17"/>
      <c r="F168" s="17"/>
    </row>
    <row r="169" spans="2:6">
      <c r="B169" s="17"/>
      <c r="F169" s="17"/>
    </row>
    <row r="170" spans="2:6">
      <c r="B170" s="17"/>
      <c r="F170" s="17"/>
    </row>
    <row r="171" spans="2:6">
      <c r="B171" s="17"/>
      <c r="F171" s="17"/>
    </row>
    <row r="172" spans="2:6">
      <c r="B172" s="17"/>
      <c r="F172" s="17"/>
    </row>
    <row r="173" spans="2:6">
      <c r="B173" s="17"/>
      <c r="F173" s="17"/>
    </row>
    <row r="174" spans="2:6">
      <c r="B174" s="17"/>
      <c r="F174" s="17"/>
    </row>
    <row r="175" spans="2:6">
      <c r="B175" s="17"/>
      <c r="F175" s="17"/>
    </row>
    <row r="176" spans="2:6">
      <c r="B176" s="17"/>
      <c r="F176" s="17"/>
    </row>
    <row r="177" spans="2:6">
      <c r="B177" s="17"/>
      <c r="F177" s="17"/>
    </row>
    <row r="178" spans="2:6">
      <c r="B178" s="17"/>
      <c r="F178" s="17"/>
    </row>
    <row r="179" spans="2:6">
      <c r="B179" s="17"/>
      <c r="F179" s="17"/>
    </row>
    <row r="180" spans="2:6">
      <c r="B180" s="17"/>
      <c r="F180" s="17"/>
    </row>
    <row r="181" spans="2:6">
      <c r="B181" s="17"/>
      <c r="F181" s="17"/>
    </row>
    <row r="182" spans="2:6">
      <c r="B182" s="17"/>
      <c r="F182" s="17"/>
    </row>
    <row r="183" spans="2:6">
      <c r="B183" s="17"/>
      <c r="F183" s="17"/>
    </row>
    <row r="184" spans="2:6">
      <c r="B184" s="17"/>
      <c r="F184" s="17"/>
    </row>
    <row r="185" spans="2:6">
      <c r="B185" s="17"/>
      <c r="F185" s="17"/>
    </row>
    <row r="186" spans="2:6">
      <c r="B186" s="17"/>
      <c r="F186" s="17"/>
    </row>
    <row r="187" spans="2:6">
      <c r="B187" s="17"/>
      <c r="F187" s="17"/>
    </row>
    <row r="188" spans="2:6">
      <c r="B188" s="17"/>
      <c r="F188" s="17"/>
    </row>
    <row r="189" spans="2:6">
      <c r="B189" s="17"/>
      <c r="F189" s="17"/>
    </row>
    <row r="190" spans="2:6">
      <c r="B190" s="17"/>
      <c r="F190" s="17"/>
    </row>
    <row r="191" spans="2:6">
      <c r="B191" s="17"/>
      <c r="F191" s="17"/>
    </row>
    <row r="192" spans="2:6">
      <c r="B192" s="17"/>
      <c r="F192" s="17"/>
    </row>
    <row r="193" spans="2:6">
      <c r="B193" s="17"/>
      <c r="F193" s="17"/>
    </row>
    <row r="194" spans="2:6">
      <c r="B194" s="17"/>
      <c r="F194" s="17"/>
    </row>
    <row r="195" spans="2:6">
      <c r="B195" s="17"/>
      <c r="F195" s="17"/>
    </row>
    <row r="196" spans="2:6">
      <c r="B196" s="17"/>
      <c r="F196" s="17"/>
    </row>
    <row r="197" spans="2:6">
      <c r="B197" s="17"/>
      <c r="F197" s="17"/>
    </row>
    <row r="198" spans="2:6">
      <c r="B198" s="17"/>
      <c r="F198" s="17"/>
    </row>
    <row r="199" spans="2:6">
      <c r="B199" s="17"/>
      <c r="F199" s="17"/>
    </row>
    <row r="200" spans="2:6">
      <c r="B200" s="17"/>
      <c r="F200" s="17"/>
    </row>
    <row r="201" spans="2:6">
      <c r="B201" s="17"/>
      <c r="F201" s="17"/>
    </row>
    <row r="202" spans="2:6">
      <c r="B202" s="17"/>
      <c r="F202" s="17"/>
    </row>
    <row r="203" spans="2:6">
      <c r="B203" s="17"/>
      <c r="F203" s="17"/>
    </row>
    <row r="204" spans="2:6">
      <c r="B204" s="17"/>
      <c r="F204" s="17"/>
    </row>
    <row r="205" spans="2:6">
      <c r="B205" s="17"/>
      <c r="F205" s="17"/>
    </row>
    <row r="206" spans="2:6">
      <c r="B206" s="17"/>
      <c r="F206" s="17"/>
    </row>
    <row r="207" spans="2:6">
      <c r="B207" s="17"/>
      <c r="F207" s="17"/>
    </row>
    <row r="208" spans="2:6">
      <c r="B208" s="17"/>
      <c r="F208" s="17"/>
    </row>
    <row r="209" spans="2:6">
      <c r="B209" s="17"/>
      <c r="F209" s="17"/>
    </row>
    <row r="210" spans="2:6">
      <c r="B210" s="17"/>
      <c r="F210" s="17"/>
    </row>
    <row r="211" spans="2:6">
      <c r="B211" s="17"/>
      <c r="F211" s="17"/>
    </row>
    <row r="212" spans="2:6">
      <c r="B212" s="17"/>
      <c r="F212" s="17"/>
    </row>
    <row r="213" spans="2:6">
      <c r="B213" s="17"/>
      <c r="F213" s="17"/>
    </row>
    <row r="214" spans="2:6">
      <c r="B214" s="17"/>
      <c r="F214" s="17"/>
    </row>
    <row r="215" spans="2:6">
      <c r="B215" s="17"/>
      <c r="F215" s="17"/>
    </row>
    <row r="216" spans="2:6">
      <c r="B216" s="17"/>
      <c r="F216" s="17"/>
    </row>
    <row r="217" spans="2:6">
      <c r="B217" s="17"/>
      <c r="F217" s="17"/>
    </row>
    <row r="218" spans="2:6">
      <c r="B218" s="17"/>
      <c r="F218" s="17"/>
    </row>
    <row r="219" spans="2:6">
      <c r="B219" s="17"/>
      <c r="F219" s="17"/>
    </row>
    <row r="220" spans="2:6">
      <c r="B220" s="17"/>
      <c r="F220" s="17"/>
    </row>
    <row r="221" spans="2:6">
      <c r="B221" s="17"/>
      <c r="F221" s="17"/>
    </row>
    <row r="222" spans="2:6">
      <c r="B222" s="17"/>
      <c r="F222" s="17"/>
    </row>
    <row r="223" spans="2:6">
      <c r="B223" s="17"/>
      <c r="F223" s="17"/>
    </row>
    <row r="224" spans="2:6">
      <c r="B224" s="17"/>
      <c r="F224" s="17"/>
    </row>
    <row r="225" spans="2:6">
      <c r="B225" s="17"/>
      <c r="F225" s="17"/>
    </row>
    <row r="226" spans="2:6">
      <c r="B226" s="17"/>
      <c r="F226" s="17"/>
    </row>
    <row r="227" spans="2:6">
      <c r="B227" s="17"/>
      <c r="F227" s="17"/>
    </row>
    <row r="228" spans="2:6">
      <c r="B228" s="17"/>
      <c r="F228" s="17"/>
    </row>
    <row r="229" spans="2:6">
      <c r="B229" s="17"/>
      <c r="F229" s="17"/>
    </row>
    <row r="230" spans="2:6">
      <c r="B230" s="17"/>
      <c r="F230" s="17"/>
    </row>
    <row r="231" spans="2:6">
      <c r="B231" s="17"/>
      <c r="F231" s="17"/>
    </row>
    <row r="232" spans="2:6">
      <c r="B232" s="17"/>
      <c r="F232" s="17"/>
    </row>
    <row r="233" spans="2:6">
      <c r="B233" s="17"/>
      <c r="F233" s="17"/>
    </row>
    <row r="234" spans="2:6">
      <c r="B234" s="17"/>
      <c r="F234" s="17"/>
    </row>
    <row r="235" spans="2:6">
      <c r="B235" s="17"/>
      <c r="F235" s="17"/>
    </row>
    <row r="236" spans="2:6">
      <c r="B236" s="17"/>
      <c r="F236" s="17"/>
    </row>
    <row r="237" spans="2:6">
      <c r="B237" s="17"/>
      <c r="F237" s="17"/>
    </row>
    <row r="238" spans="2:6">
      <c r="B238" s="17"/>
      <c r="F238" s="17"/>
    </row>
    <row r="239" spans="2:6">
      <c r="B239" s="17"/>
      <c r="F239" s="17"/>
    </row>
    <row r="240" spans="2:6">
      <c r="B240" s="17"/>
      <c r="F240" s="17"/>
    </row>
    <row r="241" spans="2:6">
      <c r="B241" s="17"/>
      <c r="F241" s="17"/>
    </row>
    <row r="242" spans="2:6">
      <c r="B242" s="17"/>
      <c r="F242" s="17"/>
    </row>
    <row r="243" spans="2:6">
      <c r="B243" s="17"/>
      <c r="F243" s="17"/>
    </row>
    <row r="244" spans="2:6">
      <c r="B244" s="17"/>
      <c r="F244" s="17"/>
    </row>
    <row r="245" spans="2:6">
      <c r="B245" s="17"/>
      <c r="F245" s="17"/>
    </row>
    <row r="246" spans="2:6">
      <c r="B246" s="17"/>
      <c r="F246" s="17"/>
    </row>
    <row r="247" spans="2:6">
      <c r="B247" s="17"/>
      <c r="F247" s="17"/>
    </row>
    <row r="248" spans="2:6">
      <c r="B248" s="17"/>
      <c r="F248" s="17"/>
    </row>
    <row r="249" spans="2:6">
      <c r="B249" s="17"/>
      <c r="F249" s="17"/>
    </row>
    <row r="250" spans="2:6">
      <c r="B250" s="17"/>
      <c r="F250" s="17"/>
    </row>
    <row r="251" spans="2:6">
      <c r="B251" s="17"/>
      <c r="F251" s="17"/>
    </row>
    <row r="252" spans="2:6">
      <c r="B252" s="17"/>
      <c r="F252" s="17"/>
    </row>
    <row r="253" spans="2:6">
      <c r="B253" s="17"/>
      <c r="F253" s="17"/>
    </row>
    <row r="254" spans="2:6">
      <c r="B254" s="17"/>
      <c r="F254" s="17"/>
    </row>
    <row r="255" spans="2:6">
      <c r="B255" s="17"/>
      <c r="F255" s="17"/>
    </row>
    <row r="256" spans="2:6">
      <c r="B256" s="17"/>
      <c r="F256" s="17"/>
    </row>
    <row r="257" spans="2:6">
      <c r="B257" s="17"/>
      <c r="F257" s="17"/>
    </row>
    <row r="258" spans="2:6">
      <c r="B258" s="17"/>
      <c r="F258" s="17"/>
    </row>
    <row r="259" spans="2:6">
      <c r="B259" s="17"/>
      <c r="F259" s="17"/>
    </row>
    <row r="260" spans="2:6">
      <c r="B260" s="17"/>
      <c r="F260" s="17"/>
    </row>
    <row r="261" spans="2:6">
      <c r="B261" s="17"/>
      <c r="F261" s="17"/>
    </row>
    <row r="262" spans="2:6">
      <c r="B262" s="17"/>
      <c r="F262" s="17"/>
    </row>
    <row r="263" spans="2:6">
      <c r="B263" s="17"/>
      <c r="F263" s="17"/>
    </row>
    <row r="264" spans="2:6">
      <c r="B264" s="17"/>
      <c r="F264" s="17"/>
    </row>
    <row r="265" spans="2:6">
      <c r="B265" s="17"/>
      <c r="F265" s="17"/>
    </row>
    <row r="266" spans="2:6">
      <c r="B266" s="17"/>
      <c r="F266" s="17"/>
    </row>
    <row r="267" spans="2:6">
      <c r="B267" s="17"/>
      <c r="F267" s="17"/>
    </row>
    <row r="268" spans="2:6">
      <c r="B268" s="17"/>
      <c r="F268" s="17"/>
    </row>
    <row r="269" spans="2:6">
      <c r="B269" s="17"/>
      <c r="F269" s="17"/>
    </row>
    <row r="270" spans="2:6">
      <c r="B270" s="17"/>
      <c r="F270" s="17"/>
    </row>
    <row r="271" spans="2:6">
      <c r="B271" s="17"/>
      <c r="F271" s="17"/>
    </row>
    <row r="272" spans="2:6">
      <c r="B272" s="17"/>
      <c r="F272" s="17"/>
    </row>
    <row r="273" spans="2:6">
      <c r="B273" s="17"/>
      <c r="F273" s="17"/>
    </row>
    <row r="274" spans="2:6">
      <c r="B274" s="17"/>
      <c r="F274" s="17"/>
    </row>
    <row r="275" spans="2:6">
      <c r="B275" s="17"/>
      <c r="F275" s="17"/>
    </row>
    <row r="276" spans="2:6">
      <c r="B276" s="17"/>
      <c r="F276" s="17"/>
    </row>
    <row r="277" spans="2:6">
      <c r="B277" s="17"/>
      <c r="F277" s="17"/>
    </row>
    <row r="278" spans="2:6">
      <c r="B278" s="17"/>
      <c r="F278" s="17"/>
    </row>
    <row r="279" spans="2:6">
      <c r="B279" s="17"/>
      <c r="F279" s="17"/>
    </row>
    <row r="280" spans="2:6">
      <c r="B280" s="17"/>
      <c r="F280" s="17"/>
    </row>
    <row r="281" spans="2:6">
      <c r="B281" s="17"/>
      <c r="F281" s="17"/>
    </row>
    <row r="282" spans="2:6">
      <c r="B282" s="17"/>
      <c r="F282" s="17"/>
    </row>
    <row r="283" spans="2:6">
      <c r="B283" s="17"/>
      <c r="F283" s="17"/>
    </row>
    <row r="284" spans="2:6">
      <c r="B284" s="17"/>
      <c r="F284" s="17"/>
    </row>
    <row r="285" spans="2:6">
      <c r="B285" s="17"/>
      <c r="F285" s="17"/>
    </row>
    <row r="286" spans="2:6">
      <c r="B286" s="17"/>
      <c r="F286" s="17"/>
    </row>
    <row r="287" spans="2:6">
      <c r="B287" s="17"/>
      <c r="F287" s="17"/>
    </row>
    <row r="288" spans="2:6">
      <c r="B288" s="17"/>
      <c r="F288" s="17"/>
    </row>
    <row r="289" spans="2:6">
      <c r="B289" s="17"/>
      <c r="F289" s="17"/>
    </row>
    <row r="290" spans="2:6">
      <c r="B290" s="17"/>
      <c r="F290" s="17"/>
    </row>
    <row r="291" spans="2:6">
      <c r="B291" s="17"/>
      <c r="F291" s="17"/>
    </row>
    <row r="292" spans="2:6">
      <c r="B292" s="17"/>
      <c r="F292" s="17"/>
    </row>
    <row r="293" spans="2:6">
      <c r="B293" s="17"/>
      <c r="F293" s="17"/>
    </row>
    <row r="294" spans="2:6">
      <c r="B294" s="17"/>
      <c r="F294" s="17"/>
    </row>
    <row r="295" spans="2:6">
      <c r="B295" s="17"/>
      <c r="F295" s="17"/>
    </row>
    <row r="296" spans="2:6">
      <c r="B296" s="17"/>
      <c r="F296" s="17"/>
    </row>
    <row r="297" spans="2:6">
      <c r="B297" s="17"/>
      <c r="F297" s="17"/>
    </row>
    <row r="298" spans="2:6">
      <c r="B298" s="17"/>
      <c r="F298" s="17"/>
    </row>
    <row r="299" spans="2:6">
      <c r="B299" s="17"/>
      <c r="F299" s="17"/>
    </row>
    <row r="300" spans="2:6">
      <c r="B300" s="17"/>
      <c r="F300" s="17"/>
    </row>
    <row r="301" spans="2:6">
      <c r="B301" s="17"/>
      <c r="F301" s="17"/>
    </row>
    <row r="302" spans="2:6">
      <c r="B302" s="17"/>
      <c r="F302" s="17"/>
    </row>
    <row r="303" spans="2:6">
      <c r="B303" s="17"/>
      <c r="F303" s="17"/>
    </row>
    <row r="304" spans="2:6">
      <c r="B304" s="17"/>
      <c r="F304" s="17"/>
    </row>
    <row r="305" spans="2:6">
      <c r="B305" s="17"/>
      <c r="F305" s="17"/>
    </row>
    <row r="306" spans="2:6">
      <c r="B306" s="17"/>
      <c r="F306" s="17"/>
    </row>
    <row r="307" spans="2:6">
      <c r="B307" s="17"/>
      <c r="F307" s="17"/>
    </row>
    <row r="308" spans="2:6">
      <c r="B308" s="17"/>
      <c r="F308" s="17"/>
    </row>
    <row r="309" spans="2:6">
      <c r="B309" s="17"/>
      <c r="F309" s="17"/>
    </row>
    <row r="310" spans="2:6">
      <c r="B310" s="17"/>
      <c r="F310" s="17"/>
    </row>
    <row r="311" spans="2:6">
      <c r="B311" s="17"/>
      <c r="F311" s="17"/>
    </row>
    <row r="312" spans="2:6">
      <c r="B312" s="17"/>
      <c r="F312" s="17"/>
    </row>
    <row r="313" spans="2:6">
      <c r="B313" s="17"/>
      <c r="F313" s="17"/>
    </row>
    <row r="314" spans="2:6">
      <c r="B314" s="17"/>
      <c r="F314" s="17"/>
    </row>
    <row r="315" spans="2:6">
      <c r="B315" s="17"/>
      <c r="F315" s="17"/>
    </row>
    <row r="316" spans="2:6">
      <c r="B316" s="17"/>
      <c r="F316" s="17"/>
    </row>
    <row r="317" spans="2:6">
      <c r="B317" s="17"/>
      <c r="F317" s="17"/>
    </row>
    <row r="318" spans="2:6">
      <c r="B318" s="17"/>
      <c r="F318" s="17"/>
    </row>
    <row r="319" spans="2:6">
      <c r="B319" s="17"/>
      <c r="F319" s="17"/>
    </row>
    <row r="320" spans="2:6">
      <c r="B320" s="17"/>
      <c r="F320" s="17"/>
    </row>
    <row r="321" spans="2:6">
      <c r="B321" s="17"/>
      <c r="F321" s="17"/>
    </row>
    <row r="322" spans="2:6">
      <c r="B322" s="17"/>
      <c r="F322" s="17"/>
    </row>
    <row r="323" spans="2:6">
      <c r="B323" s="17"/>
      <c r="F323" s="17"/>
    </row>
    <row r="324" spans="2:6">
      <c r="B324" s="17"/>
      <c r="F324" s="17"/>
    </row>
    <row r="325" spans="2:6">
      <c r="B325" s="17"/>
      <c r="F325" s="17"/>
    </row>
    <row r="326" spans="2:6">
      <c r="B326" s="17"/>
      <c r="F326" s="17"/>
    </row>
    <row r="327" spans="2:6">
      <c r="B327" s="17"/>
      <c r="F327" s="17"/>
    </row>
    <row r="328" spans="2:6">
      <c r="B328" s="17"/>
      <c r="F328" s="17"/>
    </row>
    <row r="329" spans="2:6">
      <c r="B329" s="17"/>
      <c r="F329" s="17"/>
    </row>
    <row r="330" spans="2:6">
      <c r="B330" s="17"/>
      <c r="F330" s="17"/>
    </row>
    <row r="331" spans="2:6">
      <c r="B331" s="17"/>
      <c r="F331" s="17"/>
    </row>
    <row r="332" spans="2:6">
      <c r="B332" s="17"/>
      <c r="F332" s="17"/>
    </row>
    <row r="333" spans="2:6">
      <c r="B333" s="17"/>
      <c r="F333" s="17"/>
    </row>
    <row r="334" spans="2:6">
      <c r="B334" s="17"/>
      <c r="F334" s="17"/>
    </row>
    <row r="335" spans="2:6">
      <c r="B335" s="17"/>
      <c r="F335" s="17"/>
    </row>
    <row r="336" spans="2:6">
      <c r="B336" s="17"/>
      <c r="F336" s="17"/>
    </row>
    <row r="337" spans="2:6">
      <c r="B337" s="17"/>
      <c r="F337" s="17"/>
    </row>
    <row r="338" spans="2:6">
      <c r="B338" s="17"/>
      <c r="F338" s="17"/>
    </row>
    <row r="339" spans="2:6">
      <c r="B339" s="17"/>
      <c r="F339" s="17"/>
    </row>
    <row r="340" spans="2:6">
      <c r="B340" s="17"/>
      <c r="F340" s="17"/>
    </row>
    <row r="341" spans="2:6">
      <c r="B341" s="17"/>
      <c r="F341" s="17"/>
    </row>
    <row r="342" spans="2:6">
      <c r="B342" s="17"/>
      <c r="F342" s="17"/>
    </row>
    <row r="343" spans="2:6">
      <c r="B343" s="17"/>
      <c r="F343" s="17"/>
    </row>
    <row r="344" spans="2:6">
      <c r="B344" s="17"/>
      <c r="F344" s="17"/>
    </row>
    <row r="345" spans="2:6">
      <c r="B345" s="17"/>
      <c r="F345" s="17"/>
    </row>
    <row r="346" spans="2:6">
      <c r="B346" s="17"/>
      <c r="F346" s="17"/>
    </row>
    <row r="347" spans="2:6">
      <c r="B347" s="17"/>
      <c r="F347" s="17"/>
    </row>
    <row r="348" spans="2:6">
      <c r="B348" s="17"/>
      <c r="F348" s="17"/>
    </row>
    <row r="349" spans="2:6">
      <c r="B349" s="17"/>
      <c r="F349" s="17"/>
    </row>
    <row r="350" spans="2:6">
      <c r="B350" s="17"/>
      <c r="F350" s="17"/>
    </row>
    <row r="351" spans="2:6">
      <c r="B351" s="17"/>
      <c r="F351" s="17"/>
    </row>
    <row r="352" spans="2:6">
      <c r="B352" s="17"/>
      <c r="F352" s="17"/>
    </row>
    <row r="353" spans="2:6">
      <c r="B353" s="17"/>
      <c r="F353" s="17"/>
    </row>
    <row r="354" spans="2:6">
      <c r="B354" s="17"/>
      <c r="F354" s="17"/>
    </row>
    <row r="355" spans="2:6">
      <c r="B355" s="17"/>
      <c r="F355" s="17"/>
    </row>
    <row r="356" spans="2:6">
      <c r="B356" s="17"/>
      <c r="F356" s="17"/>
    </row>
    <row r="357" spans="2:6">
      <c r="B357" s="17"/>
      <c r="F357" s="17"/>
    </row>
    <row r="358" spans="2:6">
      <c r="B358" s="17"/>
      <c r="F358" s="17"/>
    </row>
    <row r="359" spans="2:6">
      <c r="B359" s="17"/>
      <c r="F359" s="17"/>
    </row>
    <row r="360" spans="2:6">
      <c r="B360" s="17"/>
      <c r="F360" s="17"/>
    </row>
    <row r="361" spans="2:6">
      <c r="B361" s="17"/>
      <c r="F361" s="17"/>
    </row>
    <row r="362" spans="2:6">
      <c r="B362" s="17"/>
      <c r="F362" s="17"/>
    </row>
    <row r="363" spans="2:6">
      <c r="B363" s="17"/>
      <c r="F363" s="17"/>
    </row>
    <row r="364" spans="2:6">
      <c r="B364" s="17"/>
      <c r="F364" s="17"/>
    </row>
    <row r="365" spans="2:6">
      <c r="B365" s="17"/>
      <c r="F365" s="17"/>
    </row>
    <row r="366" spans="2:6">
      <c r="B366" s="17"/>
      <c r="F366" s="17"/>
    </row>
    <row r="367" spans="2:6">
      <c r="B367" s="17"/>
      <c r="F367" s="17"/>
    </row>
    <row r="368" spans="2:6">
      <c r="B368" s="17"/>
      <c r="F368" s="17"/>
    </row>
    <row r="369" spans="2:6">
      <c r="B369" s="17"/>
      <c r="F369" s="17"/>
    </row>
    <row r="370" spans="2:6">
      <c r="B370" s="17"/>
      <c r="F370" s="17"/>
    </row>
    <row r="371" spans="2:6">
      <c r="B371" s="17"/>
      <c r="F371" s="17"/>
    </row>
    <row r="372" spans="2:6">
      <c r="B372" s="17"/>
      <c r="F372" s="17"/>
    </row>
    <row r="373" spans="2:6">
      <c r="B373" s="17"/>
      <c r="F373" s="17"/>
    </row>
    <row r="374" spans="2:6">
      <c r="B374" s="17"/>
      <c r="F374" s="17"/>
    </row>
    <row r="375" spans="2:6">
      <c r="B375" s="17"/>
      <c r="F375" s="17"/>
    </row>
    <row r="376" spans="2:6">
      <c r="B376" s="17"/>
      <c r="F376" s="17"/>
    </row>
    <row r="377" spans="2:6">
      <c r="B377" s="17"/>
      <c r="F377" s="17"/>
    </row>
    <row r="378" spans="2:6">
      <c r="B378" s="17"/>
      <c r="F378" s="17"/>
    </row>
    <row r="379" spans="2:6">
      <c r="B379" s="17"/>
      <c r="F379" s="17"/>
    </row>
    <row r="380" spans="2:6">
      <c r="B380" s="17"/>
      <c r="F380" s="17"/>
    </row>
    <row r="381" spans="2:6">
      <c r="B381" s="17"/>
      <c r="F381" s="17"/>
    </row>
    <row r="382" spans="2:6">
      <c r="B382" s="17"/>
      <c r="F382" s="17"/>
    </row>
    <row r="383" spans="2:6">
      <c r="B383" s="17"/>
      <c r="F383" s="17"/>
    </row>
    <row r="384" spans="2:6">
      <c r="B384" s="17"/>
      <c r="F384" s="17"/>
    </row>
    <row r="385" spans="2:6">
      <c r="B385" s="17"/>
      <c r="F385" s="17"/>
    </row>
    <row r="386" spans="2:6">
      <c r="B386" s="17"/>
      <c r="F386" s="17"/>
    </row>
    <row r="387" spans="2:6">
      <c r="B387" s="17"/>
      <c r="F387" s="17"/>
    </row>
    <row r="388" spans="2:6">
      <c r="B388" s="17"/>
      <c r="F388" s="17"/>
    </row>
    <row r="389" spans="2:6">
      <c r="B389" s="17"/>
      <c r="F389" s="17"/>
    </row>
    <row r="390" spans="2:6">
      <c r="B390" s="17"/>
      <c r="F390" s="17"/>
    </row>
    <row r="391" spans="2:6">
      <c r="B391" s="17"/>
      <c r="F391" s="17"/>
    </row>
    <row r="392" spans="2:6">
      <c r="B392" s="17"/>
      <c r="F392" s="17"/>
    </row>
    <row r="393" spans="2:6">
      <c r="B393" s="17"/>
      <c r="F393" s="17"/>
    </row>
    <row r="394" spans="2:6">
      <c r="B394" s="17"/>
      <c r="F394" s="17"/>
    </row>
    <row r="395" spans="2:6">
      <c r="B395" s="17"/>
      <c r="F395" s="17"/>
    </row>
    <row r="396" spans="2:6">
      <c r="B396" s="17"/>
      <c r="F396" s="17"/>
    </row>
    <row r="397" spans="2:6">
      <c r="B397" s="17"/>
      <c r="F397" s="17"/>
    </row>
    <row r="398" spans="2:6">
      <c r="B398" s="17"/>
      <c r="F398" s="17"/>
    </row>
    <row r="399" spans="2:6">
      <c r="B399" s="17"/>
      <c r="F399" s="17"/>
    </row>
    <row r="400" spans="2:6">
      <c r="B400" s="17"/>
      <c r="F400" s="17"/>
    </row>
    <row r="401" spans="2:6">
      <c r="B401" s="17"/>
      <c r="F401" s="17"/>
    </row>
    <row r="402" spans="2:6">
      <c r="B402" s="17"/>
      <c r="F402" s="17"/>
    </row>
    <row r="403" spans="2:6">
      <c r="B403" s="17"/>
      <c r="F403" s="17"/>
    </row>
    <row r="404" spans="2:6">
      <c r="B404" s="17"/>
      <c r="F404" s="17"/>
    </row>
    <row r="405" spans="2:6">
      <c r="B405" s="17"/>
      <c r="F405" s="17"/>
    </row>
    <row r="406" spans="2:6">
      <c r="B406" s="17"/>
      <c r="F406" s="17"/>
    </row>
    <row r="407" spans="2:6">
      <c r="B407" s="17"/>
      <c r="F407" s="17"/>
    </row>
    <row r="408" spans="2:6">
      <c r="B408" s="17"/>
      <c r="F408" s="17"/>
    </row>
    <row r="409" spans="2:6">
      <c r="B409" s="17"/>
      <c r="F409" s="17"/>
    </row>
    <row r="410" spans="2:6">
      <c r="B410" s="17"/>
      <c r="F410" s="17"/>
    </row>
    <row r="411" spans="2:6">
      <c r="B411" s="17"/>
      <c r="F411" s="17"/>
    </row>
    <row r="412" spans="2:6">
      <c r="B412" s="17"/>
      <c r="F412" s="17"/>
    </row>
    <row r="413" spans="2:6">
      <c r="B413" s="17"/>
      <c r="F413" s="17"/>
    </row>
    <row r="414" spans="2:6">
      <c r="B414" s="17"/>
      <c r="F414" s="17"/>
    </row>
    <row r="415" spans="2:6">
      <c r="B415" s="17"/>
      <c r="F415" s="17"/>
    </row>
    <row r="416" spans="2:6">
      <c r="B416" s="17"/>
      <c r="F416" s="17"/>
    </row>
    <row r="417" spans="2:6">
      <c r="B417" s="17"/>
      <c r="F417" s="17"/>
    </row>
    <row r="418" spans="2:6">
      <c r="B418" s="17"/>
      <c r="F418" s="17"/>
    </row>
    <row r="419" spans="2:6">
      <c r="B419" s="17"/>
      <c r="F419" s="17"/>
    </row>
    <row r="420" spans="2:6">
      <c r="B420" s="17"/>
      <c r="F420" s="17"/>
    </row>
    <row r="421" spans="2:6">
      <c r="B421" s="17"/>
      <c r="F421" s="17"/>
    </row>
    <row r="422" spans="2:6">
      <c r="B422" s="17"/>
      <c r="F422" s="17"/>
    </row>
    <row r="423" spans="2:6">
      <c r="B423" s="17"/>
      <c r="F423" s="17"/>
    </row>
    <row r="424" spans="2:6">
      <c r="B424" s="17"/>
      <c r="F424" s="17"/>
    </row>
    <row r="425" spans="2:6">
      <c r="B425" s="17"/>
      <c r="F425" s="17"/>
    </row>
    <row r="426" spans="2:6">
      <c r="B426" s="17"/>
      <c r="F426" s="17"/>
    </row>
    <row r="427" spans="2:6">
      <c r="B427" s="17"/>
      <c r="F427" s="17"/>
    </row>
    <row r="428" spans="2:6">
      <c r="B428" s="17"/>
      <c r="F428" s="17"/>
    </row>
    <row r="429" spans="2:6">
      <c r="B429" s="17"/>
      <c r="F429" s="17"/>
    </row>
    <row r="430" spans="2:6">
      <c r="B430" s="17"/>
      <c r="F430" s="17"/>
    </row>
    <row r="431" spans="2:6">
      <c r="B431" s="17"/>
      <c r="F431" s="17"/>
    </row>
    <row r="432" spans="2:6">
      <c r="B432" s="17"/>
      <c r="F432" s="17"/>
    </row>
    <row r="433" spans="2:6">
      <c r="B433" s="17"/>
      <c r="F433" s="17"/>
    </row>
    <row r="434" spans="2:6">
      <c r="B434" s="17"/>
      <c r="F434" s="17"/>
    </row>
    <row r="435" spans="2:6">
      <c r="B435" s="17"/>
      <c r="F435" s="17"/>
    </row>
    <row r="436" spans="2:6">
      <c r="B436" s="17"/>
      <c r="F436" s="17"/>
    </row>
    <row r="437" spans="2:6">
      <c r="B437" s="17"/>
      <c r="F437" s="17"/>
    </row>
    <row r="438" spans="2:6">
      <c r="B438" s="17"/>
      <c r="F438" s="17"/>
    </row>
    <row r="439" spans="2:6">
      <c r="B439" s="17"/>
      <c r="F439" s="17"/>
    </row>
    <row r="440" spans="2:6">
      <c r="B440" s="17"/>
      <c r="F440" s="17"/>
    </row>
    <row r="441" spans="2:6">
      <c r="B441" s="17"/>
      <c r="F441" s="17"/>
    </row>
    <row r="442" spans="2:6">
      <c r="B442" s="17"/>
      <c r="F442" s="17"/>
    </row>
    <row r="443" spans="2:6">
      <c r="B443" s="17"/>
      <c r="F443" s="17"/>
    </row>
    <row r="444" spans="2:6">
      <c r="B444" s="17"/>
      <c r="F444" s="17"/>
    </row>
    <row r="445" spans="2:6">
      <c r="B445" s="17"/>
      <c r="F445" s="17"/>
    </row>
    <row r="446" spans="2:6">
      <c r="B446" s="17"/>
      <c r="F446" s="17"/>
    </row>
    <row r="447" spans="2:6">
      <c r="B447" s="17"/>
      <c r="F447" s="17"/>
    </row>
    <row r="448" spans="2:6">
      <c r="B448" s="17"/>
      <c r="F448" s="17"/>
    </row>
    <row r="449" spans="2:6">
      <c r="B449" s="17"/>
      <c r="F449" s="17"/>
    </row>
    <row r="450" spans="2:6">
      <c r="B450" s="17"/>
      <c r="F450" s="17"/>
    </row>
    <row r="451" spans="2:6">
      <c r="B451" s="17"/>
      <c r="F451" s="17"/>
    </row>
    <row r="452" spans="2:6">
      <c r="B452" s="17"/>
      <c r="F452" s="17"/>
    </row>
    <row r="453" spans="2:6">
      <c r="B453" s="17"/>
      <c r="F453" s="17"/>
    </row>
    <row r="454" spans="2:6">
      <c r="B454" s="17"/>
      <c r="F454" s="17"/>
    </row>
    <row r="455" spans="2:6">
      <c r="B455" s="17"/>
      <c r="F455" s="17"/>
    </row>
    <row r="456" spans="2:6">
      <c r="B456" s="17"/>
      <c r="F456" s="17"/>
    </row>
    <row r="457" spans="2:6">
      <c r="B457" s="17"/>
      <c r="F457" s="17"/>
    </row>
    <row r="458" spans="2:6">
      <c r="B458" s="17"/>
      <c r="F458" s="17"/>
    </row>
    <row r="459" spans="2:6">
      <c r="B459" s="17"/>
      <c r="F459" s="17"/>
    </row>
    <row r="460" spans="2:6">
      <c r="B460" s="17"/>
      <c r="F460" s="17"/>
    </row>
    <row r="461" spans="2:6">
      <c r="B461" s="17"/>
      <c r="F461" s="17"/>
    </row>
    <row r="462" spans="2:6">
      <c r="B462" s="17"/>
      <c r="F462" s="17"/>
    </row>
    <row r="463" spans="2:6">
      <c r="B463" s="17"/>
      <c r="F463" s="17"/>
    </row>
    <row r="464" spans="2:6">
      <c r="B464" s="17"/>
      <c r="F464" s="17"/>
    </row>
    <row r="465" spans="2:6">
      <c r="B465" s="17"/>
      <c r="F465" s="17"/>
    </row>
    <row r="466" spans="2:6">
      <c r="B466" s="17"/>
      <c r="F466" s="17"/>
    </row>
    <row r="467" spans="2:6">
      <c r="B467" s="17"/>
      <c r="F467" s="17"/>
    </row>
    <row r="468" spans="2:6">
      <c r="B468" s="17"/>
      <c r="F468" s="17"/>
    </row>
    <row r="469" spans="2:6">
      <c r="B469" s="17"/>
      <c r="F469" s="17"/>
    </row>
    <row r="470" spans="2:6">
      <c r="B470" s="17"/>
      <c r="F470" s="17"/>
    </row>
    <row r="471" spans="2:6">
      <c r="B471" s="17"/>
      <c r="F471" s="17"/>
    </row>
    <row r="472" spans="2:6">
      <c r="B472" s="17"/>
      <c r="F472" s="17"/>
    </row>
    <row r="473" spans="2:6">
      <c r="B473" s="17"/>
      <c r="F473" s="17"/>
    </row>
    <row r="474" spans="2:6">
      <c r="B474" s="17"/>
      <c r="F474" s="17"/>
    </row>
    <row r="475" spans="2:6">
      <c r="B475" s="17"/>
      <c r="F475" s="17"/>
    </row>
    <row r="476" spans="2:6">
      <c r="B476" s="17"/>
      <c r="F476" s="17"/>
    </row>
    <row r="477" spans="2:6">
      <c r="B477" s="17"/>
      <c r="F477" s="17"/>
    </row>
    <row r="478" spans="2:6">
      <c r="B478" s="17"/>
      <c r="F478" s="17"/>
    </row>
    <row r="479" spans="2:6">
      <c r="B479" s="17"/>
      <c r="F479" s="17"/>
    </row>
    <row r="480" spans="2:6">
      <c r="B480" s="17"/>
      <c r="F480" s="17"/>
    </row>
    <row r="481" spans="2:6">
      <c r="B481" s="17"/>
      <c r="F481" s="17"/>
    </row>
    <row r="482" spans="2:6">
      <c r="B482" s="17"/>
      <c r="F482" s="17"/>
    </row>
    <row r="483" spans="2:6">
      <c r="B483" s="17"/>
      <c r="F483" s="17"/>
    </row>
    <row r="484" spans="2:6">
      <c r="B484" s="17"/>
      <c r="F484" s="17"/>
    </row>
    <row r="485" spans="2:6">
      <c r="B485" s="17"/>
      <c r="F485" s="17"/>
    </row>
    <row r="486" spans="2:6">
      <c r="B486" s="17"/>
      <c r="F486" s="17"/>
    </row>
    <row r="487" spans="2:6">
      <c r="B487" s="17"/>
      <c r="F487" s="17"/>
    </row>
    <row r="488" spans="2:6">
      <c r="B488" s="17"/>
      <c r="F488" s="17"/>
    </row>
    <row r="489" spans="2:6">
      <c r="B489" s="17"/>
      <c r="F489" s="17"/>
    </row>
    <row r="490" spans="2:6">
      <c r="B490" s="17"/>
      <c r="F490" s="17"/>
    </row>
    <row r="491" spans="2:6">
      <c r="B491" s="17"/>
      <c r="F491" s="17"/>
    </row>
    <row r="492" spans="2:6">
      <c r="B492" s="17"/>
      <c r="F492" s="17"/>
    </row>
    <row r="493" spans="2:6">
      <c r="B493" s="17"/>
      <c r="F493" s="17"/>
    </row>
    <row r="494" spans="2:6">
      <c r="B494" s="17"/>
      <c r="F494" s="17"/>
    </row>
    <row r="495" spans="2:6">
      <c r="B495" s="17"/>
      <c r="F495" s="17"/>
    </row>
    <row r="496" spans="2:6">
      <c r="B496" s="17"/>
      <c r="F496" s="17"/>
    </row>
    <row r="497" spans="2:6">
      <c r="B497" s="17"/>
      <c r="F497" s="17"/>
    </row>
    <row r="498" spans="2:6">
      <c r="B498" s="17"/>
      <c r="F498" s="17"/>
    </row>
    <row r="499" spans="2:6">
      <c r="B499" s="17"/>
      <c r="F499" s="17"/>
    </row>
    <row r="500" spans="2:6">
      <c r="B500" s="17"/>
      <c r="F500" s="17"/>
    </row>
    <row r="501" spans="2:6">
      <c r="B501" s="17"/>
      <c r="F501" s="17"/>
    </row>
    <row r="502" spans="2:6">
      <c r="B502" s="17"/>
      <c r="F502" s="17"/>
    </row>
    <row r="503" spans="2:6">
      <c r="B503" s="17"/>
      <c r="F503" s="17"/>
    </row>
    <row r="504" spans="2:6">
      <c r="B504" s="17"/>
      <c r="F504" s="17"/>
    </row>
    <row r="505" spans="2:6">
      <c r="B505" s="17"/>
      <c r="F505" s="17"/>
    </row>
    <row r="506" spans="2:6">
      <c r="B506" s="17"/>
      <c r="F506" s="17"/>
    </row>
    <row r="507" spans="2:6">
      <c r="B507" s="17"/>
      <c r="F507" s="17"/>
    </row>
    <row r="508" spans="2:6">
      <c r="B508" s="17"/>
      <c r="F508" s="17"/>
    </row>
    <row r="509" spans="2:6">
      <c r="B509" s="17"/>
      <c r="F509" s="17"/>
    </row>
    <row r="510" spans="2:6">
      <c r="B510" s="17"/>
      <c r="F510" s="17"/>
    </row>
    <row r="511" spans="2:6">
      <c r="B511" s="17"/>
      <c r="F511" s="17"/>
    </row>
    <row r="512" spans="2:6">
      <c r="B512" s="17"/>
      <c r="F512" s="17"/>
    </row>
    <row r="513" spans="2:6">
      <c r="B513" s="17"/>
      <c r="F513" s="17"/>
    </row>
    <row r="514" spans="2:6">
      <c r="B514" s="17"/>
      <c r="F514" s="17"/>
    </row>
    <row r="515" spans="2:6">
      <c r="B515" s="17"/>
      <c r="F515" s="17"/>
    </row>
    <row r="516" spans="2:6">
      <c r="B516" s="17"/>
      <c r="F516" s="17"/>
    </row>
    <row r="517" spans="2:6">
      <c r="B517" s="17"/>
      <c r="F517" s="17"/>
    </row>
    <row r="518" spans="2:6">
      <c r="B518" s="17"/>
      <c r="F518" s="17"/>
    </row>
    <row r="519" spans="2:6">
      <c r="B519" s="17"/>
      <c r="F519" s="17"/>
    </row>
    <row r="520" spans="2:6">
      <c r="B520" s="17"/>
      <c r="F520" s="17"/>
    </row>
    <row r="521" spans="2:6">
      <c r="B521" s="17"/>
      <c r="F521" s="17"/>
    </row>
    <row r="522" spans="2:6">
      <c r="B522" s="17"/>
      <c r="F522" s="17"/>
    </row>
    <row r="523" spans="2:6">
      <c r="B523" s="17"/>
      <c r="F523" s="17"/>
    </row>
    <row r="524" spans="2:6">
      <c r="B524" s="17"/>
      <c r="F524" s="17"/>
    </row>
    <row r="525" spans="2:6">
      <c r="B525" s="17"/>
      <c r="F525" s="17"/>
    </row>
    <row r="526" spans="2:6">
      <c r="B526" s="17"/>
      <c r="F526" s="17"/>
    </row>
    <row r="527" spans="2:6">
      <c r="B527" s="17"/>
      <c r="F527" s="17"/>
    </row>
    <row r="528" spans="2:6">
      <c r="B528" s="17"/>
      <c r="F528" s="17"/>
    </row>
    <row r="529" spans="2:6">
      <c r="B529" s="17"/>
      <c r="F529" s="17"/>
    </row>
    <row r="530" spans="2:6">
      <c r="B530" s="17"/>
      <c r="F530" s="17"/>
    </row>
    <row r="531" spans="2:6">
      <c r="B531" s="17"/>
      <c r="F531" s="17"/>
    </row>
    <row r="532" spans="2:6">
      <c r="B532" s="17"/>
      <c r="F532" s="17"/>
    </row>
    <row r="533" spans="2:6">
      <c r="B533" s="17"/>
      <c r="F533" s="17"/>
    </row>
    <row r="534" spans="2:6">
      <c r="B534" s="17"/>
      <c r="F534" s="17"/>
    </row>
    <row r="535" spans="2:6">
      <c r="B535" s="17"/>
      <c r="F535" s="17"/>
    </row>
    <row r="536" spans="2:6">
      <c r="B536" s="17"/>
      <c r="F536" s="17"/>
    </row>
    <row r="537" spans="2:6">
      <c r="B537" s="17"/>
      <c r="F537" s="17"/>
    </row>
    <row r="538" spans="2:6">
      <c r="B538" s="17"/>
      <c r="F538" s="17"/>
    </row>
    <row r="539" spans="2:6">
      <c r="B539" s="17"/>
      <c r="F539" s="17"/>
    </row>
    <row r="540" spans="2:6">
      <c r="B540" s="17"/>
      <c r="F540" s="17"/>
    </row>
    <row r="541" spans="2:6">
      <c r="B541" s="17"/>
      <c r="F541" s="17"/>
    </row>
    <row r="542" spans="2:6">
      <c r="B542" s="17"/>
      <c r="F542" s="17"/>
    </row>
    <row r="543" spans="2:6">
      <c r="B543" s="17"/>
      <c r="F543" s="17"/>
    </row>
    <row r="544" spans="2:6">
      <c r="B544" s="17"/>
      <c r="F544" s="17"/>
    </row>
    <row r="545" spans="2:6">
      <c r="B545" s="17"/>
      <c r="F545" s="17"/>
    </row>
    <row r="546" spans="2:6">
      <c r="B546" s="17"/>
      <c r="F546" s="17"/>
    </row>
    <row r="547" spans="2:6">
      <c r="B547" s="17"/>
      <c r="F547" s="17"/>
    </row>
    <row r="548" spans="2:6">
      <c r="B548" s="17"/>
      <c r="F548" s="17"/>
    </row>
    <row r="549" spans="2:6">
      <c r="B549" s="17"/>
      <c r="F549" s="17"/>
    </row>
    <row r="550" spans="2:6">
      <c r="B550" s="17"/>
      <c r="F550" s="17"/>
    </row>
    <row r="551" spans="2:6">
      <c r="B551" s="17"/>
      <c r="F551" s="17"/>
    </row>
    <row r="552" spans="2:6">
      <c r="B552" s="17"/>
      <c r="F552" s="17"/>
    </row>
    <row r="553" spans="2:6">
      <c r="B553" s="17"/>
      <c r="F553" s="17"/>
    </row>
    <row r="554" spans="2:6">
      <c r="B554" s="17"/>
      <c r="F554" s="17"/>
    </row>
    <row r="555" spans="2:6">
      <c r="B555" s="17"/>
      <c r="F555" s="17"/>
    </row>
    <row r="556" spans="2:6">
      <c r="B556" s="17"/>
      <c r="F556" s="17"/>
    </row>
    <row r="557" spans="2:6">
      <c r="B557" s="17"/>
      <c r="F557" s="17"/>
    </row>
    <row r="558" spans="2:6">
      <c r="B558" s="17"/>
      <c r="F558" s="17"/>
    </row>
    <row r="559" spans="2:6">
      <c r="B559" s="17"/>
      <c r="F559" s="17"/>
    </row>
    <row r="560" spans="2:6">
      <c r="B560" s="17"/>
      <c r="F560" s="17"/>
    </row>
    <row r="561" spans="2:6">
      <c r="B561" s="17"/>
      <c r="F561" s="17"/>
    </row>
    <row r="562" spans="2:6">
      <c r="B562" s="17"/>
      <c r="F562" s="17"/>
    </row>
    <row r="563" spans="2:6">
      <c r="B563" s="17"/>
      <c r="F563" s="17"/>
    </row>
    <row r="564" spans="2:6">
      <c r="B564" s="17"/>
      <c r="F564" s="17"/>
    </row>
    <row r="565" spans="2:6">
      <c r="B565" s="17"/>
      <c r="F565" s="17"/>
    </row>
    <row r="566" spans="2:6">
      <c r="B566" s="17"/>
      <c r="F566" s="17"/>
    </row>
    <row r="567" spans="2:6">
      <c r="B567" s="17"/>
      <c r="F567" s="17"/>
    </row>
    <row r="568" spans="2:6">
      <c r="B568" s="17"/>
      <c r="F568" s="17"/>
    </row>
    <row r="569" spans="2:6">
      <c r="B569" s="17"/>
      <c r="F569" s="17"/>
    </row>
    <row r="570" spans="2:6">
      <c r="B570" s="17"/>
      <c r="F570" s="17"/>
    </row>
    <row r="571" spans="2:6">
      <c r="B571" s="17"/>
      <c r="F571" s="17"/>
    </row>
    <row r="572" spans="2:6">
      <c r="B572" s="17"/>
      <c r="F572" s="17"/>
    </row>
    <row r="573" spans="2:6">
      <c r="B573" s="17"/>
      <c r="F573" s="17"/>
    </row>
    <row r="574" spans="2:6">
      <c r="B574" s="17"/>
      <c r="F574" s="17"/>
    </row>
    <row r="575" spans="2:6">
      <c r="B575" s="17"/>
      <c r="F575" s="17"/>
    </row>
    <row r="576" spans="2:6">
      <c r="B576" s="17"/>
      <c r="F576" s="17"/>
    </row>
    <row r="577" spans="2:6">
      <c r="B577" s="17"/>
      <c r="F577" s="17"/>
    </row>
    <row r="578" spans="2:6">
      <c r="B578" s="17"/>
      <c r="F578" s="17"/>
    </row>
    <row r="579" spans="2:6">
      <c r="B579" s="17"/>
      <c r="F579" s="17"/>
    </row>
    <row r="580" spans="2:6">
      <c r="B580" s="17"/>
      <c r="F580" s="17"/>
    </row>
    <row r="581" spans="2:6">
      <c r="B581" s="17"/>
      <c r="F581" s="17"/>
    </row>
    <row r="582" spans="2:6">
      <c r="B582" s="17"/>
      <c r="F582" s="17"/>
    </row>
    <row r="583" spans="2:6">
      <c r="B583" s="17"/>
      <c r="F583" s="17"/>
    </row>
    <row r="584" spans="2:6">
      <c r="B584" s="17"/>
      <c r="F584" s="17"/>
    </row>
    <row r="585" spans="2:6">
      <c r="B585" s="17"/>
      <c r="F585" s="17"/>
    </row>
    <row r="586" spans="2:6">
      <c r="B586" s="17"/>
      <c r="F586" s="17"/>
    </row>
    <row r="587" spans="2:6">
      <c r="B587" s="17"/>
      <c r="F587" s="17"/>
    </row>
    <row r="588" spans="2:6">
      <c r="B588" s="17"/>
      <c r="F588" s="17"/>
    </row>
    <row r="589" spans="2:6">
      <c r="B589" s="17"/>
      <c r="F589" s="17"/>
    </row>
    <row r="590" spans="2:6">
      <c r="B590" s="17"/>
      <c r="F590" s="17"/>
    </row>
    <row r="591" spans="2:6">
      <c r="B591" s="17"/>
      <c r="F591" s="17"/>
    </row>
    <row r="592" spans="2:6">
      <c r="B592" s="17"/>
      <c r="F592" s="17"/>
    </row>
    <row r="593" spans="2:6">
      <c r="B593" s="17"/>
      <c r="F593" s="17"/>
    </row>
    <row r="594" spans="2:6">
      <c r="B594" s="17"/>
      <c r="F594" s="17"/>
    </row>
    <row r="595" spans="2:6">
      <c r="B595" s="17"/>
      <c r="F595" s="17"/>
    </row>
    <row r="596" spans="2:6">
      <c r="B596" s="17"/>
      <c r="F596" s="17"/>
    </row>
    <row r="597" spans="2:6">
      <c r="B597" s="17"/>
      <c r="F597" s="17"/>
    </row>
    <row r="598" spans="2:6">
      <c r="B598" s="17"/>
      <c r="F598" s="17"/>
    </row>
    <row r="599" spans="2:6">
      <c r="B599" s="17"/>
      <c r="F599" s="17"/>
    </row>
    <row r="600" spans="2:6">
      <c r="B600" s="17"/>
      <c r="F600" s="17"/>
    </row>
    <row r="601" spans="2:6">
      <c r="B601" s="17"/>
      <c r="F601" s="17"/>
    </row>
    <row r="602" spans="2:6">
      <c r="B602" s="17"/>
      <c r="F602" s="17"/>
    </row>
    <row r="603" spans="2:6">
      <c r="B603" s="17"/>
      <c r="F603" s="17"/>
    </row>
    <row r="604" spans="2:6">
      <c r="B604" s="17"/>
      <c r="F604" s="17"/>
    </row>
    <row r="605" spans="2:6">
      <c r="B605" s="17"/>
      <c r="F605" s="17"/>
    </row>
    <row r="606" spans="2:6">
      <c r="B606" s="17"/>
      <c r="F606" s="17"/>
    </row>
    <row r="607" spans="2:6">
      <c r="B607" s="17"/>
      <c r="F607" s="17"/>
    </row>
    <row r="608" spans="2:6">
      <c r="B608" s="17"/>
      <c r="F608" s="17"/>
    </row>
    <row r="609" spans="2:6">
      <c r="B609" s="17"/>
      <c r="F609" s="17"/>
    </row>
    <row r="610" spans="2:6">
      <c r="B610" s="17"/>
      <c r="F610" s="17"/>
    </row>
    <row r="611" spans="2:6">
      <c r="B611" s="17"/>
      <c r="F611" s="17"/>
    </row>
    <row r="612" spans="2:6">
      <c r="B612" s="17"/>
      <c r="F612" s="17"/>
    </row>
    <row r="613" spans="2:6">
      <c r="B613" s="17"/>
      <c r="F613" s="17"/>
    </row>
    <row r="614" spans="2:6">
      <c r="B614" s="17"/>
      <c r="F614" s="17"/>
    </row>
    <row r="615" spans="2:6">
      <c r="B615" s="17"/>
      <c r="F615" s="17"/>
    </row>
    <row r="616" spans="2:6">
      <c r="B616" s="17"/>
      <c r="F616" s="17"/>
    </row>
    <row r="617" spans="2:6">
      <c r="B617" s="17"/>
      <c r="F617" s="17"/>
    </row>
    <row r="618" spans="2:6">
      <c r="B618" s="17"/>
      <c r="F618" s="17"/>
    </row>
    <row r="619" spans="2:6">
      <c r="B619" s="17"/>
      <c r="F619" s="17"/>
    </row>
    <row r="620" spans="2:6">
      <c r="B620" s="17"/>
      <c r="F620" s="17"/>
    </row>
    <row r="621" spans="2:6">
      <c r="B621" s="17"/>
      <c r="F621" s="17"/>
    </row>
    <row r="622" spans="2:6">
      <c r="B622" s="17"/>
      <c r="F622" s="17"/>
    </row>
    <row r="623" spans="2:6">
      <c r="B623" s="17"/>
      <c r="F623" s="17"/>
    </row>
    <row r="624" spans="2:6">
      <c r="B624" s="17"/>
      <c r="F624" s="17"/>
    </row>
    <row r="625" spans="2:6">
      <c r="B625" s="17"/>
      <c r="F625" s="17"/>
    </row>
    <row r="626" spans="2:6">
      <c r="B626" s="17"/>
      <c r="F626" s="17"/>
    </row>
    <row r="627" spans="2:6">
      <c r="B627" s="17"/>
      <c r="F627" s="17"/>
    </row>
    <row r="628" spans="2:6">
      <c r="B628" s="17"/>
      <c r="F628" s="17"/>
    </row>
    <row r="629" spans="2:6">
      <c r="B629" s="17"/>
      <c r="F629" s="17"/>
    </row>
    <row r="630" spans="2:6">
      <c r="B630" s="17"/>
      <c r="F630" s="17"/>
    </row>
    <row r="631" spans="2:6">
      <c r="B631" s="17"/>
      <c r="F631" s="17"/>
    </row>
    <row r="632" spans="2:6">
      <c r="B632" s="17"/>
      <c r="F632" s="17"/>
    </row>
    <row r="633" spans="2:6">
      <c r="B633" s="17"/>
      <c r="F633" s="17"/>
    </row>
    <row r="634" spans="2:6">
      <c r="B634" s="17"/>
      <c r="F634" s="17"/>
    </row>
    <row r="635" spans="2:6">
      <c r="B635" s="17"/>
      <c r="F635" s="17"/>
    </row>
    <row r="636" spans="2:6">
      <c r="B636" s="17"/>
      <c r="F636" s="17"/>
    </row>
    <row r="637" spans="2:6">
      <c r="B637" s="17"/>
      <c r="F637" s="17"/>
    </row>
    <row r="638" spans="2:6">
      <c r="B638" s="17"/>
      <c r="F638" s="17"/>
    </row>
    <row r="639" spans="2:6">
      <c r="B639" s="17"/>
      <c r="F639" s="17"/>
    </row>
    <row r="640" spans="2:6">
      <c r="B640" s="17"/>
      <c r="F640" s="17"/>
    </row>
    <row r="641" spans="2:6">
      <c r="B641" s="17"/>
      <c r="F641" s="17"/>
    </row>
    <row r="642" spans="2:6">
      <c r="B642" s="17"/>
      <c r="F642" s="17"/>
    </row>
    <row r="643" spans="2:6">
      <c r="B643" s="17"/>
      <c r="F643" s="17"/>
    </row>
    <row r="644" spans="2:6">
      <c r="B644" s="17"/>
      <c r="F644" s="17"/>
    </row>
    <row r="645" spans="2:6">
      <c r="B645" s="17"/>
      <c r="F645" s="17"/>
    </row>
    <row r="646" spans="2:6">
      <c r="B646" s="17"/>
      <c r="F646" s="17"/>
    </row>
    <row r="647" spans="2:6">
      <c r="B647" s="17"/>
      <c r="F647" s="17"/>
    </row>
    <row r="648" spans="2:6">
      <c r="B648" s="17"/>
      <c r="F648" s="17"/>
    </row>
    <row r="649" spans="2:6">
      <c r="B649" s="17"/>
      <c r="F649" s="17"/>
    </row>
    <row r="650" spans="2:6">
      <c r="B650" s="17"/>
      <c r="F650" s="17"/>
    </row>
    <row r="651" spans="2:6">
      <c r="B651" s="17"/>
      <c r="F651" s="17"/>
    </row>
    <row r="652" spans="2:6">
      <c r="B652" s="17"/>
      <c r="F652" s="17"/>
    </row>
    <row r="653" spans="2:6">
      <c r="B653" s="17"/>
      <c r="F653" s="17"/>
    </row>
    <row r="654" spans="2:6">
      <c r="B654" s="17"/>
      <c r="F654" s="17"/>
    </row>
    <row r="655" spans="2:6">
      <c r="B655" s="17"/>
      <c r="F655" s="17"/>
    </row>
    <row r="656" spans="2:6">
      <c r="B656" s="17"/>
      <c r="F656" s="17"/>
    </row>
    <row r="657" spans="2:6">
      <c r="B657" s="17"/>
      <c r="F657" s="17"/>
    </row>
    <row r="658" spans="2:6">
      <c r="B658" s="17"/>
      <c r="F658" s="17"/>
    </row>
    <row r="659" spans="2:6">
      <c r="B659" s="17"/>
      <c r="F659" s="17"/>
    </row>
    <row r="660" spans="2:6">
      <c r="B660" s="17"/>
      <c r="F660" s="17"/>
    </row>
    <row r="661" spans="2:6">
      <c r="B661" s="17"/>
      <c r="F661" s="17"/>
    </row>
    <row r="662" spans="2:6">
      <c r="B662" s="17"/>
      <c r="F662" s="17"/>
    </row>
    <row r="663" spans="2:6">
      <c r="B663" s="17"/>
      <c r="F663" s="17"/>
    </row>
    <row r="664" spans="2:6">
      <c r="B664" s="17"/>
      <c r="F664" s="17"/>
    </row>
    <row r="665" spans="2:6">
      <c r="B665" s="17"/>
      <c r="F665" s="17"/>
    </row>
    <row r="666" spans="2:6">
      <c r="B666" s="17"/>
      <c r="F666" s="17"/>
    </row>
    <row r="667" spans="2:6">
      <c r="B667" s="17"/>
      <c r="F667" s="17"/>
    </row>
    <row r="668" spans="2:6">
      <c r="B668" s="17"/>
      <c r="F668" s="17"/>
    </row>
    <row r="669" spans="2:6">
      <c r="B669" s="17"/>
      <c r="F669" s="17"/>
    </row>
    <row r="670" spans="2:6">
      <c r="B670" s="17"/>
      <c r="F670" s="17"/>
    </row>
    <row r="671" spans="2:6">
      <c r="B671" s="17"/>
      <c r="F671" s="17"/>
    </row>
    <row r="672" spans="2:6">
      <c r="B672" s="17"/>
      <c r="F672" s="17"/>
    </row>
    <row r="673" spans="2:6">
      <c r="B673" s="17"/>
      <c r="F673" s="17"/>
    </row>
    <row r="674" spans="2:6">
      <c r="B674" s="17"/>
      <c r="F674" s="17"/>
    </row>
    <row r="675" spans="2:6">
      <c r="B675" s="17"/>
      <c r="F675" s="17"/>
    </row>
    <row r="676" spans="2:6">
      <c r="B676" s="17"/>
      <c r="F676" s="17"/>
    </row>
    <row r="677" spans="2:6">
      <c r="B677" s="17"/>
      <c r="F677" s="17"/>
    </row>
    <row r="678" spans="2:6">
      <c r="B678" s="17"/>
      <c r="F678" s="17"/>
    </row>
    <row r="679" spans="2:6">
      <c r="B679" s="17"/>
      <c r="F679" s="17"/>
    </row>
    <row r="680" spans="2:6">
      <c r="B680" s="17"/>
      <c r="F680" s="17"/>
    </row>
    <row r="681" spans="2:6">
      <c r="B681" s="17"/>
      <c r="F681" s="17"/>
    </row>
    <row r="682" spans="2:6">
      <c r="B682" s="17"/>
      <c r="F682" s="17"/>
    </row>
    <row r="683" spans="2:6">
      <c r="B683" s="17"/>
      <c r="F683" s="17"/>
    </row>
    <row r="684" spans="2:6">
      <c r="B684" s="17"/>
      <c r="F684" s="17"/>
    </row>
    <row r="685" spans="2:6">
      <c r="B685" s="17"/>
      <c r="F685" s="17"/>
    </row>
    <row r="686" spans="2:6">
      <c r="B686" s="17"/>
      <c r="F686" s="17"/>
    </row>
    <row r="687" spans="2:6">
      <c r="B687" s="17"/>
      <c r="F687" s="17"/>
    </row>
    <row r="688" spans="2:6">
      <c r="B688" s="17"/>
      <c r="F688" s="17"/>
    </row>
    <row r="689" spans="2:6">
      <c r="B689" s="17"/>
      <c r="F689" s="17"/>
    </row>
    <row r="690" spans="2:6">
      <c r="B690" s="17"/>
      <c r="F690" s="17"/>
    </row>
    <row r="691" spans="2:6">
      <c r="B691" s="17"/>
      <c r="F691" s="17"/>
    </row>
    <row r="692" spans="2:6">
      <c r="B692" s="17"/>
      <c r="F692" s="17"/>
    </row>
    <row r="693" spans="2:6">
      <c r="B693" s="17"/>
      <c r="F693" s="17"/>
    </row>
    <row r="694" spans="2:6">
      <c r="B694" s="17"/>
      <c r="F694" s="17"/>
    </row>
    <row r="695" spans="2:6">
      <c r="B695" s="17"/>
      <c r="F695" s="17"/>
    </row>
    <row r="696" spans="2:6">
      <c r="B696" s="17"/>
      <c r="F696" s="17"/>
    </row>
    <row r="697" spans="2:6">
      <c r="B697" s="17"/>
      <c r="F697" s="17"/>
    </row>
    <row r="698" spans="2:6">
      <c r="B698" s="17"/>
      <c r="F698" s="17"/>
    </row>
    <row r="699" spans="2:6">
      <c r="B699" s="17"/>
      <c r="F699" s="17"/>
    </row>
    <row r="700" spans="2:6">
      <c r="B700" s="17"/>
      <c r="F700" s="17"/>
    </row>
    <row r="701" spans="2:6">
      <c r="B701" s="17"/>
      <c r="F701" s="17"/>
    </row>
    <row r="702" spans="2:6">
      <c r="B702" s="17"/>
      <c r="F702" s="17"/>
    </row>
    <row r="703" spans="2:6">
      <c r="B703" s="17"/>
      <c r="F703" s="17"/>
    </row>
    <row r="704" spans="2:6">
      <c r="B704" s="17"/>
      <c r="F704" s="17"/>
    </row>
    <row r="705" spans="2:6">
      <c r="B705" s="17"/>
      <c r="F705" s="17"/>
    </row>
    <row r="706" spans="2:6">
      <c r="B706" s="17"/>
      <c r="F706" s="17"/>
    </row>
    <row r="707" spans="2:6">
      <c r="B707" s="17"/>
      <c r="F707" s="17"/>
    </row>
    <row r="708" spans="2:6">
      <c r="B708" s="17"/>
      <c r="F708" s="17"/>
    </row>
    <row r="709" spans="2:6">
      <c r="B709" s="17"/>
      <c r="F709" s="17"/>
    </row>
    <row r="710" spans="2:6">
      <c r="B710" s="17"/>
      <c r="F710" s="17"/>
    </row>
    <row r="711" spans="2:6">
      <c r="B711" s="17"/>
      <c r="F711" s="17"/>
    </row>
    <row r="712" spans="2:6">
      <c r="B712" s="17"/>
      <c r="F712" s="17"/>
    </row>
    <row r="713" spans="2:6">
      <c r="B713" s="17"/>
      <c r="F713" s="17"/>
    </row>
    <row r="714" spans="2:6">
      <c r="B714" s="17"/>
      <c r="F714" s="17"/>
    </row>
    <row r="715" spans="2:6">
      <c r="B715" s="17"/>
      <c r="F715" s="17"/>
    </row>
    <row r="716" spans="2:6">
      <c r="B716" s="17"/>
      <c r="F716" s="17"/>
    </row>
    <row r="717" spans="2:6">
      <c r="B717" s="17"/>
      <c r="F717" s="17"/>
    </row>
    <row r="718" spans="2:6">
      <c r="B718" s="17"/>
      <c r="F718" s="17"/>
    </row>
    <row r="719" spans="2:6">
      <c r="B719" s="17"/>
      <c r="F719" s="17"/>
    </row>
    <row r="720" spans="2:6">
      <c r="B720" s="17"/>
      <c r="F720" s="17"/>
    </row>
    <row r="721" spans="2:6">
      <c r="B721" s="17"/>
      <c r="F721" s="17"/>
    </row>
    <row r="722" spans="2:6">
      <c r="B722" s="17"/>
      <c r="F722" s="17"/>
    </row>
    <row r="723" spans="2:6">
      <c r="B723" s="17"/>
      <c r="F723" s="17"/>
    </row>
    <row r="724" spans="2:6">
      <c r="B724" s="17"/>
      <c r="F724" s="17"/>
    </row>
    <row r="725" spans="2:6">
      <c r="B725" s="17"/>
      <c r="F725" s="17"/>
    </row>
    <row r="726" spans="2:6">
      <c r="B726" s="17"/>
      <c r="F726" s="17"/>
    </row>
    <row r="727" spans="2:6">
      <c r="B727" s="17"/>
      <c r="F727" s="17"/>
    </row>
    <row r="728" spans="2:6">
      <c r="B728" s="17"/>
      <c r="F728" s="17"/>
    </row>
    <row r="729" spans="2:6">
      <c r="B729" s="17"/>
      <c r="F729" s="17"/>
    </row>
    <row r="730" spans="2:6">
      <c r="B730" s="17"/>
      <c r="F730" s="17"/>
    </row>
    <row r="731" spans="2:6">
      <c r="B731" s="17"/>
      <c r="F731" s="17"/>
    </row>
    <row r="732" spans="2:6">
      <c r="B732" s="17"/>
      <c r="F732" s="17"/>
    </row>
    <row r="733" spans="2:6">
      <c r="B733" s="17"/>
      <c r="F733" s="17"/>
    </row>
    <row r="734" spans="2:6">
      <c r="B734" s="17"/>
      <c r="F734" s="17"/>
    </row>
    <row r="735" spans="2:6">
      <c r="B735" s="17"/>
      <c r="F735" s="17"/>
    </row>
    <row r="736" spans="2:6">
      <c r="B736" s="17"/>
      <c r="F736" s="17"/>
    </row>
    <row r="737" spans="2:6">
      <c r="B737" s="17"/>
      <c r="F737" s="17"/>
    </row>
    <row r="738" spans="2:6">
      <c r="B738" s="17"/>
      <c r="F738" s="17"/>
    </row>
    <row r="739" spans="2:6">
      <c r="B739" s="17"/>
      <c r="F739" s="17"/>
    </row>
    <row r="740" spans="2:6">
      <c r="B740" s="17"/>
      <c r="F740" s="17"/>
    </row>
    <row r="741" spans="2:6">
      <c r="B741" s="17"/>
      <c r="F741" s="17"/>
    </row>
    <row r="742" spans="2:6">
      <c r="B742" s="17"/>
      <c r="F742" s="17"/>
    </row>
    <row r="743" spans="2:6">
      <c r="B743" s="17"/>
      <c r="F743" s="17"/>
    </row>
    <row r="744" spans="2:6">
      <c r="B744" s="17"/>
      <c r="F744" s="17"/>
    </row>
    <row r="745" spans="2:6">
      <c r="B745" s="17"/>
      <c r="F745" s="17"/>
    </row>
    <row r="746" spans="2:6">
      <c r="B746" s="17"/>
      <c r="F746" s="17"/>
    </row>
    <row r="747" spans="2:6">
      <c r="B747" s="17"/>
      <c r="F747" s="17"/>
    </row>
    <row r="748" spans="2:6">
      <c r="B748" s="17"/>
      <c r="F748" s="17"/>
    </row>
    <row r="749" spans="2:6">
      <c r="B749" s="17"/>
      <c r="F749" s="17"/>
    </row>
    <row r="750" spans="2:6">
      <c r="B750" s="17"/>
      <c r="F750" s="17"/>
    </row>
    <row r="751" spans="2:6">
      <c r="B751" s="17"/>
      <c r="F751" s="17"/>
    </row>
    <row r="752" spans="2:6">
      <c r="B752" s="17"/>
      <c r="F752" s="17"/>
    </row>
    <row r="753" spans="2:6">
      <c r="B753" s="17"/>
      <c r="F753" s="17"/>
    </row>
    <row r="754" spans="2:6">
      <c r="B754" s="17"/>
      <c r="F754" s="17"/>
    </row>
    <row r="755" spans="2:6">
      <c r="B755" s="17"/>
      <c r="F755" s="17"/>
    </row>
    <row r="756" spans="2:6">
      <c r="B756" s="17"/>
      <c r="F756" s="17"/>
    </row>
    <row r="757" spans="2:6">
      <c r="B757" s="17"/>
      <c r="F757" s="17"/>
    </row>
    <row r="758" spans="2:6">
      <c r="B758" s="17"/>
      <c r="F758" s="17"/>
    </row>
    <row r="759" spans="2:6">
      <c r="B759" s="17"/>
      <c r="F759" s="17"/>
    </row>
    <row r="760" spans="2:6">
      <c r="B760" s="17"/>
      <c r="F760" s="17"/>
    </row>
    <row r="761" spans="2:6">
      <c r="B761" s="17"/>
      <c r="F761" s="17"/>
    </row>
    <row r="762" spans="2:6">
      <c r="B762" s="17"/>
      <c r="F762" s="17"/>
    </row>
    <row r="763" spans="2:6">
      <c r="B763" s="17"/>
      <c r="F763" s="17"/>
    </row>
    <row r="764" spans="2:6">
      <c r="B764" s="17"/>
      <c r="F764" s="17"/>
    </row>
    <row r="765" spans="2:6">
      <c r="B765" s="17"/>
      <c r="F765" s="17"/>
    </row>
    <row r="766" spans="2:6">
      <c r="B766" s="17"/>
      <c r="F766" s="17"/>
    </row>
    <row r="767" spans="2:6">
      <c r="B767" s="17"/>
      <c r="F767" s="17"/>
    </row>
    <row r="768" spans="2:6">
      <c r="B768" s="17"/>
      <c r="F768" s="17"/>
    </row>
    <row r="769" spans="2:6">
      <c r="B769" s="17"/>
      <c r="F769" s="17"/>
    </row>
    <row r="770" spans="2:6">
      <c r="B770" s="17"/>
      <c r="F770" s="17"/>
    </row>
    <row r="771" spans="2:6">
      <c r="B771" s="17"/>
      <c r="F771" s="17"/>
    </row>
    <row r="772" spans="2:6">
      <c r="B772" s="17"/>
      <c r="F772" s="17"/>
    </row>
    <row r="773" spans="2:6">
      <c r="B773" s="17"/>
      <c r="F773" s="17"/>
    </row>
    <row r="774" spans="2:6">
      <c r="B774" s="17"/>
      <c r="F774" s="17"/>
    </row>
    <row r="775" spans="2:6">
      <c r="B775" s="17"/>
      <c r="F775" s="17"/>
    </row>
    <row r="776" spans="2:6">
      <c r="B776" s="17"/>
      <c r="F776" s="17"/>
    </row>
    <row r="777" spans="2:6">
      <c r="B777" s="17"/>
      <c r="F777" s="17"/>
    </row>
    <row r="778" spans="2:6">
      <c r="B778" s="17"/>
      <c r="F778" s="17"/>
    </row>
    <row r="779" spans="2:6">
      <c r="B779" s="17"/>
      <c r="F779" s="17"/>
    </row>
    <row r="780" spans="2:6">
      <c r="B780" s="17"/>
      <c r="F780" s="17"/>
    </row>
    <row r="781" spans="2:6">
      <c r="B781" s="17"/>
      <c r="F781" s="17"/>
    </row>
    <row r="782" spans="2:6">
      <c r="B782" s="17"/>
      <c r="F782" s="17"/>
    </row>
    <row r="783" spans="2:6">
      <c r="B783" s="17"/>
      <c r="F783" s="17"/>
    </row>
    <row r="784" spans="2:6">
      <c r="B784" s="17"/>
      <c r="F784" s="17"/>
    </row>
    <row r="785" spans="2:6">
      <c r="B785" s="17"/>
      <c r="F785" s="17"/>
    </row>
    <row r="786" spans="2:6">
      <c r="B786" s="17"/>
      <c r="F786" s="17"/>
    </row>
    <row r="787" spans="2:6">
      <c r="B787" s="17"/>
      <c r="F787" s="17"/>
    </row>
    <row r="788" spans="2:6">
      <c r="B788" s="17"/>
      <c r="F788" s="17"/>
    </row>
    <row r="789" spans="2:6">
      <c r="B789" s="17"/>
      <c r="F789" s="17"/>
    </row>
    <row r="790" spans="2:6">
      <c r="B790" s="17"/>
      <c r="F790" s="17"/>
    </row>
    <row r="791" spans="2:6">
      <c r="B791" s="17"/>
      <c r="F791" s="17"/>
    </row>
    <row r="792" spans="2:6">
      <c r="B792" s="17"/>
      <c r="F792" s="17"/>
    </row>
    <row r="793" spans="2:6">
      <c r="B793" s="17"/>
      <c r="F793" s="17"/>
    </row>
    <row r="794" spans="2:6">
      <c r="B794" s="17"/>
      <c r="F794" s="17"/>
    </row>
    <row r="795" spans="2:6">
      <c r="B795" s="17"/>
      <c r="F795" s="17"/>
    </row>
    <row r="796" spans="2:6">
      <c r="B796" s="17"/>
      <c r="F796" s="17"/>
    </row>
    <row r="797" spans="2:6">
      <c r="B797" s="17"/>
      <c r="F797" s="17"/>
    </row>
    <row r="798" spans="2:6">
      <c r="B798" s="17"/>
      <c r="F798" s="17"/>
    </row>
    <row r="799" spans="2:6">
      <c r="B799" s="17"/>
      <c r="F799" s="17"/>
    </row>
    <row r="800" spans="2:6">
      <c r="B800" s="17"/>
      <c r="F800" s="17"/>
    </row>
    <row r="801" spans="2:6">
      <c r="B801" s="17"/>
      <c r="F801" s="17"/>
    </row>
  </sheetData>
  <phoneticPr fontId="8" type="noConversion"/>
  <hyperlinks>
    <hyperlink ref="P12" r:id="rId1" display="http://www.bav-astro.de/sfs/BAVM_link.php?BAVMnr=152"/>
    <hyperlink ref="P13" r:id="rId2" display="http://www.bav-astro.de/sfs/BAVM_link.php?BAVMnr=152"/>
    <hyperlink ref="P14" r:id="rId3" display="http://www.bav-astro.de/sfs/BAVM_link.php?BAVMnr=158"/>
    <hyperlink ref="P15" r:id="rId4" display="http://www.bav-astro.de/sfs/BAVM_link.php?BAVMnr=158"/>
    <hyperlink ref="P16" r:id="rId5" display="http://www.bav-astro.de/sfs/BAVM_link.php?BAVMnr=173"/>
    <hyperlink ref="P17" r:id="rId6" display="http://www.bav-astro.de/sfs/BAVM_link.php?BAVMnr=173"/>
    <hyperlink ref="P18" r:id="rId7" display="http://www.bav-astro.de/sfs/BAVM_link.php?BAVMnr=173"/>
    <hyperlink ref="P19" r:id="rId8" display="http://www.bav-astro.de/sfs/BAVM_link.php?BAVMnr=173"/>
    <hyperlink ref="P20" r:id="rId9" display="http://www.bav-astro.de/sfs/BAVM_link.php?BAVMnr=173"/>
    <hyperlink ref="P21" r:id="rId10" display="http://www.bav-astro.de/sfs/BAVM_link.php?BAVMnr=173"/>
    <hyperlink ref="P22" r:id="rId11" display="http://www.bav-astro.de/sfs/BAVM_link.php?BAVMnr=173"/>
    <hyperlink ref="P23" r:id="rId12" display="http://www.bav-astro.de/sfs/BAVM_link.php?BAVMnr=173"/>
    <hyperlink ref="P24" r:id="rId13" display="http://www.bav-astro.de/sfs/BAVM_link.php?BAVMnr=173"/>
    <hyperlink ref="P25" r:id="rId14" display="http://www.bav-astro.de/sfs/BAVM_link.php?BAVMnr=173"/>
    <hyperlink ref="P35" r:id="rId15" display="http://www.bav-astro.de/sfs/BAVM_link.php?BAVMnr=203"/>
    <hyperlink ref="P36" r:id="rId16" display="http://www.bav-astro.de/sfs/BAVM_link.php?BAVMnr=203"/>
    <hyperlink ref="P37" r:id="rId17" display="http://www.bav-astro.de/sfs/BAVM_link.php?BAVMnr=203"/>
    <hyperlink ref="P38" r:id="rId18" display="http://www.bav-astro.de/sfs/BAVM_link.php?BAVMnr=203"/>
    <hyperlink ref="P26" r:id="rId19" display="http://www.konkoly.hu/cgi-bin/IBVS?5920"/>
    <hyperlink ref="P27" r:id="rId20" display="http://www.bav-astro.de/sfs/BAVM_link.php?BAVMnr=215"/>
    <hyperlink ref="P28" r:id="rId21" display="http://www.konkoly.hu/cgi-bin/IBVS?5960"/>
    <hyperlink ref="P39" r:id="rId22" display="http://www.bav-astro.de/sfs/BAVM_link.php?BAVMnr=225"/>
    <hyperlink ref="P40" r:id="rId23" display="http://www.bav-astro.de/sfs/BAVM_link.php?BAVMnr=225"/>
    <hyperlink ref="P29" r:id="rId24" display="http://var.astro.cz/oejv/issues/oejv0160.pdf"/>
    <hyperlink ref="P30" r:id="rId25" display="http://www.bav-astro.de/sfs/BAVM_link.php?BAVMnr=231"/>
    <hyperlink ref="P31" r:id="rId26" display="http://www.bav-astro.de/sfs/BAVM_link.php?BAVMnr=231"/>
    <hyperlink ref="P32" r:id="rId27" display="http://www.bav-astro.de/sfs/BAVM_link.php?BAVMnr=234"/>
    <hyperlink ref="P33" r:id="rId28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2024-02-17T02:37:36Z</dcterms:modified>
</cp:coreProperties>
</file>