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14691D8-48C5-4EF6-85B4-E324F2FBB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/>
  <c r="I23" i="1" s="1"/>
  <c r="Q23" i="1"/>
  <c r="E24" i="1"/>
  <c r="F24" i="1"/>
  <c r="G24" i="1" s="1"/>
  <c r="I24" i="1" s="1"/>
  <c r="Q24" i="1"/>
  <c r="E25" i="1"/>
  <c r="F25" i="1"/>
  <c r="G25" i="1"/>
  <c r="I25" i="1"/>
  <c r="Q25" i="1"/>
  <c r="E26" i="1"/>
  <c r="F26" i="1" s="1"/>
  <c r="G26" i="1" s="1"/>
  <c r="I26" i="1" s="1"/>
  <c r="Q26" i="1"/>
  <c r="E27" i="1"/>
  <c r="F27" i="1"/>
  <c r="G27" i="1"/>
  <c r="I27" i="1" s="1"/>
  <c r="Q27" i="1"/>
  <c r="E28" i="1"/>
  <c r="F28" i="1"/>
  <c r="G28" i="1" s="1"/>
  <c r="I28" i="1" s="1"/>
  <c r="Q28" i="1"/>
  <c r="E29" i="1"/>
  <c r="F29" i="1"/>
  <c r="G29" i="1"/>
  <c r="I29" i="1"/>
  <c r="Q29" i="1"/>
  <c r="E30" i="1"/>
  <c r="F30" i="1" s="1"/>
  <c r="G30" i="1" s="1"/>
  <c r="I30" i="1" s="1"/>
  <c r="Q30" i="1"/>
  <c r="E31" i="1"/>
  <c r="F31" i="1"/>
  <c r="G31" i="1"/>
  <c r="I31" i="1" s="1"/>
  <c r="Q31" i="1"/>
  <c r="E32" i="1"/>
  <c r="F32" i="1"/>
  <c r="G32" i="1" s="1"/>
  <c r="I32" i="1" s="1"/>
  <c r="Q32" i="1"/>
  <c r="E33" i="1"/>
  <c r="F33" i="1"/>
  <c r="G33" i="1"/>
  <c r="I33" i="1"/>
  <c r="Q33" i="1"/>
  <c r="E34" i="1"/>
  <c r="F34" i="1" s="1"/>
  <c r="G34" i="1" s="1"/>
  <c r="I34" i="1" s="1"/>
  <c r="Q34" i="1"/>
  <c r="E35" i="1"/>
  <c r="F35" i="1"/>
  <c r="G35" i="1"/>
  <c r="I35" i="1" s="1"/>
  <c r="Q35" i="1"/>
  <c r="E36" i="1"/>
  <c r="F36" i="1"/>
  <c r="G36" i="1" s="1"/>
  <c r="I36" i="1" s="1"/>
  <c r="Q36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O26" i="1"/>
  <c r="O34" i="1"/>
  <c r="O24" i="1"/>
  <c r="O28" i="1"/>
  <c r="O23" i="1"/>
  <c r="O27" i="1"/>
  <c r="O31" i="1"/>
  <c r="O35" i="1"/>
  <c r="O30" i="1"/>
  <c r="O32" i="1"/>
  <c r="O36" i="1"/>
  <c r="O25" i="1"/>
  <c r="O29" i="1"/>
  <c r="O33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<sst xmlns="http://schemas.openxmlformats.org/spreadsheetml/2006/main" count="82" uniqueCount="50">
  <si>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</si>
  <si>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</si>
  <si>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</si>
  <si>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</si>
  <si>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</si>
  <si>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</si>
  <si>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</si>
  <si>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</si>
  <si>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</si>
  <si>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</si>
  <si>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</si>
  <si>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</si>
  <si>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</si>
  <si>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</si>
  <si>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</si>
  <si>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</si>
  <si>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</si>
  <si>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</si>
  <si>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</si>
  <si>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</si>
  <si>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</si>
  <si>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</si>
  <si>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</si>
  <si>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</si>
  <si>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</si>
  <si>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</si>
  <si>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</si>
  <si>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</si>
  <si>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</si>
  <si>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</si>
  <si>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</si>
  <si>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</si>
  <si>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</si>
  <si>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</si>
  <si>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</si>
  <si>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</si>
  <si>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</si>
  <si>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</si>
  <si>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</si>
  <si>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</si>
  <si>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</si>
  <si>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</si>
  <si>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</si>
  <si>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</t>
  </si>
  <si>
    <t>II</t>
  </si>
  <si>
    <t>V0479 Lac</t>
  </si>
  <si>
    <t>2019J</t>
  </si>
  <si>
    <t>G2761-1486</t>
  </si>
  <si>
    <t>EW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</si>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</sst>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V0479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-1.4649999997345731E-2</c:v>
                </c:pt>
                <c:pt idx="2">
                  <c:v>-1.4549999999871943E-2</c:v>
                </c:pt>
                <c:pt idx="3">
                  <c:v>-1.434999999764841E-2</c:v>
                </c:pt>
                <c:pt idx="4">
                  <c:v>-1.5525000002526212E-2</c:v>
                </c:pt>
                <c:pt idx="5">
                  <c:v>-1.532500000030268E-2</c:v>
                </c:pt>
                <c:pt idx="6">
                  <c:v>-1.5124999998079147E-2</c:v>
                </c:pt>
                <c:pt idx="7">
                  <c:v>-1.4649999997345731E-2</c:v>
                </c:pt>
                <c:pt idx="8">
                  <c:v>-1.4649999997345731E-2</c:v>
                </c:pt>
                <c:pt idx="9">
                  <c:v>-1.4549999999871943E-2</c:v>
                </c:pt>
                <c:pt idx="10">
                  <c:v>-1.5274999997927807E-2</c:v>
                </c:pt>
                <c:pt idx="11">
                  <c:v>-1.5075000002980232E-2</c:v>
                </c:pt>
                <c:pt idx="12">
                  <c:v>-1.48750000007567E-2</c:v>
                </c:pt>
                <c:pt idx="13">
                  <c:v>-1.434999999764841E-2</c:v>
                </c:pt>
                <c:pt idx="14">
                  <c:v>-1.4250000000174623E-2</c:v>
                </c:pt>
                <c:pt idx="15">
                  <c:v>-1.404999999795109E-2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5.9999999999999995E-4</c:v>
                  </c:pt>
                  <c:pt idx="14">
                    <c:v>2.0000000000000001E-4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-6.5643444457745559E-7</c:v>
                </c:pt>
                <c:pt idx="1">
                  <c:v>-1.474411751768181E-2</c:v>
                </c:pt>
                <c:pt idx="2">
                  <c:v>-1.474411751768181E-2</c:v>
                </c:pt>
                <c:pt idx="3">
                  <c:v>-1.474411751768181E-2</c:v>
                </c:pt>
                <c:pt idx="4">
                  <c:v>-1.4744465060491749E-2</c:v>
                </c:pt>
                <c:pt idx="5">
                  <c:v>-1.4744465060491749E-2</c:v>
                </c:pt>
                <c:pt idx="6">
                  <c:v>-1.4744465060491749E-2</c:v>
                </c:pt>
                <c:pt idx="7">
                  <c:v>-1.474828803140108E-2</c:v>
                </c:pt>
                <c:pt idx="8">
                  <c:v>-1.474828803140108E-2</c:v>
                </c:pt>
                <c:pt idx="9">
                  <c:v>-1.474828803140108E-2</c:v>
                </c:pt>
                <c:pt idx="10">
                  <c:v>-1.4756281516029679E-2</c:v>
                </c:pt>
                <c:pt idx="11">
                  <c:v>-1.4756281516029679E-2</c:v>
                </c:pt>
                <c:pt idx="12">
                  <c:v>-1.4756281516029679E-2</c:v>
                </c:pt>
                <c:pt idx="13">
                  <c:v>-1.4756629058839617E-2</c:v>
                </c:pt>
                <c:pt idx="14">
                  <c:v>-1.4756629058839617E-2</c:v>
                </c:pt>
                <c:pt idx="15">
                  <c:v>-1.4756629058839617E-2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21211</c:v>
                </c:pt>
                <c:pt idx="2">
                  <c:v>21211</c:v>
                </c:pt>
                <c:pt idx="3">
                  <c:v>21211</c:v>
                </c:pt>
                <c:pt idx="4">
                  <c:v>21211.5</c:v>
                </c:pt>
                <c:pt idx="5">
                  <c:v>21211.5</c:v>
                </c:pt>
                <c:pt idx="6">
                  <c:v>21211.5</c:v>
                </c:pt>
                <c:pt idx="7">
                  <c:v>21217</c:v>
                </c:pt>
                <c:pt idx="8">
                  <c:v>21217</c:v>
                </c:pt>
                <c:pt idx="9">
                  <c:v>21217</c:v>
                </c:pt>
                <c:pt idx="10">
                  <c:v>21228.5</c:v>
                </c:pt>
                <c:pt idx="11">
                  <c:v>21228.5</c:v>
                </c:pt>
                <c:pt idx="12">
                  <c:v>21228.5</c:v>
                </c:pt>
                <c:pt idx="13">
                  <c:v>21229</c:v>
                </c:pt>
                <c:pt idx="14">
                  <c:v>21229</c:v>
                </c:pt>
                <c:pt idx="15">
                  <c:v>21229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41" t="s">
        <v>45</v>
      </c>
      <c r="G1" s="27" t="s">
        <v>46</v>
      </c>
      <c r="H1" s="23"/>
      <c r="I1" s="31" t="s">
        <v>47</v>
      </c>
      <c r="J1" s="32" t="s">
        <v>45</v>
      </c>
      <c r="K1" s="26">
        <v>22.5261</v>
      </c>
      <c r="L1" s="28">
        <v>35.585599999999999</v>
      </c>
      <c r="M1" s="29">
        <v>51433.940999999999</v>
      </c>
      <c r="N1" s="29">
        <v>0.34575</v>
      </c>
      <c r="O1" s="30" t="s">
        <v>48</v>
      </c>
    </row>
    <row r="2" spans="1:15" x14ac:dyDescent="0.2">
      <c r="A2" t="s">
        <v>23</v>
      </c>
      <c r="B2" t="s">
        <v>48</v>
      </c>
      <c r="C2" s="33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4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4">
        <v>51433.940999999999</v>
      </c>
      <c r="D7" s="38"/>
    </row>
    <row r="8" spans="1:15" x14ac:dyDescent="0.2">
      <c r="A8" t="s">
        <v>3</v>
      </c>
      <c r="C8" s="44">
        <v>0.34575</v>
      </c>
      <c r="D8" s="38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-6.5643444457745559E-7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-6.9508561987823452E-7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58773.852993370936</v>
      </c>
      <c r="E15" s="10" t="s">
        <v>30</v>
      </c>
      <c r="F15" s="25">
        <f ca="1">NOW()+15018.5+$C$5/24</f>
        <v>60357.716635879624</v>
      </c>
    </row>
    <row r="16" spans="1:15" x14ac:dyDescent="0.2">
      <c r="A16" s="12" t="s">
        <v>4</v>
      </c>
      <c r="B16" s="7"/>
      <c r="C16" s="13">
        <f ca="1">+C8+C12</f>
        <v>0.34574930491438011</v>
      </c>
      <c r="E16" s="10" t="s">
        <v>35</v>
      </c>
      <c r="F16" s="11">
        <f ca="1">ROUND(2*(F15-$C$7)/$C$8,0)/2+F14</f>
        <v>25811</v>
      </c>
    </row>
    <row r="17" spans="1:21" ht="13.5" thickBot="1" x14ac:dyDescent="0.25">
      <c r="A17" s="10" t="s">
        <v>27</v>
      </c>
      <c r="B17" s="7"/>
      <c r="C17" s="7">
        <f>COUNT(C21:C2191)</f>
        <v>16</v>
      </c>
      <c r="E17" s="10" t="s">
        <v>36</v>
      </c>
      <c r="F17" s="19">
        <f ca="1">ROUND(2*(F15-$C$15)/$C$16,0)/2+F14</f>
        <v>4582</v>
      </c>
    </row>
    <row r="18" spans="1:21" ht="14.25" thickTop="1" thickBot="1" x14ac:dyDescent="0.25">
      <c r="A18" s="12" t="s">
        <v>5</v>
      </c>
      <c r="B18" s="7"/>
      <c r="C18" s="15">
        <f ca="1">+C15</f>
        <v>58773.852993370936</v>
      </c>
      <c r="D18" s="16">
        <f ca="1">+C16</f>
        <v>0.34574930491438011</v>
      </c>
      <c r="E18" s="10" t="s">
        <v>31</v>
      </c>
      <c r="F18" s="14">
        <f ca="1">+$C$15+$C$16*F17-15018.5-$C$5/24</f>
        <v>45339.972141821963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>
        <f>D7</f>
        <v>0</v>
      </c>
      <c r="C21" s="6">
        <f>C$7</f>
        <v>51433.940999999999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-6.5643444457745559E-7</v>
      </c>
      <c r="Q21" s="1">
        <f>+C21-15018.5</f>
        <v>36415.440999999999</v>
      </c>
    </row>
    <row r="22" spans="1:21" ht="12" customHeight="1" x14ac:dyDescent="0.2">
      <c r="A22" s="39" t="s">
        <v>49</v>
      </c>
      <c r="B22" s="40" t="s">
        <v>43</v>
      </c>
      <c r="C22" s="42">
        <v>58767.6296</v>
      </c>
      <c r="D22" s="43">
        <v>4.0000000000000002E-4</v>
      </c>
      <c r="E22">
        <f t="shared" ref="E22:E36" si="0">+(C22-C$7)/C$8</f>
        <v>21210.957628344182</v>
      </c>
      <c r="F22">
        <f t="shared" ref="F22:F36" si="1">ROUND(2*E22,0)/2</f>
        <v>21211</v>
      </c>
      <c r="G22">
        <f t="shared" ref="G22:G36" si="2">+C22-(C$7+F22*C$8)</f>
        <v>-1.4649999997345731E-2</v>
      </c>
      <c r="I22">
        <f t="shared" ref="I22:I36" si="3">+G22</f>
        <v>-1.4649999997345731E-2</v>
      </c>
      <c r="O22">
        <f t="shared" ref="O22:O36" ca="1" si="4">+C$11+C$12*$F22</f>
        <v>-1.474411751768181E-2</v>
      </c>
      <c r="Q22" s="1">
        <f t="shared" ref="Q22:Q36" si="5">+C22-15018.5</f>
        <v>43749.1296</v>
      </c>
    </row>
    <row r="23" spans="1:21" ht="12" customHeight="1" x14ac:dyDescent="0.2">
      <c r="A23" s="39" t="s">
        <v>49</v>
      </c>
      <c r="B23" s="40" t="s">
        <v>43</v>
      </c>
      <c r="C23" s="42">
        <v>58767.629699999998</v>
      </c>
      <c r="D23" s="43">
        <v>2.0000000000000001E-4</v>
      </c>
      <c r="E23">
        <f t="shared" si="0"/>
        <v>21210.957917570497</v>
      </c>
      <c r="F23">
        <f t="shared" si="1"/>
        <v>21211</v>
      </c>
      <c r="G23">
        <f t="shared" si="2"/>
        <v>-1.4549999999871943E-2</v>
      </c>
      <c r="I23">
        <f t="shared" si="3"/>
        <v>-1.4549999999871943E-2</v>
      </c>
      <c r="O23">
        <f t="shared" ca="1" si="4"/>
        <v>-1.474411751768181E-2</v>
      </c>
      <c r="Q23" s="1">
        <f t="shared" si="5"/>
        <v>43749.129699999998</v>
      </c>
    </row>
    <row r="24" spans="1:21" ht="12" customHeight="1" x14ac:dyDescent="0.2">
      <c r="A24" s="39" t="s">
        <v>49</v>
      </c>
      <c r="B24" s="40" t="s">
        <v>43</v>
      </c>
      <c r="C24" s="42">
        <v>58767.6299</v>
      </c>
      <c r="D24" s="43">
        <v>2.0000000000000001E-4</v>
      </c>
      <c r="E24">
        <f t="shared" si="0"/>
        <v>21210.95849602314</v>
      </c>
      <c r="F24">
        <f t="shared" si="1"/>
        <v>21211</v>
      </c>
      <c r="G24">
        <f t="shared" si="2"/>
        <v>-1.434999999764841E-2</v>
      </c>
      <c r="I24">
        <f t="shared" si="3"/>
        <v>-1.434999999764841E-2</v>
      </c>
      <c r="O24">
        <f t="shared" ca="1" si="4"/>
        <v>-1.474411751768181E-2</v>
      </c>
      <c r="Q24" s="1">
        <f t="shared" si="5"/>
        <v>43749.1299</v>
      </c>
    </row>
    <row r="25" spans="1:21" ht="12" customHeight="1" x14ac:dyDescent="0.2">
      <c r="A25" s="39" t="s">
        <v>49</v>
      </c>
      <c r="B25" s="40" t="s">
        <v>44</v>
      </c>
      <c r="C25" s="42">
        <v>58767.801599999999</v>
      </c>
      <c r="D25" s="43">
        <v>4.0000000000000002E-4</v>
      </c>
      <c r="E25">
        <f t="shared" si="0"/>
        <v>21211.455097613882</v>
      </c>
      <c r="F25">
        <f t="shared" si="1"/>
        <v>21211.5</v>
      </c>
      <c r="G25">
        <f t="shared" si="2"/>
        <v>-1.5525000002526212E-2</v>
      </c>
      <c r="I25">
        <f t="shared" si="3"/>
        <v>-1.5525000002526212E-2</v>
      </c>
      <c r="O25">
        <f t="shared" ca="1" si="4"/>
        <v>-1.4744465060491749E-2</v>
      </c>
      <c r="Q25" s="1">
        <f t="shared" si="5"/>
        <v>43749.301599999999</v>
      </c>
    </row>
    <row r="26" spans="1:21" ht="12" customHeight="1" x14ac:dyDescent="0.2">
      <c r="A26" s="39" t="s">
        <v>49</v>
      </c>
      <c r="B26" s="40" t="s">
        <v>44</v>
      </c>
      <c r="C26" s="42">
        <v>58767.801800000001</v>
      </c>
      <c r="D26" s="43">
        <v>2.0000000000000001E-4</v>
      </c>
      <c r="E26">
        <f t="shared" si="0"/>
        <v>21211.455676066529</v>
      </c>
      <c r="F26">
        <f t="shared" si="1"/>
        <v>21211.5</v>
      </c>
      <c r="G26">
        <f t="shared" si="2"/>
        <v>-1.532500000030268E-2</v>
      </c>
      <c r="I26">
        <f t="shared" si="3"/>
        <v>-1.532500000030268E-2</v>
      </c>
      <c r="O26">
        <f t="shared" ca="1" si="4"/>
        <v>-1.4744465060491749E-2</v>
      </c>
      <c r="Q26" s="1">
        <f t="shared" si="5"/>
        <v>43749.301800000001</v>
      </c>
    </row>
    <row r="27" spans="1:21" ht="12" customHeight="1" x14ac:dyDescent="0.2">
      <c r="A27" s="39" t="s">
        <v>49</v>
      </c>
      <c r="B27" s="40" t="s">
        <v>44</v>
      </c>
      <c r="C27" s="42">
        <v>58767.802000000003</v>
      </c>
      <c r="D27" s="43">
        <v>2.0000000000000001E-4</v>
      </c>
      <c r="E27">
        <f t="shared" si="0"/>
        <v>21211.456254519173</v>
      </c>
      <c r="F27">
        <f t="shared" si="1"/>
        <v>21211.5</v>
      </c>
      <c r="G27">
        <f t="shared" si="2"/>
        <v>-1.5124999998079147E-2</v>
      </c>
      <c r="I27">
        <f t="shared" si="3"/>
        <v>-1.5124999998079147E-2</v>
      </c>
      <c r="O27">
        <f t="shared" ca="1" si="4"/>
        <v>-1.4744465060491749E-2</v>
      </c>
      <c r="Q27" s="1">
        <f t="shared" si="5"/>
        <v>43749.302000000003</v>
      </c>
    </row>
    <row r="28" spans="1:21" ht="12" customHeight="1" x14ac:dyDescent="0.2">
      <c r="A28" s="39" t="s">
        <v>49</v>
      </c>
      <c r="B28" s="40" t="s">
        <v>43</v>
      </c>
      <c r="C28" s="42">
        <v>58769.704100000003</v>
      </c>
      <c r="D28" s="43">
        <v>2.9999999999999997E-4</v>
      </c>
      <c r="E28">
        <f t="shared" si="0"/>
        <v>21216.957628344189</v>
      </c>
      <c r="F28">
        <f t="shared" si="1"/>
        <v>21217</v>
      </c>
      <c r="G28">
        <f t="shared" si="2"/>
        <v>-1.4649999997345731E-2</v>
      </c>
      <c r="I28">
        <f t="shared" si="3"/>
        <v>-1.4649999997345731E-2</v>
      </c>
      <c r="O28">
        <f t="shared" ca="1" si="4"/>
        <v>-1.474828803140108E-2</v>
      </c>
      <c r="Q28" s="1">
        <f t="shared" si="5"/>
        <v>43751.204100000003</v>
      </c>
    </row>
    <row r="29" spans="1:21" ht="12" customHeight="1" x14ac:dyDescent="0.2">
      <c r="A29" s="39" t="s">
        <v>49</v>
      </c>
      <c r="B29" s="40" t="s">
        <v>43</v>
      </c>
      <c r="C29" s="42">
        <v>58769.704100000003</v>
      </c>
      <c r="D29" s="43">
        <v>2.9999999999999997E-4</v>
      </c>
      <c r="E29">
        <f t="shared" si="0"/>
        <v>21216.957628344189</v>
      </c>
      <c r="F29">
        <f t="shared" si="1"/>
        <v>21217</v>
      </c>
      <c r="G29">
        <f t="shared" si="2"/>
        <v>-1.4649999997345731E-2</v>
      </c>
      <c r="I29">
        <f t="shared" si="3"/>
        <v>-1.4649999997345731E-2</v>
      </c>
      <c r="O29">
        <f t="shared" ca="1" si="4"/>
        <v>-1.474828803140108E-2</v>
      </c>
      <c r="Q29" s="1">
        <f t="shared" si="5"/>
        <v>43751.204100000003</v>
      </c>
    </row>
    <row r="30" spans="1:21" ht="12" customHeight="1" x14ac:dyDescent="0.2">
      <c r="A30" s="39" t="s">
        <v>49</v>
      </c>
      <c r="B30" s="40" t="s">
        <v>43</v>
      </c>
      <c r="C30" s="42">
        <v>58769.7042</v>
      </c>
      <c r="D30" s="43">
        <v>2.0000000000000001E-4</v>
      </c>
      <c r="E30">
        <f t="shared" si="0"/>
        <v>21216.957917570504</v>
      </c>
      <c r="F30">
        <f t="shared" si="1"/>
        <v>21217</v>
      </c>
      <c r="G30">
        <f t="shared" si="2"/>
        <v>-1.4549999999871943E-2</v>
      </c>
      <c r="I30">
        <f t="shared" si="3"/>
        <v>-1.4549999999871943E-2</v>
      </c>
      <c r="O30">
        <f t="shared" ca="1" si="4"/>
        <v>-1.474828803140108E-2</v>
      </c>
      <c r="Q30" s="1">
        <f t="shared" si="5"/>
        <v>43751.2042</v>
      </c>
    </row>
    <row r="31" spans="1:21" ht="12" customHeight="1" x14ac:dyDescent="0.2">
      <c r="A31" s="39" t="s">
        <v>49</v>
      </c>
      <c r="B31" s="40" t="s">
        <v>44</v>
      </c>
      <c r="C31" s="42">
        <v>58773.679600000003</v>
      </c>
      <c r="D31" s="43">
        <v>4.0000000000000002E-4</v>
      </c>
      <c r="E31">
        <f t="shared" si="0"/>
        <v>21228.455820679694</v>
      </c>
      <c r="F31">
        <f t="shared" si="1"/>
        <v>21228.5</v>
      </c>
      <c r="G31">
        <f t="shared" si="2"/>
        <v>-1.5274999997927807E-2</v>
      </c>
      <c r="I31">
        <f t="shared" si="3"/>
        <v>-1.5274999997927807E-2</v>
      </c>
      <c r="O31">
        <f t="shared" ca="1" si="4"/>
        <v>-1.4756281516029679E-2</v>
      </c>
      <c r="Q31" s="1">
        <f t="shared" si="5"/>
        <v>43755.179600000003</v>
      </c>
    </row>
    <row r="32" spans="1:21" ht="12" customHeight="1" x14ac:dyDescent="0.2">
      <c r="A32" s="39" t="s">
        <v>49</v>
      </c>
      <c r="B32" s="40" t="s">
        <v>44</v>
      </c>
      <c r="C32" s="42">
        <v>58773.679799999998</v>
      </c>
      <c r="D32" s="43">
        <v>2.0000000000000001E-4</v>
      </c>
      <c r="E32">
        <f t="shared" si="0"/>
        <v>21228.456399132319</v>
      </c>
      <c r="F32">
        <f t="shared" si="1"/>
        <v>21228.5</v>
      </c>
      <c r="G32">
        <f t="shared" si="2"/>
        <v>-1.5075000002980232E-2</v>
      </c>
      <c r="I32">
        <f t="shared" si="3"/>
        <v>-1.5075000002980232E-2</v>
      </c>
      <c r="O32">
        <f t="shared" ca="1" si="4"/>
        <v>-1.4756281516029679E-2</v>
      </c>
      <c r="Q32" s="1">
        <f t="shared" si="5"/>
        <v>43755.179799999998</v>
      </c>
    </row>
    <row r="33" spans="1:17" ht="12" customHeight="1" x14ac:dyDescent="0.2">
      <c r="A33" s="39" t="s">
        <v>49</v>
      </c>
      <c r="B33" s="40" t="s">
        <v>44</v>
      </c>
      <c r="C33" s="42">
        <v>58773.68</v>
      </c>
      <c r="D33" s="43">
        <v>2.9999999999999997E-4</v>
      </c>
      <c r="E33">
        <f t="shared" si="0"/>
        <v>21228.456977584963</v>
      </c>
      <c r="F33">
        <f t="shared" si="1"/>
        <v>21228.5</v>
      </c>
      <c r="G33">
        <f t="shared" si="2"/>
        <v>-1.48750000007567E-2</v>
      </c>
      <c r="I33">
        <f t="shared" si="3"/>
        <v>-1.48750000007567E-2</v>
      </c>
      <c r="O33">
        <f t="shared" ca="1" si="4"/>
        <v>-1.4756281516029679E-2</v>
      </c>
      <c r="Q33" s="1">
        <f t="shared" si="5"/>
        <v>43755.18</v>
      </c>
    </row>
    <row r="34" spans="1:17" ht="12" customHeight="1" x14ac:dyDescent="0.2">
      <c r="A34" s="39" t="s">
        <v>49</v>
      </c>
      <c r="B34" s="40" t="s">
        <v>43</v>
      </c>
      <c r="C34" s="42">
        <v>58773.8534</v>
      </c>
      <c r="D34" s="43">
        <v>5.9999999999999995E-4</v>
      </c>
      <c r="E34">
        <f t="shared" si="0"/>
        <v>21228.95849602314</v>
      </c>
      <c r="F34">
        <f t="shared" si="1"/>
        <v>21229</v>
      </c>
      <c r="G34">
        <f t="shared" si="2"/>
        <v>-1.434999999764841E-2</v>
      </c>
      <c r="I34">
        <f t="shared" si="3"/>
        <v>-1.434999999764841E-2</v>
      </c>
      <c r="O34">
        <f t="shared" ca="1" si="4"/>
        <v>-1.4756629058839617E-2</v>
      </c>
      <c r="Q34" s="1">
        <f t="shared" si="5"/>
        <v>43755.3534</v>
      </c>
    </row>
    <row r="35" spans="1:17" ht="12" customHeight="1" x14ac:dyDescent="0.2">
      <c r="A35" s="39" t="s">
        <v>49</v>
      </c>
      <c r="B35" s="40" t="s">
        <v>43</v>
      </c>
      <c r="C35" s="42">
        <v>58773.853499999997</v>
      </c>
      <c r="D35" s="43">
        <v>2.0000000000000001E-4</v>
      </c>
      <c r="E35">
        <f t="shared" si="0"/>
        <v>21228.958785249455</v>
      </c>
      <c r="F35">
        <f t="shared" si="1"/>
        <v>21229</v>
      </c>
      <c r="G35">
        <f t="shared" si="2"/>
        <v>-1.4250000000174623E-2</v>
      </c>
      <c r="I35">
        <f t="shared" si="3"/>
        <v>-1.4250000000174623E-2</v>
      </c>
      <c r="O35">
        <f t="shared" ca="1" si="4"/>
        <v>-1.4756629058839617E-2</v>
      </c>
      <c r="Q35" s="1">
        <f t="shared" si="5"/>
        <v>43755.353499999997</v>
      </c>
    </row>
    <row r="36" spans="1:17" ht="12" customHeight="1" x14ac:dyDescent="0.2">
      <c r="A36" s="39" t="s">
        <v>49</v>
      </c>
      <c r="B36" s="40" t="s">
        <v>43</v>
      </c>
      <c r="C36" s="42">
        <v>58773.8537</v>
      </c>
      <c r="D36" s="43">
        <v>5.0000000000000001E-4</v>
      </c>
      <c r="E36">
        <f t="shared" si="0"/>
        <v>21228.959363702099</v>
      </c>
      <c r="F36">
        <f t="shared" si="1"/>
        <v>21229</v>
      </c>
      <c r="G36">
        <f t="shared" si="2"/>
        <v>-1.404999999795109E-2</v>
      </c>
      <c r="I36">
        <f t="shared" si="3"/>
        <v>-1.404999999795109E-2</v>
      </c>
      <c r="O36">
        <f t="shared" ca="1" si="4"/>
        <v>-1.4756629058839617E-2</v>
      </c>
      <c r="Q36" s="1">
        <f t="shared" si="5"/>
        <v>43755.3537</v>
      </c>
    </row>
    <row r="37" spans="1:17" ht="12" customHeight="1" x14ac:dyDescent="0.2">
      <c r="C37" s="6"/>
      <c r="D37" s="6"/>
    </row>
    <row r="38" spans="1:17" ht="12" customHeight="1" x14ac:dyDescent="0.2">
      <c r="C38" s="6"/>
      <c r="D38" s="6"/>
    </row>
    <row r="39" spans="1:17" ht="12" customHeight="1" x14ac:dyDescent="0.2">
      <c r="C39" s="6"/>
      <c r="D39" s="6"/>
    </row>
    <row r="40" spans="1:17" ht="12" customHeight="1" x14ac:dyDescent="0.2">
      <c r="C40" s="6"/>
      <c r="D40" s="6"/>
    </row>
    <row r="41" spans="1:17" ht="12" customHeight="1" x14ac:dyDescent="0.2">
      <c r="C41" s="6"/>
      <c r="D41" s="6"/>
    </row>
    <row r="42" spans="1:17" ht="12" customHeight="1" x14ac:dyDescent="0.2">
      <c r="C42" s="6"/>
      <c r="D42" s="6"/>
    </row>
    <row r="43" spans="1:17" ht="12" customHeight="1" x14ac:dyDescent="0.2">
      <c r="C43" s="6"/>
      <c r="D43" s="6"/>
    </row>
    <row r="44" spans="1:17" ht="12" customHeight="1" x14ac:dyDescent="0.2">
      <c r="C44" s="6"/>
      <c r="D44" s="6"/>
    </row>
    <row r="45" spans="1:17" ht="12" customHeight="1" x14ac:dyDescent="0.2">
      <c r="C45" s="6"/>
      <c r="D45" s="6"/>
    </row>
    <row r="46" spans="1:17" ht="12" customHeight="1" x14ac:dyDescent="0.2">
      <c r="C46" s="6"/>
      <c r="D46" s="6"/>
    </row>
    <row r="47" spans="1:17" ht="12" customHeight="1" x14ac:dyDescent="0.2">
      <c r="C47" s="6"/>
      <c r="D47" s="6"/>
    </row>
    <row r="48" spans="1:17" ht="12" customHeight="1" x14ac:dyDescent="0.2">
      <c r="C48" s="6"/>
      <c r="D48" s="6"/>
    </row>
    <row r="49" spans="3:4" ht="12" customHeight="1" x14ac:dyDescent="0.2">
      <c r="C49" s="6"/>
      <c r="D49" s="6"/>
    </row>
    <row r="50" spans="3:4" ht="12" customHeight="1" x14ac:dyDescent="0.2">
      <c r="C50" s="6"/>
      <c r="D50" s="6"/>
    </row>
    <row r="51" spans="3:4" ht="12" customHeight="1" x14ac:dyDescent="0.2">
      <c r="C51" s="6"/>
      <c r="D51" s="6"/>
    </row>
    <row r="52" spans="3:4" ht="12" customHeight="1" x14ac:dyDescent="0.2">
      <c r="C52" s="6"/>
      <c r="D52" s="6"/>
    </row>
    <row r="53" spans="3:4" ht="12" customHeight="1" x14ac:dyDescent="0.2">
      <c r="C53" s="6"/>
      <c r="D53" s="6"/>
    </row>
    <row r="54" spans="3:4" ht="12" customHeight="1" x14ac:dyDescent="0.2">
      <c r="C54" s="6"/>
      <c r="D54" s="6"/>
    </row>
    <row r="55" spans="3:4" ht="12" customHeight="1" x14ac:dyDescent="0.2">
      <c r="C55" s="6"/>
      <c r="D55" s="6"/>
    </row>
    <row r="56" spans="3:4" ht="12" customHeight="1" x14ac:dyDescent="0.2">
      <c r="C56" s="6"/>
      <c r="D56" s="6"/>
    </row>
    <row r="57" spans="3:4" ht="12" customHeight="1" x14ac:dyDescent="0.2">
      <c r="C57" s="6"/>
      <c r="D57" s="6"/>
    </row>
    <row r="58" spans="3:4" ht="12" customHeight="1" x14ac:dyDescent="0.2">
      <c r="C58" s="6"/>
      <c r="D58" s="6"/>
    </row>
    <row r="59" spans="3:4" ht="12" customHeight="1" x14ac:dyDescent="0.2">
      <c r="C59" s="6"/>
      <c r="D59" s="6"/>
    </row>
    <row r="60" spans="3:4" ht="12" customHeight="1" x14ac:dyDescent="0.2">
      <c r="C60" s="6"/>
      <c r="D60" s="6"/>
    </row>
    <row r="61" spans="3:4" ht="12" customHeight="1" x14ac:dyDescent="0.2">
      <c r="C61" s="6"/>
      <c r="D61" s="6"/>
    </row>
    <row r="62" spans="3:4" ht="12" customHeight="1" x14ac:dyDescent="0.2">
      <c r="C62" s="6"/>
      <c r="D62" s="6"/>
    </row>
    <row r="63" spans="3:4" ht="12" customHeight="1" x14ac:dyDescent="0.2">
      <c r="C63" s="6"/>
      <c r="D63" s="6"/>
    </row>
    <row r="64" spans="3:4" ht="12" customHeight="1" x14ac:dyDescent="0.2">
      <c r="C64" s="6"/>
      <c r="D64" s="6"/>
    </row>
    <row r="65" spans="3:4" ht="12" customHeight="1" x14ac:dyDescent="0.2">
      <c r="C65" s="6"/>
      <c r="D65" s="6"/>
    </row>
    <row r="66" spans="3:4" ht="12" customHeight="1" x14ac:dyDescent="0.2">
      <c r="C66" s="6"/>
      <c r="D66" s="6"/>
    </row>
    <row r="67" spans="3:4" ht="12" customHeight="1" x14ac:dyDescent="0.2">
      <c r="C67" s="6"/>
      <c r="D67" s="6"/>
    </row>
    <row r="68" spans="3:4" ht="12" customHeight="1" x14ac:dyDescent="0.2">
      <c r="C68" s="6"/>
      <c r="D68" s="6"/>
    </row>
    <row r="69" spans="3:4" ht="12" customHeight="1" x14ac:dyDescent="0.2">
      <c r="C69" s="6"/>
      <c r="D69" s="6"/>
    </row>
    <row r="70" spans="3:4" ht="12" customHeight="1" x14ac:dyDescent="0.2">
      <c r="C70" s="6"/>
      <c r="D70" s="6"/>
    </row>
    <row r="71" spans="3:4" ht="12" customHeight="1" x14ac:dyDescent="0.2">
      <c r="C71" s="6"/>
      <c r="D71" s="6"/>
    </row>
    <row r="72" spans="3:4" ht="12" customHeight="1" x14ac:dyDescent="0.2">
      <c r="C72" s="6"/>
      <c r="D72" s="6"/>
    </row>
    <row r="73" spans="3:4" ht="12" customHeight="1" x14ac:dyDescent="0.2">
      <c r="C73" s="6"/>
      <c r="D73" s="6"/>
    </row>
    <row r="74" spans="3:4" ht="12" customHeight="1" x14ac:dyDescent="0.2">
      <c r="C74" s="6"/>
      <c r="D74" s="6"/>
    </row>
    <row r="75" spans="3:4" ht="12" customHeight="1" x14ac:dyDescent="0.2">
      <c r="C75" s="6"/>
      <c r="D75" s="6"/>
    </row>
    <row r="76" spans="3:4" ht="12" customHeight="1" x14ac:dyDescent="0.2">
      <c r="C76" s="6"/>
      <c r="D76" s="6"/>
    </row>
    <row r="77" spans="3:4" ht="12" customHeight="1" x14ac:dyDescent="0.2">
      <c r="C77" s="6"/>
      <c r="D77" s="6"/>
    </row>
    <row r="78" spans="3:4" ht="12" customHeight="1" x14ac:dyDescent="0.2">
      <c r="C78" s="6"/>
      <c r="D78" s="6"/>
    </row>
    <row r="79" spans="3:4" ht="12" customHeight="1" x14ac:dyDescent="0.2">
      <c r="C79" s="6"/>
      <c r="D79" s="6"/>
    </row>
    <row r="80" spans="3:4" ht="12" customHeight="1" x14ac:dyDescent="0.2">
      <c r="C80" s="6"/>
      <c r="D80" s="6"/>
    </row>
    <row r="81" spans="3:4" ht="12" customHeight="1" x14ac:dyDescent="0.2">
      <c r="C81" s="6"/>
      <c r="D81" s="6"/>
    </row>
    <row r="82" spans="3:4" ht="12" customHeight="1" x14ac:dyDescent="0.2">
      <c r="C82" s="6"/>
      <c r="D82" s="6"/>
    </row>
    <row r="83" spans="3:4" ht="12" customHeight="1" x14ac:dyDescent="0.2">
      <c r="C83" s="6"/>
      <c r="D83" s="6"/>
    </row>
    <row r="84" spans="3:4" ht="12" customHeight="1" x14ac:dyDescent="0.2">
      <c r="C84" s="6"/>
      <c r="D84" s="6"/>
    </row>
    <row r="85" spans="3:4" ht="12" customHeight="1" x14ac:dyDescent="0.2">
      <c r="C85" s="6"/>
      <c r="D85" s="6"/>
    </row>
    <row r="86" spans="3:4" ht="12" customHeight="1" x14ac:dyDescent="0.2">
      <c r="C86" s="6"/>
      <c r="D86" s="6"/>
    </row>
    <row r="87" spans="3:4" ht="12" customHeight="1" x14ac:dyDescent="0.2">
      <c r="C87" s="6"/>
      <c r="D87" s="6"/>
    </row>
    <row r="88" spans="3:4" ht="12" customHeight="1" x14ac:dyDescent="0.2">
      <c r="C88" s="6"/>
      <c r="D88" s="6"/>
    </row>
    <row r="89" spans="3:4" ht="12" customHeight="1" x14ac:dyDescent="0.2">
      <c r="C89" s="6"/>
      <c r="D89" s="6"/>
    </row>
    <row r="90" spans="3:4" ht="12" customHeight="1" x14ac:dyDescent="0.2">
      <c r="C90" s="6"/>
      <c r="D90" s="6"/>
    </row>
    <row r="91" spans="3:4" ht="12" customHeight="1" x14ac:dyDescent="0.2">
      <c r="C91" s="6"/>
      <c r="D91" s="6"/>
    </row>
    <row r="92" spans="3:4" ht="12" customHeight="1" x14ac:dyDescent="0.2">
      <c r="C92" s="6"/>
      <c r="D92" s="6"/>
    </row>
    <row r="93" spans="3:4" ht="12" customHeight="1" x14ac:dyDescent="0.2">
      <c r="C93" s="6"/>
      <c r="D93" s="6"/>
    </row>
    <row r="94" spans="3:4" ht="12" customHeight="1" x14ac:dyDescent="0.2">
      <c r="C94" s="6"/>
      <c r="D94" s="6"/>
    </row>
    <row r="95" spans="3:4" ht="12" customHeight="1" x14ac:dyDescent="0.2">
      <c r="C95" s="6"/>
      <c r="D95" s="6"/>
    </row>
    <row r="96" spans="3:4" ht="12" customHeight="1" x14ac:dyDescent="0.2">
      <c r="C96" s="6"/>
      <c r="D96" s="6"/>
    </row>
    <row r="97" spans="3:4" ht="12" customHeight="1" x14ac:dyDescent="0.2">
      <c r="C97" s="6"/>
      <c r="D97" s="6"/>
    </row>
    <row r="98" spans="3:4" ht="12" customHeight="1" x14ac:dyDescent="0.2">
      <c r="C98" s="6"/>
      <c r="D98" s="6"/>
    </row>
    <row r="99" spans="3:4" ht="12" customHeight="1" x14ac:dyDescent="0.2">
      <c r="C99" s="6"/>
      <c r="D99" s="6"/>
    </row>
    <row r="100" spans="3:4" ht="12" customHeight="1" x14ac:dyDescent="0.2">
      <c r="C100" s="6"/>
      <c r="D100" s="6"/>
    </row>
    <row r="101" spans="3:4" ht="12" customHeight="1" x14ac:dyDescent="0.2">
      <c r="C101" s="6"/>
      <c r="D101" s="6"/>
    </row>
    <row r="102" spans="3:4" ht="12" customHeight="1" x14ac:dyDescent="0.2">
      <c r="C102" s="6"/>
      <c r="D102" s="6"/>
    </row>
    <row r="103" spans="3:4" ht="12" customHeight="1" x14ac:dyDescent="0.2">
      <c r="C103" s="6"/>
      <c r="D103" s="6"/>
    </row>
    <row r="104" spans="3:4" ht="12" customHeight="1" x14ac:dyDescent="0.2">
      <c r="C104" s="6"/>
      <c r="D104" s="6"/>
    </row>
    <row r="105" spans="3:4" ht="12" customHeight="1" x14ac:dyDescent="0.2">
      <c r="C105" s="6"/>
      <c r="D105" s="6"/>
    </row>
    <row r="106" spans="3:4" ht="12" customHeight="1" x14ac:dyDescent="0.2">
      <c r="C106" s="6"/>
      <c r="D106" s="6"/>
    </row>
    <row r="107" spans="3:4" ht="12" customHeight="1" x14ac:dyDescent="0.2">
      <c r="C107" s="6"/>
      <c r="D107" s="6"/>
    </row>
    <row r="108" spans="3:4" ht="12" customHeight="1" x14ac:dyDescent="0.2">
      <c r="C108" s="6"/>
      <c r="D108" s="6"/>
    </row>
    <row r="109" spans="3:4" ht="12" customHeight="1" x14ac:dyDescent="0.2">
      <c r="C109" s="6"/>
      <c r="D109" s="6"/>
    </row>
    <row r="110" spans="3:4" ht="12" customHeight="1" x14ac:dyDescent="0.2">
      <c r="C110" s="6"/>
      <c r="D110" s="6"/>
    </row>
    <row r="111" spans="3:4" ht="12" customHeight="1" x14ac:dyDescent="0.2">
      <c r="C111" s="6"/>
      <c r="D111" s="6"/>
    </row>
    <row r="112" spans="3:4" ht="12" customHeight="1" x14ac:dyDescent="0.2">
      <c r="C112" s="6"/>
      <c r="D112" s="6"/>
    </row>
    <row r="113" spans="3:4" ht="12" customHeight="1" x14ac:dyDescent="0.2">
      <c r="C113" s="6"/>
      <c r="D113" s="6"/>
    </row>
    <row r="114" spans="3:4" ht="12" customHeight="1" x14ac:dyDescent="0.2">
      <c r="C114" s="6"/>
      <c r="D114" s="6"/>
    </row>
    <row r="115" spans="3:4" ht="12" customHeight="1" x14ac:dyDescent="0.2">
      <c r="C115" s="6"/>
      <c r="D115" s="6"/>
    </row>
    <row r="116" spans="3:4" ht="12" customHeight="1" x14ac:dyDescent="0.2">
      <c r="C116" s="6"/>
      <c r="D116" s="6"/>
    </row>
    <row r="117" spans="3:4" ht="12" customHeight="1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2024-02-17T04:11:57Z</dcterms:modified>
</cp:coreProperties>
</file>