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F6CB548-4A20-491B-955C-7FE898AC0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<sst xmlns="http://schemas.openxmlformats.org/spreadsheetml/2006/main" count="58" uniqueCount="49">
  <si>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</si>
  <si>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</si>
  <si>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</si>
  <si>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</si>
  <si>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</si>
  <si>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</si>
  <si>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</si>
  <si>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</si>
  <si>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</si>
  <si>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</si>
  <si>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</si>
  <si>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</si>
  <si>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</si>
  <si>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</si>
  <si>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</si>
  <si>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</si>
  <si>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</si>
  <si>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</si>
  <si>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</si>
  <si>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</si>
  <si>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</si>
  <si>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</si>
  <si>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</si>
  <si>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</si>
  <si>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</si>
  <si>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</si>
  <si>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</si>
  <si>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</si>
  <si>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</si>
  <si>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</si>
  <si>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</si>
  <si>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</si>
  <si>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</si>
  <si>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</si>
  <si>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</si>
  <si>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</si>
  <si>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</si>
  <si>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</si>
  <si>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</si>
  <si>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</si>
  <si>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</si>
  <si>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</si>
  <si>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</si>
  <si>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</si>
  <si>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V0520 Lac</t>
  </si>
  <si>
    <t>VSX</t>
  </si>
  <si>
    <t>EW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</si>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</sst>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V0520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6.2069999999948777E-2</c:v>
                </c:pt>
                <c:pt idx="2">
                  <c:v>6.1529999999038409E-2</c:v>
                </c:pt>
                <c:pt idx="3">
                  <c:v>5.4935000000114087E-2</c:v>
                </c:pt>
                <c:pt idx="4">
                  <c:v>5.2779999998165295E-2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6.0489569724521408E-5</c:v>
                </c:pt>
                <c:pt idx="1">
                  <c:v>5.7625826869940937E-2</c:v>
                </c:pt>
                <c:pt idx="2">
                  <c:v>5.7645993392028944E-2</c:v>
                </c:pt>
                <c:pt idx="3">
                  <c:v>5.7782117416122991E-2</c:v>
                </c:pt>
                <c:pt idx="4">
                  <c:v>5.8200572749449141E-2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5709</c:v>
                </c:pt>
                <c:pt idx="2">
                  <c:v>5711</c:v>
                </c:pt>
                <c:pt idx="3">
                  <c:v>5724.5</c:v>
                </c:pt>
                <c:pt idx="4">
                  <c:v>5766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t="s">
        <v>46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37</v>
      </c>
      <c r="D4" s="27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56174.080000000002</v>
      </c>
      <c r="D7" s="28" t="s">
        <v>45</v>
      </c>
    </row>
    <row r="8" spans="1:15" x14ac:dyDescent="0.2">
      <c r="A8" t="s">
        <v>3</v>
      </c>
      <c r="C8" s="47">
        <v>0.58157000000000003</v>
      </c>
      <c r="D8" s="28" t="s">
        <v>45</v>
      </c>
    </row>
    <row r="9" spans="1:15" x14ac:dyDescent="0.2">
      <c r="A9" s="23" t="s">
        <v>32</v>
      </c>
      <c r="B9" s="24">
        <v>21</v>
      </c>
      <c r="C9" s="48" t="str">
        <f>"F"&amp;B9</f>
        <v>F21</v>
      </c>
      <c r="D9" s="22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6.0489569724521408E-5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1.0083261044003576E-5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59527.470820572751</v>
      </c>
      <c r="E15" s="14" t="s">
        <v>30</v>
      </c>
      <c r="F15" s="32">
        <f ca="1">NOW()+15018.5+$C$5/24</f>
        <v>60357.72724375</v>
      </c>
    </row>
    <row r="16" spans="1:15" x14ac:dyDescent="0.2">
      <c r="A16" s="16" t="s">
        <v>4</v>
      </c>
      <c r="B16" s="10"/>
      <c r="C16" s="17">
        <f ca="1">+C8+C12</f>
        <v>0.58158008326104405</v>
      </c>
      <c r="E16" s="14" t="s">
        <v>35</v>
      </c>
      <c r="F16" s="15">
        <f ca="1">ROUND(2*(F15-$C$7)/$C$8,0)/2+F14</f>
        <v>7194.5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2">
        <f ca="1">ROUND(2*(F15-$C$15)/$C$16,0)/2+F14</f>
        <v>1428.5</v>
      </c>
    </row>
    <row r="18" spans="1:21" ht="14.25" thickTop="1" thickBot="1" x14ac:dyDescent="0.25">
      <c r="A18" s="16" t="s">
        <v>5</v>
      </c>
      <c r="B18" s="10"/>
      <c r="C18" s="19">
        <f ca="1">+C15</f>
        <v>59527.470820572751</v>
      </c>
      <c r="D18" s="20">
        <f ca="1">+C16</f>
        <v>0.58158008326104405</v>
      </c>
      <c r="E18" s="14" t="s">
        <v>31</v>
      </c>
      <c r="F18" s="18">
        <f ca="1">+$C$15+$C$16*F17-15018.5-$C$5/24</f>
        <v>45340.153802844485</v>
      </c>
    </row>
    <row r="19" spans="1:21" ht="13.5" thickTop="1" x14ac:dyDescent="0.2">
      <c r="F19" s="41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45</v>
      </c>
      <c r="C21" s="8">
        <v>56174.080000000002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6.0489569724521408E-5</v>
      </c>
      <c r="Q21" s="42">
        <f>+C21-15018.5</f>
        <v>41155.58</v>
      </c>
    </row>
    <row r="22" spans="1:21" x14ac:dyDescent="0.2">
      <c r="A22" s="43" t="s">
        <v>47</v>
      </c>
      <c r="B22" s="44" t="s">
        <v>48</v>
      </c>
      <c r="C22" s="45">
        <v>59494.325199999999</v>
      </c>
      <c r="D22" s="46">
        <v>3.5000000000000001E-3</v>
      </c>
      <c r="E22">
        <f t="shared" ref="E22:E25" si="0">+(C22-C$7)/C$8</f>
        <v>5709.1067283388029</v>
      </c>
      <c r="F22">
        <f t="shared" ref="F22:F25" si="1">ROUND(2*E22,0)/2</f>
        <v>5709</v>
      </c>
      <c r="G22">
        <f t="shared" ref="G22:G25" si="2">+C22-(C$7+F22*C$8)</f>
        <v>6.2069999999948777E-2</v>
      </c>
      <c r="K22">
        <f>+G22</f>
        <v>6.2069999999948777E-2</v>
      </c>
      <c r="O22">
        <f t="shared" ref="O22:O25" ca="1" si="3">+C$11+C$12*$F22</f>
        <v>5.7625826869940937E-2</v>
      </c>
      <c r="Q22" s="42">
        <f t="shared" ref="Q22:Q25" si="4">+C22-15018.5</f>
        <v>44475.825199999999</v>
      </c>
    </row>
    <row r="23" spans="1:21" x14ac:dyDescent="0.2">
      <c r="A23" s="43" t="s">
        <v>47</v>
      </c>
      <c r="B23" s="44" t="s">
        <v>48</v>
      </c>
      <c r="C23" s="45">
        <v>59495.487800000003</v>
      </c>
      <c r="D23" s="46">
        <v>3.5000000000000001E-3</v>
      </c>
      <c r="E23">
        <f t="shared" si="0"/>
        <v>5711.1057998177357</v>
      </c>
      <c r="F23">
        <f t="shared" si="1"/>
        <v>5711</v>
      </c>
      <c r="G23">
        <f t="shared" si="2"/>
        <v>6.1529999999038409E-2</v>
      </c>
      <c r="K23">
        <f>+G23</f>
        <v>6.1529999999038409E-2</v>
      </c>
      <c r="O23">
        <f t="shared" ca="1" si="3"/>
        <v>5.7645993392028944E-2</v>
      </c>
      <c r="Q23" s="42">
        <f t="shared" si="4"/>
        <v>44476.987800000003</v>
      </c>
    </row>
    <row r="24" spans="1:21" x14ac:dyDescent="0.2">
      <c r="A24" s="43" t="s">
        <v>47</v>
      </c>
      <c r="B24" s="44" t="s">
        <v>48</v>
      </c>
      <c r="C24" s="45">
        <v>59503.332399999999</v>
      </c>
      <c r="D24" s="46">
        <v>3.5000000000000001E-3</v>
      </c>
      <c r="E24">
        <f t="shared" si="0"/>
        <v>5724.594459824264</v>
      </c>
      <c r="F24">
        <f t="shared" si="1"/>
        <v>5724.5</v>
      </c>
      <c r="G24">
        <f t="shared" si="2"/>
        <v>5.4935000000114087E-2</v>
      </c>
      <c r="K24">
        <f>+G24</f>
        <v>5.4935000000114087E-2</v>
      </c>
      <c r="O24">
        <f t="shared" ca="1" si="3"/>
        <v>5.7782117416122991E-2</v>
      </c>
      <c r="Q24" s="42">
        <f t="shared" si="4"/>
        <v>44484.832399999999</v>
      </c>
    </row>
    <row r="25" spans="1:21" x14ac:dyDescent="0.2">
      <c r="A25" s="43" t="s">
        <v>47</v>
      </c>
      <c r="B25" s="44" t="s">
        <v>48</v>
      </c>
      <c r="C25" s="45">
        <v>59527.465400000001</v>
      </c>
      <c r="D25" s="46">
        <v>3.5000000000000001E-3</v>
      </c>
      <c r="E25">
        <f t="shared" si="0"/>
        <v>5766.0907543373951</v>
      </c>
      <c r="F25">
        <f t="shared" si="1"/>
        <v>5766</v>
      </c>
      <c r="G25">
        <f t="shared" si="2"/>
        <v>5.2779999998165295E-2</v>
      </c>
      <c r="K25">
        <f>+G25</f>
        <v>5.2779999998165295E-2</v>
      </c>
      <c r="O25">
        <f t="shared" ca="1" si="3"/>
        <v>5.8200572749449141E-2</v>
      </c>
      <c r="Q25" s="42">
        <f t="shared" si="4"/>
        <v>44508.965400000001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2024-02-17T04:27:13Z</dcterms:modified>
</cp:coreProperties>
</file>