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13BB613-4BEA-4B26-B04E-571B47C7E1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I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E35" i="1"/>
  <c r="F35" i="1"/>
  <c r="G35" i="1"/>
  <c r="K35" i="1"/>
  <c r="E36" i="1"/>
  <c r="F36" i="1"/>
  <c r="G36" i="1"/>
  <c r="K36" i="1"/>
  <c r="E37" i="1"/>
  <c r="F37" i="1"/>
  <c r="G37" i="1"/>
  <c r="K37" i="1"/>
  <c r="E39" i="1"/>
  <c r="F39" i="1"/>
  <c r="G39" i="1"/>
  <c r="K39" i="1"/>
  <c r="E40" i="1"/>
  <c r="F40" i="1"/>
  <c r="G40" i="1"/>
  <c r="K40" i="1"/>
  <c r="E41" i="1"/>
  <c r="F41" i="1"/>
  <c r="G41" i="1"/>
  <c r="K41" i="1"/>
  <c r="E42" i="1"/>
  <c r="F42" i="1"/>
  <c r="G42" i="1"/>
  <c r="K42" i="1"/>
  <c r="E43" i="1"/>
  <c r="F43" i="1"/>
  <c r="G43" i="1"/>
  <c r="K43" i="1"/>
  <c r="E44" i="1"/>
  <c r="F44" i="1"/>
  <c r="G44" i="1"/>
  <c r="K44" i="1"/>
  <c r="E45" i="1"/>
  <c r="F45" i="1"/>
  <c r="G45" i="1"/>
  <c r="K45" i="1"/>
  <c r="D9" i="1"/>
  <c r="C9" i="1"/>
  <c r="E29" i="1"/>
  <c r="F29" i="1"/>
  <c r="G29" i="1"/>
  <c r="K29" i="1"/>
  <c r="E38" i="1"/>
  <c r="F38" i="1"/>
  <c r="G38" i="1"/>
  <c r="Q21" i="1"/>
  <c r="Q22" i="1"/>
  <c r="Q23" i="1"/>
  <c r="Q24" i="1"/>
  <c r="Q25" i="1"/>
  <c r="Q26" i="1"/>
  <c r="Q27" i="1"/>
  <c r="Q28" i="1"/>
  <c r="Q30" i="1"/>
  <c r="Q31" i="1"/>
  <c r="Q32" i="1"/>
  <c r="Q33" i="1"/>
  <c r="Q34" i="1"/>
  <c r="Q35" i="1"/>
  <c r="Q36" i="1"/>
  <c r="Q37" i="1"/>
  <c r="Q39" i="1"/>
  <c r="Q40" i="1"/>
  <c r="Q41" i="1"/>
  <c r="Q42" i="1"/>
  <c r="Q43" i="1"/>
  <c r="Q44" i="1"/>
  <c r="Q45" i="1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10" i="2"/>
  <c r="Q38" i="1"/>
  <c r="K38" i="1"/>
  <c r="Q29" i="1"/>
  <c r="F16" i="1"/>
  <c r="C17" i="1"/>
  <c r="C11" i="1"/>
  <c r="C12" i="1"/>
  <c r="C16" i="1" l="1"/>
  <c r="D18" i="1" s="1"/>
  <c r="O38" i="1"/>
  <c r="C15" i="1"/>
  <c r="O25" i="1"/>
  <c r="O26" i="1"/>
  <c r="O37" i="1"/>
  <c r="O40" i="1"/>
  <c r="O21" i="1"/>
  <c r="O34" i="1"/>
  <c r="O35" i="1"/>
  <c r="O27" i="1"/>
  <c r="O44" i="1"/>
  <c r="O39" i="1"/>
  <c r="O28" i="1"/>
  <c r="O29" i="1"/>
  <c r="O24" i="1"/>
  <c r="O45" i="1"/>
  <c r="O30" i="1"/>
  <c r="O43" i="1"/>
  <c r="O36" i="1"/>
  <c r="O41" i="1"/>
  <c r="O33" i="1"/>
  <c r="O22" i="1"/>
  <c r="O23" i="1"/>
  <c r="O42" i="1"/>
  <c r="O31" i="1"/>
  <c r="O32" i="1"/>
  <c r="F17" i="1"/>
  <c r="F18" i="1" l="1"/>
  <c r="F19" i="1" s="1"/>
  <c r="C18" i="1"/>
</calcChain>
</file>

<file path=xl/sharedStrings.xml><?xml version="1.0" encoding="utf-8"?>
<sst xmlns="http://schemas.openxmlformats.org/spreadsheetml/2006/main" count="147" uniqueCount="56">
  <si>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</si>
  <si>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</si>
  <si>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</si>
  <si>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</si>
  <si>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</si>
  <si>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</si>
  <si>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</si>
  <si>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</si>
  <si>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</si>
  <si>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</si>
  <si>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</si>
  <si>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</si>
  <si>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</si>
  <si>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</si>
  <si>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</si>
  <si>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</si>
  <si>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</si>
  <si>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</si>
  <si>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</si>
  <si>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</si>
  <si>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</si>
  <si>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</si>
  <si>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</si>
  <si>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</si>
  <si>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</si>
  <si>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</si>
  <si>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</si>
  <si>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</si>
  <si>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</si>
  <si>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</si>
  <si>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</si>
  <si>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</si>
  <si>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</si>
  <si>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</si>
  <si>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Constell:</t>
  </si>
  <si>
    <t>Lac</t>
  </si>
  <si>
    <t>VSX</t>
  </si>
  <si>
    <t>IBVS 5958</t>
  </si>
  <si>
    <t>II</t>
  </si>
  <si>
    <t>IBVS 6048</t>
  </si>
  <si>
    <t>I</t>
  </si>
  <si>
    <t>SkyDot NSVS</t>
  </si>
  <si>
    <t>Liakos &amp; Niarchos (2011)</t>
  </si>
  <si>
    <t>Samec et al 2015AJ….149…90</t>
  </si>
  <si>
    <t>vis</t>
  </si>
  <si>
    <t>CCD</t>
  </si>
  <si>
    <t>wt</t>
  </si>
  <si>
    <t>pg</t>
  </si>
  <si>
    <t>PE</t>
  </si>
  <si>
    <t>s5</t>
  </si>
  <si>
    <t>s6</t>
  </si>
  <si>
    <t>s7</t>
  </si>
  <si>
    <t>EW</t>
  </si>
  <si>
    <t>See Samec et al. 2015AJ….149…90</t>
  </si>
  <si>
    <t>BAD?</t>
  </si>
  <si>
    <t>V0675 Lac / GSC 3208-1986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</si>
</sst>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2" xfId="0" applyBorder="1" applyAlignment="1"/>
    <xf numFmtId="0" fontId="11" fillId="0" borderId="0" xfId="0" applyFont="1" applyAlignment="1"/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V0675 Lac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-11917</c:v>
                </c:pt>
                <c:pt idx="1">
                  <c:v>-11917</c:v>
                </c:pt>
                <c:pt idx="2">
                  <c:v>-11830.5</c:v>
                </c:pt>
                <c:pt idx="3">
                  <c:v>-11830.5</c:v>
                </c:pt>
                <c:pt idx="4">
                  <c:v>-11546.5</c:v>
                </c:pt>
                <c:pt idx="5">
                  <c:v>-11529.5</c:v>
                </c:pt>
                <c:pt idx="6">
                  <c:v>-11529.5</c:v>
                </c:pt>
                <c:pt idx="7">
                  <c:v>-11396</c:v>
                </c:pt>
                <c:pt idx="8">
                  <c:v>-1878.5</c:v>
                </c:pt>
                <c:pt idx="9">
                  <c:v>-1878.5</c:v>
                </c:pt>
                <c:pt idx="10">
                  <c:v>-1876.5</c:v>
                </c:pt>
                <c:pt idx="11">
                  <c:v>-1876</c:v>
                </c:pt>
                <c:pt idx="12">
                  <c:v>-1873.5</c:v>
                </c:pt>
                <c:pt idx="13">
                  <c:v>-1871.5</c:v>
                </c:pt>
                <c:pt idx="14">
                  <c:v>-1871</c:v>
                </c:pt>
                <c:pt idx="15">
                  <c:v>-1851.5</c:v>
                </c:pt>
                <c:pt idx="16">
                  <c:v>-1849</c:v>
                </c:pt>
                <c:pt idx="17">
                  <c:v>0</c:v>
                </c:pt>
                <c:pt idx="18">
                  <c:v>87</c:v>
                </c:pt>
                <c:pt idx="19">
                  <c:v>87.5</c:v>
                </c:pt>
                <c:pt idx="20">
                  <c:v>92</c:v>
                </c:pt>
                <c:pt idx="21">
                  <c:v>92.5</c:v>
                </c:pt>
                <c:pt idx="22">
                  <c:v>94.5</c:v>
                </c:pt>
                <c:pt idx="23">
                  <c:v>95</c:v>
                </c:pt>
                <c:pt idx="24">
                  <c:v>99.5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0C-4EB4-AB77-5B59E857116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-11917</c:v>
                </c:pt>
                <c:pt idx="1">
                  <c:v>-11917</c:v>
                </c:pt>
                <c:pt idx="2">
                  <c:v>-11830.5</c:v>
                </c:pt>
                <c:pt idx="3">
                  <c:v>-11830.5</c:v>
                </c:pt>
                <c:pt idx="4">
                  <c:v>-11546.5</c:v>
                </c:pt>
                <c:pt idx="5">
                  <c:v>-11529.5</c:v>
                </c:pt>
                <c:pt idx="6">
                  <c:v>-11529.5</c:v>
                </c:pt>
                <c:pt idx="7">
                  <c:v>-11396</c:v>
                </c:pt>
                <c:pt idx="8">
                  <c:v>-1878.5</c:v>
                </c:pt>
                <c:pt idx="9">
                  <c:v>-1878.5</c:v>
                </c:pt>
                <c:pt idx="10">
                  <c:v>-1876.5</c:v>
                </c:pt>
                <c:pt idx="11">
                  <c:v>-1876</c:v>
                </c:pt>
                <c:pt idx="12">
                  <c:v>-1873.5</c:v>
                </c:pt>
                <c:pt idx="13">
                  <c:v>-1871.5</c:v>
                </c:pt>
                <c:pt idx="14">
                  <c:v>-1871</c:v>
                </c:pt>
                <c:pt idx="15">
                  <c:v>-1851.5</c:v>
                </c:pt>
                <c:pt idx="16">
                  <c:v>-1849</c:v>
                </c:pt>
                <c:pt idx="17">
                  <c:v>0</c:v>
                </c:pt>
                <c:pt idx="18">
                  <c:v>87</c:v>
                </c:pt>
                <c:pt idx="19">
                  <c:v>87.5</c:v>
                </c:pt>
                <c:pt idx="20">
                  <c:v>92</c:v>
                </c:pt>
                <c:pt idx="21">
                  <c:v>92.5</c:v>
                </c:pt>
                <c:pt idx="22">
                  <c:v>94.5</c:v>
                </c:pt>
                <c:pt idx="23">
                  <c:v>95</c:v>
                </c:pt>
                <c:pt idx="24">
                  <c:v>99.5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0">
                  <c:v>-5.1999000002979301E-2</c:v>
                </c:pt>
                <c:pt idx="1">
                  <c:v>-5.0998999999137595E-2</c:v>
                </c:pt>
                <c:pt idx="2">
                  <c:v>-4.9733500003640074E-2</c:v>
                </c:pt>
                <c:pt idx="3">
                  <c:v>-4.8733500007074326E-2</c:v>
                </c:pt>
                <c:pt idx="4">
                  <c:v>-4.9185500007297378E-2</c:v>
                </c:pt>
                <c:pt idx="5">
                  <c:v>-4.5086500002071261E-2</c:v>
                </c:pt>
                <c:pt idx="6">
                  <c:v>-4.4086500005505513E-2</c:v>
                </c:pt>
                <c:pt idx="7">
                  <c:v>-4.7012000002723653E-2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0C-4EB4-AB77-5B59E857116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-11917</c:v>
                </c:pt>
                <c:pt idx="1">
                  <c:v>-11917</c:v>
                </c:pt>
                <c:pt idx="2">
                  <c:v>-11830.5</c:v>
                </c:pt>
                <c:pt idx="3">
                  <c:v>-11830.5</c:v>
                </c:pt>
                <c:pt idx="4">
                  <c:v>-11546.5</c:v>
                </c:pt>
                <c:pt idx="5">
                  <c:v>-11529.5</c:v>
                </c:pt>
                <c:pt idx="6">
                  <c:v>-11529.5</c:v>
                </c:pt>
                <c:pt idx="7">
                  <c:v>-11396</c:v>
                </c:pt>
                <c:pt idx="8">
                  <c:v>-1878.5</c:v>
                </c:pt>
                <c:pt idx="9">
                  <c:v>-1878.5</c:v>
                </c:pt>
                <c:pt idx="10">
                  <c:v>-1876.5</c:v>
                </c:pt>
                <c:pt idx="11">
                  <c:v>-1876</c:v>
                </c:pt>
                <c:pt idx="12">
                  <c:v>-1873.5</c:v>
                </c:pt>
                <c:pt idx="13">
                  <c:v>-1871.5</c:v>
                </c:pt>
                <c:pt idx="14">
                  <c:v>-1871</c:v>
                </c:pt>
                <c:pt idx="15">
                  <c:v>-1851.5</c:v>
                </c:pt>
                <c:pt idx="16">
                  <c:v>-1849</c:v>
                </c:pt>
                <c:pt idx="17">
                  <c:v>0</c:v>
                </c:pt>
                <c:pt idx="18">
                  <c:v>87</c:v>
                </c:pt>
                <c:pt idx="19">
                  <c:v>87.5</c:v>
                </c:pt>
                <c:pt idx="20">
                  <c:v>92</c:v>
                </c:pt>
                <c:pt idx="21">
                  <c:v>92.5</c:v>
                </c:pt>
                <c:pt idx="22">
                  <c:v>94.5</c:v>
                </c:pt>
                <c:pt idx="23">
                  <c:v>95</c:v>
                </c:pt>
                <c:pt idx="24">
                  <c:v>99.5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0C-4EB4-AB77-5B59E857116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-11917</c:v>
                </c:pt>
                <c:pt idx="1">
                  <c:v>-11917</c:v>
                </c:pt>
                <c:pt idx="2">
                  <c:v>-11830.5</c:v>
                </c:pt>
                <c:pt idx="3">
                  <c:v>-11830.5</c:v>
                </c:pt>
                <c:pt idx="4">
                  <c:v>-11546.5</c:v>
                </c:pt>
                <c:pt idx="5">
                  <c:v>-11529.5</c:v>
                </c:pt>
                <c:pt idx="6">
                  <c:v>-11529.5</c:v>
                </c:pt>
                <c:pt idx="7">
                  <c:v>-11396</c:v>
                </c:pt>
                <c:pt idx="8">
                  <c:v>-1878.5</c:v>
                </c:pt>
                <c:pt idx="9">
                  <c:v>-1878.5</c:v>
                </c:pt>
                <c:pt idx="10">
                  <c:v>-1876.5</c:v>
                </c:pt>
                <c:pt idx="11">
                  <c:v>-1876</c:v>
                </c:pt>
                <c:pt idx="12">
                  <c:v>-1873.5</c:v>
                </c:pt>
                <c:pt idx="13">
                  <c:v>-1871.5</c:v>
                </c:pt>
                <c:pt idx="14">
                  <c:v>-1871</c:v>
                </c:pt>
                <c:pt idx="15">
                  <c:v>-1851.5</c:v>
                </c:pt>
                <c:pt idx="16">
                  <c:v>-1849</c:v>
                </c:pt>
                <c:pt idx="17">
                  <c:v>0</c:v>
                </c:pt>
                <c:pt idx="18">
                  <c:v>87</c:v>
                </c:pt>
                <c:pt idx="19">
                  <c:v>87.5</c:v>
                </c:pt>
                <c:pt idx="20">
                  <c:v>92</c:v>
                </c:pt>
                <c:pt idx="21">
                  <c:v>92.5</c:v>
                </c:pt>
                <c:pt idx="22">
                  <c:v>94.5</c:v>
                </c:pt>
                <c:pt idx="23">
                  <c:v>95</c:v>
                </c:pt>
                <c:pt idx="24">
                  <c:v>99.5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8">
                  <c:v>-3.9389500001561828E-2</c:v>
                </c:pt>
                <c:pt idx="9">
                  <c:v>-3.9389500001561828E-2</c:v>
                </c:pt>
                <c:pt idx="10">
                  <c:v>-2.2795500008214731E-2</c:v>
                </c:pt>
                <c:pt idx="11">
                  <c:v>-2.8872000002593268E-2</c:v>
                </c:pt>
                <c:pt idx="12">
                  <c:v>-2.8254500008188188E-2</c:v>
                </c:pt>
                <c:pt idx="13">
                  <c:v>-2.9560500006482471E-2</c:v>
                </c:pt>
                <c:pt idx="14">
                  <c:v>-2.8537000005599111E-2</c:v>
                </c:pt>
                <c:pt idx="15">
                  <c:v>-2.822050000395393E-2</c:v>
                </c:pt>
                <c:pt idx="16">
                  <c:v>-2.8703000003588386E-2</c:v>
                </c:pt>
                <c:pt idx="17">
                  <c:v>0</c:v>
                </c:pt>
                <c:pt idx="18">
                  <c:v>-1.5110000022104941E-3</c:v>
                </c:pt>
                <c:pt idx="19">
                  <c:v>-1.1874999981955625E-3</c:v>
                </c:pt>
                <c:pt idx="20">
                  <c:v>-1.5760000023874454E-3</c:v>
                </c:pt>
                <c:pt idx="21">
                  <c:v>-1.3525000031222589E-3</c:v>
                </c:pt>
                <c:pt idx="22">
                  <c:v>-1.2585000004037283E-3</c:v>
                </c:pt>
                <c:pt idx="23">
                  <c:v>-1.6350000005331822E-3</c:v>
                </c:pt>
                <c:pt idx="24">
                  <c:v>-1.4235000053304248E-3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E0C-4EB4-AB77-5B59E857116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-11917</c:v>
                </c:pt>
                <c:pt idx="1">
                  <c:v>-11917</c:v>
                </c:pt>
                <c:pt idx="2">
                  <c:v>-11830.5</c:v>
                </c:pt>
                <c:pt idx="3">
                  <c:v>-11830.5</c:v>
                </c:pt>
                <c:pt idx="4">
                  <c:v>-11546.5</c:v>
                </c:pt>
                <c:pt idx="5">
                  <c:v>-11529.5</c:v>
                </c:pt>
                <c:pt idx="6">
                  <c:v>-11529.5</c:v>
                </c:pt>
                <c:pt idx="7">
                  <c:v>-11396</c:v>
                </c:pt>
                <c:pt idx="8">
                  <c:v>-1878.5</c:v>
                </c:pt>
                <c:pt idx="9">
                  <c:v>-1878.5</c:v>
                </c:pt>
                <c:pt idx="10">
                  <c:v>-1876.5</c:v>
                </c:pt>
                <c:pt idx="11">
                  <c:v>-1876</c:v>
                </c:pt>
                <c:pt idx="12">
                  <c:v>-1873.5</c:v>
                </c:pt>
                <c:pt idx="13">
                  <c:v>-1871.5</c:v>
                </c:pt>
                <c:pt idx="14">
                  <c:v>-1871</c:v>
                </c:pt>
                <c:pt idx="15">
                  <c:v>-1851.5</c:v>
                </c:pt>
                <c:pt idx="16">
                  <c:v>-1849</c:v>
                </c:pt>
                <c:pt idx="17">
                  <c:v>0</c:v>
                </c:pt>
                <c:pt idx="18">
                  <c:v>87</c:v>
                </c:pt>
                <c:pt idx="19">
                  <c:v>87.5</c:v>
                </c:pt>
                <c:pt idx="20">
                  <c:v>92</c:v>
                </c:pt>
                <c:pt idx="21">
                  <c:v>92.5</c:v>
                </c:pt>
                <c:pt idx="22">
                  <c:v>94.5</c:v>
                </c:pt>
                <c:pt idx="23">
                  <c:v>95</c:v>
                </c:pt>
                <c:pt idx="24">
                  <c:v>99.5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E0C-4EB4-AB77-5B59E857116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-11917</c:v>
                </c:pt>
                <c:pt idx="1">
                  <c:v>-11917</c:v>
                </c:pt>
                <c:pt idx="2">
                  <c:v>-11830.5</c:v>
                </c:pt>
                <c:pt idx="3">
                  <c:v>-11830.5</c:v>
                </c:pt>
                <c:pt idx="4">
                  <c:v>-11546.5</c:v>
                </c:pt>
                <c:pt idx="5">
                  <c:v>-11529.5</c:v>
                </c:pt>
                <c:pt idx="6">
                  <c:v>-11529.5</c:v>
                </c:pt>
                <c:pt idx="7">
                  <c:v>-11396</c:v>
                </c:pt>
                <c:pt idx="8">
                  <c:v>-1878.5</c:v>
                </c:pt>
                <c:pt idx="9">
                  <c:v>-1878.5</c:v>
                </c:pt>
                <c:pt idx="10">
                  <c:v>-1876.5</c:v>
                </c:pt>
                <c:pt idx="11">
                  <c:v>-1876</c:v>
                </c:pt>
                <c:pt idx="12">
                  <c:v>-1873.5</c:v>
                </c:pt>
                <c:pt idx="13">
                  <c:v>-1871.5</c:v>
                </c:pt>
                <c:pt idx="14">
                  <c:v>-1871</c:v>
                </c:pt>
                <c:pt idx="15">
                  <c:v>-1851.5</c:v>
                </c:pt>
                <c:pt idx="16">
                  <c:v>-1849</c:v>
                </c:pt>
                <c:pt idx="17">
                  <c:v>0</c:v>
                </c:pt>
                <c:pt idx="18">
                  <c:v>87</c:v>
                </c:pt>
                <c:pt idx="19">
                  <c:v>87.5</c:v>
                </c:pt>
                <c:pt idx="20">
                  <c:v>92</c:v>
                </c:pt>
                <c:pt idx="21">
                  <c:v>92.5</c:v>
                </c:pt>
                <c:pt idx="22">
                  <c:v>94.5</c:v>
                </c:pt>
                <c:pt idx="23">
                  <c:v>95</c:v>
                </c:pt>
                <c:pt idx="24">
                  <c:v>99.5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E0C-4EB4-AB77-5B59E857116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1.6999999999999999E-3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1E-3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-11917</c:v>
                </c:pt>
                <c:pt idx="1">
                  <c:v>-11917</c:v>
                </c:pt>
                <c:pt idx="2">
                  <c:v>-11830.5</c:v>
                </c:pt>
                <c:pt idx="3">
                  <c:v>-11830.5</c:v>
                </c:pt>
                <c:pt idx="4">
                  <c:v>-11546.5</c:v>
                </c:pt>
                <c:pt idx="5">
                  <c:v>-11529.5</c:v>
                </c:pt>
                <c:pt idx="6">
                  <c:v>-11529.5</c:v>
                </c:pt>
                <c:pt idx="7">
                  <c:v>-11396</c:v>
                </c:pt>
                <c:pt idx="8">
                  <c:v>-1878.5</c:v>
                </c:pt>
                <c:pt idx="9">
                  <c:v>-1878.5</c:v>
                </c:pt>
                <c:pt idx="10">
                  <c:v>-1876.5</c:v>
                </c:pt>
                <c:pt idx="11">
                  <c:v>-1876</c:v>
                </c:pt>
                <c:pt idx="12">
                  <c:v>-1873.5</c:v>
                </c:pt>
                <c:pt idx="13">
                  <c:v>-1871.5</c:v>
                </c:pt>
                <c:pt idx="14">
                  <c:v>-1871</c:v>
                </c:pt>
                <c:pt idx="15">
                  <c:v>-1851.5</c:v>
                </c:pt>
                <c:pt idx="16">
                  <c:v>-1849</c:v>
                </c:pt>
                <c:pt idx="17">
                  <c:v>0</c:v>
                </c:pt>
                <c:pt idx="18">
                  <c:v>87</c:v>
                </c:pt>
                <c:pt idx="19">
                  <c:v>87.5</c:v>
                </c:pt>
                <c:pt idx="20">
                  <c:v>92</c:v>
                </c:pt>
                <c:pt idx="21">
                  <c:v>92.5</c:v>
                </c:pt>
                <c:pt idx="22">
                  <c:v>94.5</c:v>
                </c:pt>
                <c:pt idx="23">
                  <c:v>95</c:v>
                </c:pt>
                <c:pt idx="24">
                  <c:v>99.5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E0C-4EB4-AB77-5B59E857116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-11917</c:v>
                </c:pt>
                <c:pt idx="1">
                  <c:v>-11917</c:v>
                </c:pt>
                <c:pt idx="2">
                  <c:v>-11830.5</c:v>
                </c:pt>
                <c:pt idx="3">
                  <c:v>-11830.5</c:v>
                </c:pt>
                <c:pt idx="4">
                  <c:v>-11546.5</c:v>
                </c:pt>
                <c:pt idx="5">
                  <c:v>-11529.5</c:v>
                </c:pt>
                <c:pt idx="6">
                  <c:v>-11529.5</c:v>
                </c:pt>
                <c:pt idx="7">
                  <c:v>-11396</c:v>
                </c:pt>
                <c:pt idx="8">
                  <c:v>-1878.5</c:v>
                </c:pt>
                <c:pt idx="9">
                  <c:v>-1878.5</c:v>
                </c:pt>
                <c:pt idx="10">
                  <c:v>-1876.5</c:v>
                </c:pt>
                <c:pt idx="11">
                  <c:v>-1876</c:v>
                </c:pt>
                <c:pt idx="12">
                  <c:v>-1873.5</c:v>
                </c:pt>
                <c:pt idx="13">
                  <c:v>-1871.5</c:v>
                </c:pt>
                <c:pt idx="14">
                  <c:v>-1871</c:v>
                </c:pt>
                <c:pt idx="15">
                  <c:v>-1851.5</c:v>
                </c:pt>
                <c:pt idx="16">
                  <c:v>-1849</c:v>
                </c:pt>
                <c:pt idx="17">
                  <c:v>0</c:v>
                </c:pt>
                <c:pt idx="18">
                  <c:v>87</c:v>
                </c:pt>
                <c:pt idx="19">
                  <c:v>87.5</c:v>
                </c:pt>
                <c:pt idx="20">
                  <c:v>92</c:v>
                </c:pt>
                <c:pt idx="21">
                  <c:v>92.5</c:v>
                </c:pt>
                <c:pt idx="22">
                  <c:v>94.5</c:v>
                </c:pt>
                <c:pt idx="23">
                  <c:v>95</c:v>
                </c:pt>
                <c:pt idx="24">
                  <c:v>99.5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-5.1323627866864167E-2</c:v>
                </c:pt>
                <c:pt idx="1">
                  <c:v>-5.1323627866864167E-2</c:v>
                </c:pt>
                <c:pt idx="2">
                  <c:v>-5.1042146726018339E-2</c:v>
                </c:pt>
                <c:pt idx="3">
                  <c:v>-5.1042146726018339E-2</c:v>
                </c:pt>
                <c:pt idx="4">
                  <c:v>-5.0117977431218173E-2</c:v>
                </c:pt>
                <c:pt idx="5">
                  <c:v>-5.0062657438219575E-2</c:v>
                </c:pt>
                <c:pt idx="6">
                  <c:v>-5.0062657438219575E-2</c:v>
                </c:pt>
                <c:pt idx="7">
                  <c:v>-4.9628232787318795E-2</c:v>
                </c:pt>
                <c:pt idx="8">
                  <c:v>-1.865717200119002E-2</c:v>
                </c:pt>
                <c:pt idx="9">
                  <c:v>-1.865717200119002E-2</c:v>
                </c:pt>
                <c:pt idx="10">
                  <c:v>-1.8650663766719599E-2</c:v>
                </c:pt>
                <c:pt idx="11">
                  <c:v>-1.8649036708101991E-2</c:v>
                </c:pt>
                <c:pt idx="12">
                  <c:v>-1.8640901415013962E-2</c:v>
                </c:pt>
                <c:pt idx="13">
                  <c:v>-1.8634393180543538E-2</c:v>
                </c:pt>
                <c:pt idx="14">
                  <c:v>-1.8632766121925933E-2</c:v>
                </c:pt>
                <c:pt idx="15">
                  <c:v>-1.8569310835839303E-2</c:v>
                </c:pt>
                <c:pt idx="16">
                  <c:v>-1.8561175542751274E-2</c:v>
                </c:pt>
                <c:pt idx="17">
                  <c:v>-1.2544312774844564E-2</c:v>
                </c:pt>
                <c:pt idx="18">
                  <c:v>-1.2261204575381133E-2</c:v>
                </c:pt>
                <c:pt idx="19">
                  <c:v>-1.2259577516763527E-2</c:v>
                </c:pt>
                <c:pt idx="20">
                  <c:v>-1.2244933989205073E-2</c:v>
                </c:pt>
                <c:pt idx="21">
                  <c:v>-1.2243306930587467E-2</c:v>
                </c:pt>
                <c:pt idx="22">
                  <c:v>-1.2236798696117044E-2</c:v>
                </c:pt>
                <c:pt idx="23">
                  <c:v>-1.2235171637499438E-2</c:v>
                </c:pt>
                <c:pt idx="24">
                  <c:v>-1.2220528109940985E-2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E0C-4EB4-AB77-5B59E857116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-11917</c:v>
                </c:pt>
                <c:pt idx="1">
                  <c:v>-11917</c:v>
                </c:pt>
                <c:pt idx="2">
                  <c:v>-11830.5</c:v>
                </c:pt>
                <c:pt idx="3">
                  <c:v>-11830.5</c:v>
                </c:pt>
                <c:pt idx="4">
                  <c:v>-11546.5</c:v>
                </c:pt>
                <c:pt idx="5">
                  <c:v>-11529.5</c:v>
                </c:pt>
                <c:pt idx="6">
                  <c:v>-11529.5</c:v>
                </c:pt>
                <c:pt idx="7">
                  <c:v>-11396</c:v>
                </c:pt>
                <c:pt idx="8">
                  <c:v>-1878.5</c:v>
                </c:pt>
                <c:pt idx="9">
                  <c:v>-1878.5</c:v>
                </c:pt>
                <c:pt idx="10">
                  <c:v>-1876.5</c:v>
                </c:pt>
                <c:pt idx="11">
                  <c:v>-1876</c:v>
                </c:pt>
                <c:pt idx="12">
                  <c:v>-1873.5</c:v>
                </c:pt>
                <c:pt idx="13">
                  <c:v>-1871.5</c:v>
                </c:pt>
                <c:pt idx="14">
                  <c:v>-1871</c:v>
                </c:pt>
                <c:pt idx="15">
                  <c:v>-1851.5</c:v>
                </c:pt>
                <c:pt idx="16">
                  <c:v>-1849</c:v>
                </c:pt>
                <c:pt idx="17">
                  <c:v>0</c:v>
                </c:pt>
                <c:pt idx="18">
                  <c:v>87</c:v>
                </c:pt>
                <c:pt idx="19">
                  <c:v>87.5</c:v>
                </c:pt>
                <c:pt idx="20">
                  <c:v>92</c:v>
                </c:pt>
                <c:pt idx="21">
                  <c:v>92.5</c:v>
                </c:pt>
                <c:pt idx="22">
                  <c:v>94.5</c:v>
                </c:pt>
                <c:pt idx="23">
                  <c:v>95</c:v>
                </c:pt>
                <c:pt idx="24">
                  <c:v>99.5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E0C-4EB4-AB77-5B59E8571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427904"/>
        <c:axId val="1"/>
      </c:scatterChart>
      <c:valAx>
        <c:axId val="576427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6427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052631578947368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7AB96DD-7B5E-E9CD-0931-B91BA1A37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8"/>
  <sheetViews>
    <sheetView tabSelected="1" workbookViewId="0">
      <pane xSplit="14" ySplit="21" topLeftCell="O31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1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19" max="19" width="10.28515625" customWidth="1"/>
    <col min="20" max="20" width="9.140625" customWidth="1"/>
  </cols>
  <sheetData>
    <row r="1" spans="1:6" ht="20.25" x14ac:dyDescent="0.3">
      <c r="A1" s="1" t="s">
        <v>55</v>
      </c>
    </row>
    <row r="2" spans="1:6" x14ac:dyDescent="0.2">
      <c r="A2" t="s">
        <v>23</v>
      </c>
      <c r="B2" t="s">
        <v>52</v>
      </c>
      <c r="C2" s="30" t="s">
        <v>34</v>
      </c>
      <c r="D2" s="3" t="s">
        <v>35</v>
      </c>
    </row>
    <row r="3" spans="1:6" ht="13.5" thickBot="1" x14ac:dyDescent="0.25">
      <c r="C3" s="37" t="s">
        <v>53</v>
      </c>
    </row>
    <row r="4" spans="1:6" ht="14.25" thickTop="1" thickBot="1" x14ac:dyDescent="0.25">
      <c r="A4" s="5" t="s">
        <v>0</v>
      </c>
      <c r="C4" s="27" t="s">
        <v>33</v>
      </c>
      <c r="D4" s="28" t="s">
        <v>33</v>
      </c>
    </row>
    <row r="5" spans="1:6" ht="13.5" thickTop="1" x14ac:dyDescent="0.2">
      <c r="A5" s="9" t="s">
        <v>25</v>
      </c>
      <c r="B5" s="10"/>
      <c r="C5" s="11">
        <v>-9.5</v>
      </c>
      <c r="D5" s="10" t="s">
        <v>26</v>
      </c>
      <c r="E5" s="10"/>
    </row>
    <row r="6" spans="1:6" x14ac:dyDescent="0.2">
      <c r="A6" s="5" t="s">
        <v>1</v>
      </c>
    </row>
    <row r="7" spans="1:6" x14ac:dyDescent="0.2">
      <c r="A7" t="s">
        <v>2</v>
      </c>
      <c r="C7" s="38">
        <v>56159.506500000003</v>
      </c>
      <c r="D7" s="29" t="s">
        <v>36</v>
      </c>
    </row>
    <row r="8" spans="1:6" x14ac:dyDescent="0.2">
      <c r="A8" t="s">
        <v>3</v>
      </c>
      <c r="C8" s="38">
        <v>0.404553</v>
      </c>
      <c r="D8" s="29" t="s">
        <v>36</v>
      </c>
    </row>
    <row r="9" spans="1:6" x14ac:dyDescent="0.2">
      <c r="A9" s="24" t="s">
        <v>29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INTERCEPT(INDIRECT($D$9):G990,INDIRECT($C$9):F990)</f>
        <v>-1.2544312774844564E-2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SLOPE(INDIRECT($D$9):G990,INDIRECT($C$9):F990)</f>
        <v>3.2541172352118487E-6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(C7+C11)+(C8+C12)*INT(MAX(F21:F3531))</f>
        <v>56199.545024844832</v>
      </c>
      <c r="E15" s="14" t="s">
        <v>30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0.40455625411723523</v>
      </c>
      <c r="E16" s="14" t="s">
        <v>27</v>
      </c>
      <c r="F16" s="15">
        <f ca="1">NOW()+15018.5+$C$5/24</f>
        <v>60357.734314814814</v>
      </c>
    </row>
    <row r="17" spans="1:21" ht="13.5" thickBot="1" x14ac:dyDescent="0.25">
      <c r="A17" s="14" t="s">
        <v>24</v>
      </c>
      <c r="B17" s="10"/>
      <c r="C17" s="10">
        <f>COUNT(C21:C2189)</f>
        <v>25</v>
      </c>
      <c r="E17" s="14" t="s">
        <v>31</v>
      </c>
      <c r="F17" s="15">
        <f ca="1">ROUND(2*(F16-$C$7)/$C$8,0)/2+F15</f>
        <v>10378.5</v>
      </c>
    </row>
    <row r="18" spans="1:21" ht="14.25" thickTop="1" thickBot="1" x14ac:dyDescent="0.25">
      <c r="A18" s="16" t="s">
        <v>5</v>
      </c>
      <c r="B18" s="10"/>
      <c r="C18" s="19">
        <f ca="1">+C15</f>
        <v>56199.545024844832</v>
      </c>
      <c r="D18" s="20">
        <f ca="1">+C16</f>
        <v>0.40455625411723523</v>
      </c>
      <c r="E18" s="14" t="s">
        <v>32</v>
      </c>
      <c r="F18" s="23">
        <f ca="1">ROUND(2*(F16-$C$15)/$C$16,0)/2+F15</f>
        <v>10279.5</v>
      </c>
    </row>
    <row r="19" spans="1:21" ht="13.5" thickTop="1" x14ac:dyDescent="0.2">
      <c r="E19" s="14" t="s">
        <v>28</v>
      </c>
      <c r="F19" s="18">
        <f ca="1">+$C$15+$C$16*F18-15018.5-$C$5/24</f>
        <v>45340.076872376289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44</v>
      </c>
      <c r="J20" s="7" t="s">
        <v>48</v>
      </c>
      <c r="K20" s="7" t="s">
        <v>45</v>
      </c>
      <c r="L20" s="7" t="s">
        <v>49</v>
      </c>
      <c r="M20" s="7" t="s">
        <v>50</v>
      </c>
      <c r="N20" s="7" t="s">
        <v>51</v>
      </c>
      <c r="O20" s="7" t="s">
        <v>22</v>
      </c>
      <c r="P20" s="6" t="s">
        <v>21</v>
      </c>
      <c r="Q20" s="4" t="s">
        <v>14</v>
      </c>
      <c r="R20" s="36"/>
      <c r="S20" s="6" t="s">
        <v>46</v>
      </c>
      <c r="T20" s="36"/>
      <c r="U20" s="26" t="s">
        <v>54</v>
      </c>
    </row>
    <row r="21" spans="1:21" x14ac:dyDescent="0.2">
      <c r="A21" t="s">
        <v>41</v>
      </c>
      <c r="B21" s="3" t="s">
        <v>38</v>
      </c>
      <c r="C21">
        <v>51338.396399999998</v>
      </c>
      <c r="D21" t="s">
        <v>44</v>
      </c>
      <c r="E21">
        <f t="shared" ref="E21:E45" si="0">+(C21-C$7)/C$8</f>
        <v>-11917.128534456562</v>
      </c>
      <c r="F21">
        <f t="shared" ref="F21:F45" si="1">ROUND(2*E21,0)/2</f>
        <v>-11917</v>
      </c>
      <c r="G21">
        <f t="shared" ref="G21:G45" si="2">+C21-(C$7+F21*C$8)</f>
        <v>-5.1999000002979301E-2</v>
      </c>
      <c r="I21">
        <f>+G21</f>
        <v>-5.1999000002979301E-2</v>
      </c>
      <c r="O21">
        <f t="shared" ref="O21:O45" ca="1" si="3">+C$11+C$12*$F21</f>
        <v>-5.1323627866864167E-2</v>
      </c>
      <c r="Q21" s="2">
        <f t="shared" ref="Q21:Q45" si="4">+C21-15018.5</f>
        <v>36319.896399999998</v>
      </c>
      <c r="S21" s="3">
        <v>0.2</v>
      </c>
    </row>
    <row r="22" spans="1:21" x14ac:dyDescent="0.2">
      <c r="A22" t="s">
        <v>41</v>
      </c>
      <c r="B22" s="3" t="s">
        <v>38</v>
      </c>
      <c r="C22">
        <v>51338.397400000002</v>
      </c>
      <c r="D22" t="s">
        <v>44</v>
      </c>
      <c r="E22">
        <f t="shared" si="0"/>
        <v>-11917.126062592544</v>
      </c>
      <c r="F22">
        <f t="shared" si="1"/>
        <v>-11917</v>
      </c>
      <c r="G22">
        <f t="shared" si="2"/>
        <v>-5.0998999999137595E-2</v>
      </c>
      <c r="I22">
        <f>+G22</f>
        <v>-5.0998999999137595E-2</v>
      </c>
      <c r="O22">
        <f t="shared" ca="1" si="3"/>
        <v>-5.1323627866864167E-2</v>
      </c>
      <c r="Q22" s="2">
        <f t="shared" si="4"/>
        <v>36319.897400000002</v>
      </c>
      <c r="S22" s="3">
        <v>0.2</v>
      </c>
    </row>
    <row r="23" spans="1:21" x14ac:dyDescent="0.2">
      <c r="A23" t="s">
        <v>41</v>
      </c>
      <c r="B23" s="3" t="s">
        <v>40</v>
      </c>
      <c r="C23">
        <v>51373.392500000002</v>
      </c>
      <c r="D23" t="s">
        <v>44</v>
      </c>
      <c r="E23">
        <f t="shared" si="0"/>
        <v>-11830.622934448642</v>
      </c>
      <c r="F23">
        <f t="shared" si="1"/>
        <v>-11830.5</v>
      </c>
      <c r="G23">
        <f t="shared" si="2"/>
        <v>-4.9733500003640074E-2</v>
      </c>
      <c r="I23">
        <f>+G23</f>
        <v>-4.9733500003640074E-2</v>
      </c>
      <c r="O23">
        <f t="shared" ca="1" si="3"/>
        <v>-5.1042146726018339E-2</v>
      </c>
      <c r="Q23" s="2">
        <f t="shared" si="4"/>
        <v>36354.892500000002</v>
      </c>
      <c r="S23" s="3">
        <v>0.2</v>
      </c>
    </row>
    <row r="24" spans="1:21" x14ac:dyDescent="0.2">
      <c r="A24" t="s">
        <v>41</v>
      </c>
      <c r="B24" s="3" t="s">
        <v>40</v>
      </c>
      <c r="C24">
        <v>51373.393499999998</v>
      </c>
      <c r="D24" t="s">
        <v>44</v>
      </c>
      <c r="E24">
        <f t="shared" si="0"/>
        <v>-11830.620462584642</v>
      </c>
      <c r="F24">
        <f t="shared" si="1"/>
        <v>-11830.5</v>
      </c>
      <c r="G24">
        <f t="shared" si="2"/>
        <v>-4.8733500007074326E-2</v>
      </c>
      <c r="I24">
        <f>+G24</f>
        <v>-4.8733500007074326E-2</v>
      </c>
      <c r="O24">
        <f t="shared" ca="1" si="3"/>
        <v>-5.1042146726018339E-2</v>
      </c>
      <c r="Q24" s="2">
        <f t="shared" si="4"/>
        <v>36354.893499999998</v>
      </c>
      <c r="S24" s="3">
        <v>0.2</v>
      </c>
    </row>
    <row r="25" spans="1:21" x14ac:dyDescent="0.2">
      <c r="A25" t="s">
        <v>41</v>
      </c>
      <c r="B25" s="3" t="s">
        <v>40</v>
      </c>
      <c r="C25">
        <v>51488.286099999998</v>
      </c>
      <c r="D25" t="s">
        <v>44</v>
      </c>
      <c r="E25">
        <f t="shared" si="0"/>
        <v>-11546.621579867176</v>
      </c>
      <c r="F25">
        <f t="shared" si="1"/>
        <v>-11546.5</v>
      </c>
      <c r="G25">
        <f t="shared" si="2"/>
        <v>-4.9185500007297378E-2</v>
      </c>
      <c r="I25">
        <f>+G25</f>
        <v>-4.9185500007297378E-2</v>
      </c>
      <c r="O25">
        <f t="shared" ca="1" si="3"/>
        <v>-5.0117977431218173E-2</v>
      </c>
      <c r="Q25" s="2">
        <f t="shared" si="4"/>
        <v>36469.786099999998</v>
      </c>
      <c r="S25" s="3">
        <v>0.2</v>
      </c>
    </row>
    <row r="26" spans="1:21" x14ac:dyDescent="0.2">
      <c r="A26" t="s">
        <v>41</v>
      </c>
      <c r="B26" s="3" t="s">
        <v>40</v>
      </c>
      <c r="C26">
        <v>51495.167600000001</v>
      </c>
      <c r="D26" t="s">
        <v>44</v>
      </c>
      <c r="E26">
        <f t="shared" si="0"/>
        <v>-11529.611447696599</v>
      </c>
      <c r="F26">
        <f t="shared" si="1"/>
        <v>-11529.5</v>
      </c>
      <c r="G26">
        <f t="shared" si="2"/>
        <v>-4.5086500002071261E-2</v>
      </c>
      <c r="I26">
        <f>+G26</f>
        <v>-4.5086500002071261E-2</v>
      </c>
      <c r="O26">
        <f t="shared" ca="1" si="3"/>
        <v>-5.0062657438219575E-2</v>
      </c>
      <c r="Q26" s="2">
        <f t="shared" si="4"/>
        <v>36476.667600000001</v>
      </c>
      <c r="S26" s="3">
        <v>0.2</v>
      </c>
    </row>
    <row r="27" spans="1:21" x14ac:dyDescent="0.2">
      <c r="A27" t="s">
        <v>41</v>
      </c>
      <c r="B27" s="3" t="s">
        <v>40</v>
      </c>
      <c r="C27">
        <v>51495.168599999997</v>
      </c>
      <c r="D27" t="s">
        <v>44</v>
      </c>
      <c r="E27">
        <f t="shared" si="0"/>
        <v>-11529.6089758326</v>
      </c>
      <c r="F27">
        <f t="shared" si="1"/>
        <v>-11529.5</v>
      </c>
      <c r="G27">
        <f t="shared" si="2"/>
        <v>-4.4086500005505513E-2</v>
      </c>
      <c r="I27">
        <f>+G27</f>
        <v>-4.4086500005505513E-2</v>
      </c>
      <c r="O27">
        <f t="shared" ca="1" si="3"/>
        <v>-5.0062657438219575E-2</v>
      </c>
      <c r="Q27" s="2">
        <f t="shared" si="4"/>
        <v>36476.668599999997</v>
      </c>
      <c r="S27" s="3">
        <v>0.2</v>
      </c>
    </row>
    <row r="28" spans="1:21" x14ac:dyDescent="0.2">
      <c r="A28" t="s">
        <v>41</v>
      </c>
      <c r="B28" s="3" t="s">
        <v>38</v>
      </c>
      <c r="C28">
        <v>51549.173499999997</v>
      </c>
      <c r="D28" t="s">
        <v>44</v>
      </c>
      <c r="E28">
        <f t="shared" si="0"/>
        <v>-11396.116207270756</v>
      </c>
      <c r="F28">
        <f t="shared" si="1"/>
        <v>-11396</v>
      </c>
      <c r="G28">
        <f t="shared" si="2"/>
        <v>-4.7012000002723653E-2</v>
      </c>
      <c r="I28">
        <f>+G28</f>
        <v>-4.7012000002723653E-2</v>
      </c>
      <c r="O28">
        <f t="shared" ca="1" si="3"/>
        <v>-4.9628232787318795E-2</v>
      </c>
      <c r="Q28" s="2">
        <f t="shared" si="4"/>
        <v>36530.673499999997</v>
      </c>
      <c r="S28" s="3">
        <v>0.2</v>
      </c>
    </row>
    <row r="29" spans="1:21" x14ac:dyDescent="0.2">
      <c r="A29" s="31" t="s">
        <v>37</v>
      </c>
      <c r="B29" s="32" t="s">
        <v>38</v>
      </c>
      <c r="C29" s="31">
        <v>55399.514300000003</v>
      </c>
      <c r="D29" s="31">
        <v>1.6999999999999999E-3</v>
      </c>
      <c r="E29">
        <f t="shared" si="0"/>
        <v>-1878.5973654873419</v>
      </c>
      <c r="F29">
        <f t="shared" si="1"/>
        <v>-1878.5</v>
      </c>
      <c r="G29">
        <f t="shared" si="2"/>
        <v>-3.9389500001561828E-2</v>
      </c>
      <c r="K29">
        <f t="shared" ref="K29:K45" si="5">+G29</f>
        <v>-3.9389500001561828E-2</v>
      </c>
      <c r="O29">
        <f t="shared" ca="1" si="3"/>
        <v>-1.865717200119002E-2</v>
      </c>
      <c r="Q29" s="2">
        <f t="shared" si="4"/>
        <v>40381.014300000003</v>
      </c>
    </row>
    <row r="30" spans="1:21" x14ac:dyDescent="0.2">
      <c r="A30" t="s">
        <v>42</v>
      </c>
      <c r="B30" s="3" t="s">
        <v>38</v>
      </c>
      <c r="C30">
        <v>55399.514300000003</v>
      </c>
      <c r="D30" t="s">
        <v>45</v>
      </c>
      <c r="E30">
        <f t="shared" si="0"/>
        <v>-1878.5973654873419</v>
      </c>
      <c r="F30">
        <f t="shared" si="1"/>
        <v>-1878.5</v>
      </c>
      <c r="G30">
        <f t="shared" si="2"/>
        <v>-3.9389500001561828E-2</v>
      </c>
      <c r="K30">
        <f t="shared" si="5"/>
        <v>-3.9389500001561828E-2</v>
      </c>
      <c r="O30">
        <f t="shared" ca="1" si="3"/>
        <v>-1.865717200119002E-2</v>
      </c>
      <c r="Q30" s="2">
        <f t="shared" si="4"/>
        <v>40381.014300000003</v>
      </c>
      <c r="S30" s="3">
        <v>1</v>
      </c>
    </row>
    <row r="31" spans="1:21" x14ac:dyDescent="0.2">
      <c r="A31" t="s">
        <v>42</v>
      </c>
      <c r="B31" s="3" t="s">
        <v>38</v>
      </c>
      <c r="C31">
        <v>55400.34</v>
      </c>
      <c r="D31" t="s">
        <v>45</v>
      </c>
      <c r="E31">
        <f t="shared" si="0"/>
        <v>-1876.5563473760092</v>
      </c>
      <c r="F31">
        <f t="shared" si="1"/>
        <v>-1876.5</v>
      </c>
      <c r="G31">
        <f t="shared" si="2"/>
        <v>-2.2795500008214731E-2</v>
      </c>
      <c r="K31">
        <f t="shared" si="5"/>
        <v>-2.2795500008214731E-2</v>
      </c>
      <c r="O31">
        <f t="shared" ca="1" si="3"/>
        <v>-1.8650663766719599E-2</v>
      </c>
      <c r="Q31" s="2">
        <f t="shared" si="4"/>
        <v>40381.839999999997</v>
      </c>
      <c r="S31" s="3">
        <v>1</v>
      </c>
    </row>
    <row r="32" spans="1:21" x14ac:dyDescent="0.2">
      <c r="A32" t="s">
        <v>42</v>
      </c>
      <c r="B32" s="3" t="s">
        <v>40</v>
      </c>
      <c r="C32">
        <v>55400.536200000002</v>
      </c>
      <c r="D32" t="s">
        <v>45</v>
      </c>
      <c r="E32">
        <f t="shared" si="0"/>
        <v>-1876.071367657639</v>
      </c>
      <c r="F32">
        <f t="shared" si="1"/>
        <v>-1876</v>
      </c>
      <c r="G32">
        <f t="shared" si="2"/>
        <v>-2.8872000002593268E-2</v>
      </c>
      <c r="K32">
        <f t="shared" si="5"/>
        <v>-2.8872000002593268E-2</v>
      </c>
      <c r="O32">
        <f t="shared" ca="1" si="3"/>
        <v>-1.8649036708101991E-2</v>
      </c>
      <c r="Q32" s="2">
        <f t="shared" si="4"/>
        <v>40382.036200000002</v>
      </c>
      <c r="S32" s="3">
        <v>1</v>
      </c>
    </row>
    <row r="33" spans="1:19" x14ac:dyDescent="0.2">
      <c r="A33" t="s">
        <v>42</v>
      </c>
      <c r="B33" s="3" t="s">
        <v>38</v>
      </c>
      <c r="C33">
        <v>55401.548199999997</v>
      </c>
      <c r="D33" t="s">
        <v>45</v>
      </c>
      <c r="E33">
        <f t="shared" si="0"/>
        <v>-1873.5698412816262</v>
      </c>
      <c r="F33">
        <f t="shared" si="1"/>
        <v>-1873.5</v>
      </c>
      <c r="G33">
        <f t="shared" si="2"/>
        <v>-2.8254500008188188E-2</v>
      </c>
      <c r="K33">
        <f t="shared" si="5"/>
        <v>-2.8254500008188188E-2</v>
      </c>
      <c r="O33">
        <f t="shared" ca="1" si="3"/>
        <v>-1.8640901415013962E-2</v>
      </c>
      <c r="Q33" s="2">
        <f t="shared" si="4"/>
        <v>40383.048199999997</v>
      </c>
      <c r="S33" s="3">
        <v>1</v>
      </c>
    </row>
    <row r="34" spans="1:19" x14ac:dyDescent="0.2">
      <c r="A34" t="s">
        <v>42</v>
      </c>
      <c r="B34" s="3" t="s">
        <v>38</v>
      </c>
      <c r="C34">
        <v>55402.356</v>
      </c>
      <c r="D34" t="s">
        <v>45</v>
      </c>
      <c r="E34">
        <f t="shared" si="0"/>
        <v>-1871.5730695360148</v>
      </c>
      <c r="F34">
        <f t="shared" si="1"/>
        <v>-1871.5</v>
      </c>
      <c r="G34">
        <f t="shared" si="2"/>
        <v>-2.9560500006482471E-2</v>
      </c>
      <c r="K34">
        <f t="shared" si="5"/>
        <v>-2.9560500006482471E-2</v>
      </c>
      <c r="O34">
        <f t="shared" ca="1" si="3"/>
        <v>-1.8634393180543538E-2</v>
      </c>
      <c r="Q34" s="2">
        <f t="shared" si="4"/>
        <v>40383.856</v>
      </c>
      <c r="S34" s="3">
        <v>1</v>
      </c>
    </row>
    <row r="35" spans="1:19" x14ac:dyDescent="0.2">
      <c r="A35" t="s">
        <v>42</v>
      </c>
      <c r="B35" s="3" t="s">
        <v>40</v>
      </c>
      <c r="C35">
        <v>55402.559300000001</v>
      </c>
      <c r="D35" t="s">
        <v>45</v>
      </c>
      <c r="E35">
        <f t="shared" si="0"/>
        <v>-1871.0705395832001</v>
      </c>
      <c r="F35">
        <f t="shared" si="1"/>
        <v>-1871</v>
      </c>
      <c r="G35">
        <f t="shared" si="2"/>
        <v>-2.8537000005599111E-2</v>
      </c>
      <c r="K35">
        <f t="shared" si="5"/>
        <v>-2.8537000005599111E-2</v>
      </c>
      <c r="O35">
        <f t="shared" ca="1" si="3"/>
        <v>-1.8632766121925933E-2</v>
      </c>
      <c r="Q35" s="2">
        <f t="shared" si="4"/>
        <v>40384.059300000001</v>
      </c>
      <c r="S35" s="3">
        <v>1</v>
      </c>
    </row>
    <row r="36" spans="1:19" x14ac:dyDescent="0.2">
      <c r="A36" t="s">
        <v>42</v>
      </c>
      <c r="B36" s="3" t="s">
        <v>38</v>
      </c>
      <c r="C36">
        <v>55410.448400000001</v>
      </c>
      <c r="D36" t="s">
        <v>45</v>
      </c>
      <c r="E36">
        <f t="shared" si="0"/>
        <v>-1851.5697572382408</v>
      </c>
      <c r="F36">
        <f t="shared" si="1"/>
        <v>-1851.5</v>
      </c>
      <c r="G36">
        <f t="shared" si="2"/>
        <v>-2.822050000395393E-2</v>
      </c>
      <c r="K36">
        <f t="shared" si="5"/>
        <v>-2.822050000395393E-2</v>
      </c>
      <c r="O36">
        <f t="shared" ca="1" si="3"/>
        <v>-1.8569310835839303E-2</v>
      </c>
      <c r="Q36" s="2">
        <f t="shared" si="4"/>
        <v>40391.948400000001</v>
      </c>
      <c r="S36" s="3">
        <v>1</v>
      </c>
    </row>
    <row r="37" spans="1:19" x14ac:dyDescent="0.2">
      <c r="A37" t="s">
        <v>42</v>
      </c>
      <c r="B37" s="3" t="s">
        <v>40</v>
      </c>
      <c r="C37">
        <v>55411.459300000002</v>
      </c>
      <c r="D37" t="s">
        <v>45</v>
      </c>
      <c r="E37">
        <f t="shared" si="0"/>
        <v>-1849.0709499126217</v>
      </c>
      <c r="F37">
        <f t="shared" si="1"/>
        <v>-1849</v>
      </c>
      <c r="G37">
        <f t="shared" si="2"/>
        <v>-2.8703000003588386E-2</v>
      </c>
      <c r="K37">
        <f t="shared" si="5"/>
        <v>-2.8703000003588386E-2</v>
      </c>
      <c r="O37">
        <f t="shared" ca="1" si="3"/>
        <v>-1.8561175542751274E-2</v>
      </c>
      <c r="Q37" s="2">
        <f t="shared" si="4"/>
        <v>40392.959300000002</v>
      </c>
      <c r="S37" s="3">
        <v>1</v>
      </c>
    </row>
    <row r="38" spans="1:19" x14ac:dyDescent="0.2">
      <c r="A38" s="33" t="s">
        <v>39</v>
      </c>
      <c r="B38" s="34" t="s">
        <v>40</v>
      </c>
      <c r="C38" s="35">
        <v>56159.506500000003</v>
      </c>
      <c r="D38" s="35">
        <v>1E-3</v>
      </c>
      <c r="E38">
        <f t="shared" si="0"/>
        <v>0</v>
      </c>
      <c r="F38">
        <f t="shared" si="1"/>
        <v>0</v>
      </c>
      <c r="G38">
        <f t="shared" si="2"/>
        <v>0</v>
      </c>
      <c r="K38">
        <f t="shared" si="5"/>
        <v>0</v>
      </c>
      <c r="O38">
        <f t="shared" ca="1" si="3"/>
        <v>-1.2544312774844564E-2</v>
      </c>
      <c r="Q38" s="2">
        <f t="shared" si="4"/>
        <v>41141.006500000003</v>
      </c>
    </row>
    <row r="39" spans="1:19" x14ac:dyDescent="0.2">
      <c r="A39" t="s">
        <v>43</v>
      </c>
      <c r="B39" s="3" t="s">
        <v>40</v>
      </c>
      <c r="C39">
        <v>56194.701099999998</v>
      </c>
      <c r="D39" t="s">
        <v>45</v>
      </c>
      <c r="E39">
        <f t="shared" si="0"/>
        <v>86.996265013472311</v>
      </c>
      <c r="F39">
        <f t="shared" si="1"/>
        <v>87</v>
      </c>
      <c r="G39">
        <f t="shared" si="2"/>
        <v>-1.5110000022104941E-3</v>
      </c>
      <c r="K39">
        <f t="shared" si="5"/>
        <v>-1.5110000022104941E-3</v>
      </c>
      <c r="O39">
        <f t="shared" ca="1" si="3"/>
        <v>-1.2261204575381133E-2</v>
      </c>
      <c r="Q39" s="2">
        <f t="shared" si="4"/>
        <v>41176.201099999998</v>
      </c>
      <c r="S39" s="3">
        <v>1</v>
      </c>
    </row>
    <row r="40" spans="1:19" x14ac:dyDescent="0.2">
      <c r="A40" t="s">
        <v>43</v>
      </c>
      <c r="B40" s="3" t="s">
        <v>38</v>
      </c>
      <c r="C40">
        <v>56194.903700000003</v>
      </c>
      <c r="D40" t="s">
        <v>45</v>
      </c>
      <c r="E40">
        <f t="shared" si="0"/>
        <v>87.497064661489176</v>
      </c>
      <c r="F40">
        <f t="shared" si="1"/>
        <v>87.5</v>
      </c>
      <c r="G40">
        <f t="shared" si="2"/>
        <v>-1.1874999981955625E-3</v>
      </c>
      <c r="K40">
        <f t="shared" si="5"/>
        <v>-1.1874999981955625E-3</v>
      </c>
      <c r="O40">
        <f t="shared" ca="1" si="3"/>
        <v>-1.2259577516763527E-2</v>
      </c>
      <c r="Q40" s="2">
        <f t="shared" si="4"/>
        <v>41176.403700000003</v>
      </c>
      <c r="S40" s="3">
        <v>1</v>
      </c>
    </row>
    <row r="41" spans="1:19" x14ac:dyDescent="0.2">
      <c r="A41" t="s">
        <v>43</v>
      </c>
      <c r="B41" s="3" t="s">
        <v>40</v>
      </c>
      <c r="C41">
        <v>56196.7238</v>
      </c>
      <c r="D41" t="s">
        <v>45</v>
      </c>
      <c r="E41">
        <f t="shared" si="0"/>
        <v>91.996104342315135</v>
      </c>
      <c r="F41">
        <f t="shared" si="1"/>
        <v>92</v>
      </c>
      <c r="G41">
        <f t="shared" si="2"/>
        <v>-1.5760000023874454E-3</v>
      </c>
      <c r="K41">
        <f t="shared" si="5"/>
        <v>-1.5760000023874454E-3</v>
      </c>
      <c r="O41">
        <f t="shared" ca="1" si="3"/>
        <v>-1.2244933989205073E-2</v>
      </c>
      <c r="Q41" s="2">
        <f t="shared" si="4"/>
        <v>41178.2238</v>
      </c>
      <c r="S41" s="3">
        <v>1</v>
      </c>
    </row>
    <row r="42" spans="1:19" x14ac:dyDescent="0.2">
      <c r="A42" t="s">
        <v>43</v>
      </c>
      <c r="B42" s="3" t="s">
        <v>38</v>
      </c>
      <c r="C42">
        <v>56196.926299999999</v>
      </c>
      <c r="D42" t="s">
        <v>45</v>
      </c>
      <c r="E42">
        <f t="shared" si="0"/>
        <v>92.496656803919464</v>
      </c>
      <c r="F42">
        <f t="shared" si="1"/>
        <v>92.5</v>
      </c>
      <c r="G42">
        <f t="shared" si="2"/>
        <v>-1.3525000031222589E-3</v>
      </c>
      <c r="K42">
        <f t="shared" si="5"/>
        <v>-1.3525000031222589E-3</v>
      </c>
      <c r="O42">
        <f t="shared" ca="1" si="3"/>
        <v>-1.2243306930587467E-2</v>
      </c>
      <c r="Q42" s="2">
        <f t="shared" si="4"/>
        <v>41178.426299999999</v>
      </c>
      <c r="S42" s="3">
        <v>1</v>
      </c>
    </row>
    <row r="43" spans="1:19" x14ac:dyDescent="0.2">
      <c r="A43" t="s">
        <v>43</v>
      </c>
      <c r="B43" s="3" t="s">
        <v>38</v>
      </c>
      <c r="C43">
        <v>56197.735500000003</v>
      </c>
      <c r="D43" t="s">
        <v>45</v>
      </c>
      <c r="E43">
        <f t="shared" si="0"/>
        <v>94.496889159144445</v>
      </c>
      <c r="F43">
        <f t="shared" si="1"/>
        <v>94.5</v>
      </c>
      <c r="G43">
        <f t="shared" si="2"/>
        <v>-1.2585000004037283E-3</v>
      </c>
      <c r="K43">
        <f t="shared" si="5"/>
        <v>-1.2585000004037283E-3</v>
      </c>
      <c r="O43">
        <f t="shared" ca="1" si="3"/>
        <v>-1.2236798696117044E-2</v>
      </c>
      <c r="Q43" s="2">
        <f t="shared" si="4"/>
        <v>41179.235500000003</v>
      </c>
      <c r="S43" s="3">
        <v>1</v>
      </c>
    </row>
    <row r="44" spans="1:19" x14ac:dyDescent="0.2">
      <c r="A44" t="s">
        <v>43</v>
      </c>
      <c r="B44" s="3" t="s">
        <v>40</v>
      </c>
      <c r="C44">
        <v>56197.937400000003</v>
      </c>
      <c r="D44" t="s">
        <v>45</v>
      </c>
      <c r="E44">
        <f t="shared" si="0"/>
        <v>94.995958502345516</v>
      </c>
      <c r="F44">
        <f t="shared" si="1"/>
        <v>95</v>
      </c>
      <c r="G44">
        <f t="shared" si="2"/>
        <v>-1.6350000005331822E-3</v>
      </c>
      <c r="K44">
        <f t="shared" si="5"/>
        <v>-1.6350000005331822E-3</v>
      </c>
      <c r="O44">
        <f t="shared" ca="1" si="3"/>
        <v>-1.2235171637499438E-2</v>
      </c>
      <c r="Q44" s="2">
        <f t="shared" si="4"/>
        <v>41179.437400000003</v>
      </c>
      <c r="S44" s="3">
        <v>1</v>
      </c>
    </row>
    <row r="45" spans="1:19" x14ac:dyDescent="0.2">
      <c r="A45" t="s">
        <v>43</v>
      </c>
      <c r="B45" s="3" t="s">
        <v>38</v>
      </c>
      <c r="C45">
        <v>56199.758099999999</v>
      </c>
      <c r="D45" t="s">
        <v>45</v>
      </c>
      <c r="E45">
        <f t="shared" si="0"/>
        <v>99.496481301574732</v>
      </c>
      <c r="F45">
        <f t="shared" si="1"/>
        <v>99.5</v>
      </c>
      <c r="G45">
        <f t="shared" si="2"/>
        <v>-1.4235000053304248E-3</v>
      </c>
      <c r="K45">
        <f t="shared" si="5"/>
        <v>-1.4235000053304248E-3</v>
      </c>
      <c r="O45">
        <f t="shared" ca="1" si="3"/>
        <v>-1.2220528109940985E-2</v>
      </c>
      <c r="Q45" s="2">
        <f t="shared" si="4"/>
        <v>41181.258099999999</v>
      </c>
      <c r="S45" s="3">
        <v>1</v>
      </c>
    </row>
    <row r="46" spans="1:19" x14ac:dyDescent="0.2">
      <c r="C46" s="8"/>
      <c r="D46" s="8"/>
    </row>
    <row r="47" spans="1:19" x14ac:dyDescent="0.2">
      <c r="C47" s="8"/>
      <c r="D47" s="8"/>
    </row>
    <row r="48" spans="1:19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0:R32"/>
  <sheetViews>
    <sheetView workbookViewId="0">
      <selection activeCell="H10" sqref="H10:H32"/>
    </sheetView>
  </sheetViews>
  <sheetFormatPr defaultRowHeight="12.75" x14ac:dyDescent="0.2"/>
  <cols>
    <col min="2" max="2" width="15.140625" customWidth="1"/>
    <col min="7" max="7" width="34.42578125" customWidth="1"/>
  </cols>
  <sheetData>
    <row r="10" spans="1:18" x14ac:dyDescent="0.2">
      <c r="A10">
        <v>1</v>
      </c>
      <c r="B10">
        <v>51338.396399999998</v>
      </c>
      <c r="C10">
        <v>0.2</v>
      </c>
      <c r="D10">
        <v>-12003.5</v>
      </c>
      <c r="E10">
        <v>-4.7000000000000002E-3</v>
      </c>
      <c r="F10">
        <v>3.0000000000000001E-3</v>
      </c>
      <c r="G10" t="s">
        <v>41</v>
      </c>
      <c r="H10" s="3" t="str">
        <f>IF(D10=INT(D10),"I","II")</f>
        <v>II</v>
      </c>
      <c r="I10">
        <v>51338.396399999998</v>
      </c>
      <c r="R10" s="3">
        <v>0.2</v>
      </c>
    </row>
    <row r="11" spans="1:18" x14ac:dyDescent="0.2">
      <c r="A11">
        <v>2</v>
      </c>
      <c r="B11">
        <v>51338.397400000002</v>
      </c>
      <c r="C11">
        <v>0.2</v>
      </c>
      <c r="D11">
        <v>-12003.5</v>
      </c>
      <c r="E11">
        <v>-3.7000000000000002E-3</v>
      </c>
      <c r="F11">
        <v>4.0000000000000001E-3</v>
      </c>
      <c r="G11" t="s">
        <v>41</v>
      </c>
      <c r="H11" s="3" t="str">
        <f t="shared" ref="H11:H32" si="0">IF(D11=INT(D11),"I","II")</f>
        <v>II</v>
      </c>
      <c r="I11">
        <v>51338.397400000002</v>
      </c>
      <c r="R11" s="3">
        <v>0.2</v>
      </c>
    </row>
    <row r="12" spans="1:18" x14ac:dyDescent="0.2">
      <c r="A12">
        <v>3</v>
      </c>
      <c r="B12">
        <v>51373.392500000002</v>
      </c>
      <c r="C12">
        <v>0.2</v>
      </c>
      <c r="D12">
        <v>-11917</v>
      </c>
      <c r="E12">
        <v>-4.1999999999999997E-3</v>
      </c>
      <c r="F12">
        <v>2.7000000000000001E-3</v>
      </c>
      <c r="G12" t="s">
        <v>41</v>
      </c>
      <c r="H12" s="3" t="str">
        <f t="shared" si="0"/>
        <v>I</v>
      </c>
      <c r="I12">
        <v>51373.392500000002</v>
      </c>
      <c r="R12" s="3">
        <v>0.2</v>
      </c>
    </row>
    <row r="13" spans="1:18" x14ac:dyDescent="0.2">
      <c r="A13">
        <v>4</v>
      </c>
      <c r="B13">
        <v>51373.393499999998</v>
      </c>
      <c r="C13">
        <v>0.2</v>
      </c>
      <c r="D13">
        <v>-11917</v>
      </c>
      <c r="E13">
        <v>-3.2000000000000002E-3</v>
      </c>
      <c r="F13">
        <v>3.7000000000000002E-3</v>
      </c>
      <c r="G13" t="s">
        <v>41</v>
      </c>
      <c r="H13" s="3" t="str">
        <f t="shared" si="0"/>
        <v>I</v>
      </c>
      <c r="I13">
        <v>51373.393499999998</v>
      </c>
      <c r="R13" s="3">
        <v>0.2</v>
      </c>
    </row>
    <row r="14" spans="1:18" x14ac:dyDescent="0.2">
      <c r="A14">
        <v>5</v>
      </c>
      <c r="B14">
        <v>51488.286099999998</v>
      </c>
      <c r="C14">
        <v>0.2</v>
      </c>
      <c r="D14">
        <v>-11633</v>
      </c>
      <c r="E14">
        <v>-9.7000000000000003E-3</v>
      </c>
      <c r="F14">
        <v>-5.1000000000000004E-3</v>
      </c>
      <c r="G14" t="s">
        <v>41</v>
      </c>
      <c r="H14" s="3" t="str">
        <f t="shared" si="0"/>
        <v>I</v>
      </c>
      <c r="I14">
        <v>51488.286099999998</v>
      </c>
      <c r="R14" s="3">
        <v>0.2</v>
      </c>
    </row>
    <row r="15" spans="1:18" x14ac:dyDescent="0.2">
      <c r="A15">
        <v>6</v>
      </c>
      <c r="B15">
        <v>51495.167600000001</v>
      </c>
      <c r="C15">
        <v>0.2</v>
      </c>
      <c r="D15">
        <v>-11616</v>
      </c>
      <c r="E15">
        <v>-6.0000000000000001E-3</v>
      </c>
      <c r="F15">
        <v>-1.5E-3</v>
      </c>
      <c r="G15" t="s">
        <v>41</v>
      </c>
      <c r="H15" s="3" t="str">
        <f t="shared" si="0"/>
        <v>I</v>
      </c>
      <c r="I15">
        <v>51495.167600000001</v>
      </c>
      <c r="R15" s="3">
        <v>0.2</v>
      </c>
    </row>
    <row r="16" spans="1:18" x14ac:dyDescent="0.2">
      <c r="A16">
        <v>7</v>
      </c>
      <c r="B16">
        <v>51495.168599999997</v>
      </c>
      <c r="C16">
        <v>0.2</v>
      </c>
      <c r="D16">
        <v>-11616</v>
      </c>
      <c r="E16">
        <v>-4.8999999999999998E-3</v>
      </c>
      <c r="F16">
        <v>-5.0000000000000001E-4</v>
      </c>
      <c r="G16" t="s">
        <v>41</v>
      </c>
      <c r="H16" s="3" t="str">
        <f t="shared" si="0"/>
        <v>I</v>
      </c>
      <c r="I16">
        <v>51495.168599999997</v>
      </c>
      <c r="R16" s="3">
        <v>0.2</v>
      </c>
    </row>
    <row r="17" spans="1:18" x14ac:dyDescent="0.2">
      <c r="A17">
        <v>8</v>
      </c>
      <c r="B17">
        <v>51549.173499999997</v>
      </c>
      <c r="C17">
        <v>0.2</v>
      </c>
      <c r="D17">
        <v>-11482.5</v>
      </c>
      <c r="E17">
        <v>-1.0699999999999999E-2</v>
      </c>
      <c r="F17">
        <v>-7.3000000000000001E-3</v>
      </c>
      <c r="G17" t="s">
        <v>41</v>
      </c>
      <c r="H17" s="3" t="str">
        <f t="shared" si="0"/>
        <v>II</v>
      </c>
      <c r="I17">
        <v>51549.173499999997</v>
      </c>
      <c r="R17" s="3">
        <v>0.2</v>
      </c>
    </row>
    <row r="18" spans="1:18" x14ac:dyDescent="0.2">
      <c r="A18">
        <v>9</v>
      </c>
      <c r="B18">
        <v>55399.514300000003</v>
      </c>
      <c r="C18">
        <v>1</v>
      </c>
      <c r="D18">
        <v>-1965.5</v>
      </c>
      <c r="E18">
        <v>-2.8E-3</v>
      </c>
      <c r="F18">
        <v>-9.9000000000000008E-3</v>
      </c>
      <c r="G18" t="s">
        <v>42</v>
      </c>
      <c r="H18" s="3" t="str">
        <f t="shared" si="0"/>
        <v>II</v>
      </c>
      <c r="I18">
        <v>55399.514300000003</v>
      </c>
      <c r="R18" s="3">
        <v>1</v>
      </c>
    </row>
    <row r="19" spans="1:18" x14ac:dyDescent="0.2">
      <c r="A19">
        <v>10</v>
      </c>
      <c r="B19">
        <v>55400.34</v>
      </c>
      <c r="C19">
        <v>1</v>
      </c>
      <c r="D19">
        <v>-1963.5</v>
      </c>
      <c r="E19">
        <v>1.37E-2</v>
      </c>
      <c r="F19">
        <v>6.7000000000000002E-3</v>
      </c>
      <c r="G19" t="s">
        <v>42</v>
      </c>
      <c r="H19" s="3" t="str">
        <f t="shared" si="0"/>
        <v>II</v>
      </c>
      <c r="I19">
        <v>55400.34</v>
      </c>
      <c r="R19" s="3">
        <v>1</v>
      </c>
    </row>
    <row r="20" spans="1:18" x14ac:dyDescent="0.2">
      <c r="A20">
        <v>11</v>
      </c>
      <c r="B20">
        <v>55400.536200000002</v>
      </c>
      <c r="C20">
        <v>1</v>
      </c>
      <c r="D20">
        <v>-1963</v>
      </c>
      <c r="E20">
        <v>7.6E-3</v>
      </c>
      <c r="F20">
        <v>5.9999999999999995E-4</v>
      </c>
      <c r="G20" t="s">
        <v>42</v>
      </c>
      <c r="H20" s="3" t="str">
        <f t="shared" si="0"/>
        <v>I</v>
      </c>
      <c r="I20">
        <v>55400.536200000002</v>
      </c>
      <c r="R20" s="3">
        <v>1</v>
      </c>
    </row>
    <row r="21" spans="1:18" x14ac:dyDescent="0.2">
      <c r="A21">
        <v>12</v>
      </c>
      <c r="B21">
        <v>55401.548199999997</v>
      </c>
      <c r="C21">
        <v>1</v>
      </c>
      <c r="D21">
        <v>-1960.5</v>
      </c>
      <c r="E21">
        <v>8.2000000000000007E-3</v>
      </c>
      <c r="F21">
        <v>1.1999999999999999E-3</v>
      </c>
      <c r="G21" t="s">
        <v>42</v>
      </c>
      <c r="H21" s="3" t="str">
        <f t="shared" si="0"/>
        <v>II</v>
      </c>
      <c r="I21">
        <v>55401.548199999997</v>
      </c>
      <c r="R21" s="3">
        <v>1</v>
      </c>
    </row>
    <row r="22" spans="1:18" x14ac:dyDescent="0.2">
      <c r="A22">
        <v>13</v>
      </c>
      <c r="B22">
        <v>55402.356</v>
      </c>
      <c r="C22">
        <v>1</v>
      </c>
      <c r="D22">
        <v>-1958.5</v>
      </c>
      <c r="E22">
        <v>6.7999999999999996E-3</v>
      </c>
      <c r="F22">
        <v>1E-4</v>
      </c>
      <c r="G22" t="s">
        <v>42</v>
      </c>
      <c r="H22" s="3" t="str">
        <f t="shared" si="0"/>
        <v>II</v>
      </c>
      <c r="I22">
        <v>55402.356</v>
      </c>
      <c r="R22" s="3">
        <v>1</v>
      </c>
    </row>
    <row r="23" spans="1:18" x14ac:dyDescent="0.2">
      <c r="A23">
        <v>14</v>
      </c>
      <c r="B23">
        <v>55402.559300000001</v>
      </c>
      <c r="C23">
        <v>1</v>
      </c>
      <c r="D23">
        <v>-1958</v>
      </c>
      <c r="E23">
        <v>7.9000000000000008E-3</v>
      </c>
      <c r="F23">
        <v>8.9999999999999998E-4</v>
      </c>
      <c r="G23" t="s">
        <v>42</v>
      </c>
      <c r="H23" s="3" t="str">
        <f t="shared" si="0"/>
        <v>I</v>
      </c>
      <c r="I23">
        <v>55402.559300000001</v>
      </c>
      <c r="R23" s="3">
        <v>1</v>
      </c>
    </row>
    <row r="24" spans="1:18" x14ac:dyDescent="0.2">
      <c r="A24">
        <v>15</v>
      </c>
      <c r="B24">
        <v>55410.448400000001</v>
      </c>
      <c r="C24">
        <v>1</v>
      </c>
      <c r="D24">
        <v>-1938.5</v>
      </c>
      <c r="E24">
        <v>7.7999999999999996E-3</v>
      </c>
      <c r="F24">
        <v>8.9999999999999998E-4</v>
      </c>
      <c r="G24" t="s">
        <v>42</v>
      </c>
      <c r="H24" s="3" t="str">
        <f t="shared" si="0"/>
        <v>II</v>
      </c>
      <c r="I24">
        <v>55410.448400000001</v>
      </c>
      <c r="R24" s="3">
        <v>1</v>
      </c>
    </row>
    <row r="25" spans="1:18" x14ac:dyDescent="0.2">
      <c r="A25">
        <v>16</v>
      </c>
      <c r="B25">
        <v>55411.459300000002</v>
      </c>
      <c r="C25">
        <v>1</v>
      </c>
      <c r="D25">
        <v>-1936</v>
      </c>
      <c r="E25">
        <v>7.1999999999999998E-3</v>
      </c>
      <c r="F25">
        <v>4.0000000000000002E-4</v>
      </c>
      <c r="G25" t="s">
        <v>42</v>
      </c>
      <c r="H25" s="3" t="str">
        <f t="shared" si="0"/>
        <v>I</v>
      </c>
      <c r="I25">
        <v>55411.459300000002</v>
      </c>
      <c r="R25" s="3">
        <v>1</v>
      </c>
    </row>
    <row r="26" spans="1:18" x14ac:dyDescent="0.2">
      <c r="A26">
        <v>17</v>
      </c>
      <c r="B26">
        <v>56194.701099999998</v>
      </c>
      <c r="C26">
        <v>1</v>
      </c>
      <c r="D26">
        <v>0</v>
      </c>
      <c r="E26">
        <v>-6.7000000000000002E-3</v>
      </c>
      <c r="F26">
        <v>-1E-4</v>
      </c>
      <c r="G26" t="s">
        <v>43</v>
      </c>
      <c r="H26" s="3" t="str">
        <f t="shared" si="0"/>
        <v>I</v>
      </c>
      <c r="I26">
        <v>56194.701099999998</v>
      </c>
      <c r="R26" s="3">
        <v>1</v>
      </c>
    </row>
    <row r="27" spans="1:18" x14ac:dyDescent="0.2">
      <c r="A27">
        <v>18</v>
      </c>
      <c r="B27">
        <v>56194.903700000003</v>
      </c>
      <c r="C27">
        <v>1</v>
      </c>
      <c r="D27">
        <v>0.5</v>
      </c>
      <c r="E27">
        <v>-6.4000000000000003E-3</v>
      </c>
      <c r="F27">
        <v>2.0000000000000001E-4</v>
      </c>
      <c r="G27" t="s">
        <v>43</v>
      </c>
      <c r="H27" s="3" t="str">
        <f t="shared" si="0"/>
        <v>II</v>
      </c>
      <c r="I27">
        <v>56194.903700000003</v>
      </c>
      <c r="R27" s="3">
        <v>1</v>
      </c>
    </row>
    <row r="28" spans="1:18" x14ac:dyDescent="0.2">
      <c r="A28">
        <v>19</v>
      </c>
      <c r="B28">
        <v>56196.7238</v>
      </c>
      <c r="C28">
        <v>1</v>
      </c>
      <c r="D28">
        <v>5</v>
      </c>
      <c r="E28">
        <v>-6.8999999999999999E-3</v>
      </c>
      <c r="F28">
        <v>-2.0000000000000001E-4</v>
      </c>
      <c r="G28" t="s">
        <v>43</v>
      </c>
      <c r="H28" s="3" t="str">
        <f t="shared" si="0"/>
        <v>I</v>
      </c>
      <c r="I28">
        <v>56196.7238</v>
      </c>
      <c r="R28" s="3">
        <v>1</v>
      </c>
    </row>
    <row r="29" spans="1:18" x14ac:dyDescent="0.2">
      <c r="A29">
        <v>20</v>
      </c>
      <c r="B29">
        <v>56196.926299999999</v>
      </c>
      <c r="C29">
        <v>1</v>
      </c>
      <c r="D29">
        <v>5.5</v>
      </c>
      <c r="E29">
        <v>-6.7000000000000002E-3</v>
      </c>
      <c r="F29">
        <v>0</v>
      </c>
      <c r="G29" t="s">
        <v>43</v>
      </c>
      <c r="H29" s="3" t="str">
        <f t="shared" si="0"/>
        <v>II</v>
      </c>
      <c r="I29">
        <v>56196.926299999999</v>
      </c>
      <c r="R29" s="3">
        <v>1</v>
      </c>
    </row>
    <row r="30" spans="1:18" x14ac:dyDescent="0.2">
      <c r="A30">
        <v>21</v>
      </c>
      <c r="B30">
        <v>56197.735500000003</v>
      </c>
      <c r="C30">
        <v>1</v>
      </c>
      <c r="D30">
        <v>7.5</v>
      </c>
      <c r="E30">
        <v>-6.6E-3</v>
      </c>
      <c r="F30">
        <v>1E-4</v>
      </c>
      <c r="G30" t="s">
        <v>43</v>
      </c>
      <c r="H30" s="3" t="str">
        <f t="shared" si="0"/>
        <v>II</v>
      </c>
      <c r="I30">
        <v>56197.735500000003</v>
      </c>
      <c r="R30" s="3">
        <v>1</v>
      </c>
    </row>
    <row r="31" spans="1:18" x14ac:dyDescent="0.2">
      <c r="A31">
        <v>22</v>
      </c>
      <c r="B31">
        <v>56197.937400000003</v>
      </c>
      <c r="C31">
        <v>1</v>
      </c>
      <c r="D31">
        <v>8</v>
      </c>
      <c r="E31">
        <v>-7.0000000000000001E-3</v>
      </c>
      <c r="F31">
        <v>-2.9999999999999997E-4</v>
      </c>
      <c r="G31" t="s">
        <v>43</v>
      </c>
      <c r="H31" s="3" t="str">
        <f t="shared" si="0"/>
        <v>I</v>
      </c>
      <c r="I31">
        <v>56197.937400000003</v>
      </c>
      <c r="R31" s="3">
        <v>1</v>
      </c>
    </row>
    <row r="32" spans="1:18" x14ac:dyDescent="0.2">
      <c r="A32">
        <v>23</v>
      </c>
      <c r="B32">
        <v>56199.758099999999</v>
      </c>
      <c r="C32">
        <v>1</v>
      </c>
      <c r="D32">
        <v>12.5</v>
      </c>
      <c r="E32">
        <v>-6.7999999999999996E-3</v>
      </c>
      <c r="F32">
        <v>-1E-4</v>
      </c>
      <c r="G32" t="s">
        <v>43</v>
      </c>
      <c r="H32" s="3" t="str">
        <f t="shared" si="0"/>
        <v>II</v>
      </c>
      <c r="I32">
        <v>56199.758099999999</v>
      </c>
      <c r="R32" s="3">
        <v>1</v>
      </c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2024-02-17T04:37:24Z</dcterms:modified>
</cp:coreProperties>
</file>