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2C3B581-7268-47D6-A1BF-3971CDE46E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2" i="1" l="1"/>
  <c r="F42" i="1" s="1"/>
  <c r="G42" i="1" s="1"/>
  <c r="K42" i="1" s="1"/>
  <c r="Q42" i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/>
  <c r="G39" i="1" s="1"/>
  <c r="K39" i="1" s="1"/>
  <c r="Q39" i="1"/>
  <c r="E40" i="1"/>
  <c r="F40" i="1" s="1"/>
  <c r="G40" i="1" s="1"/>
  <c r="K40" i="1" s="1"/>
  <c r="Q40" i="1"/>
  <c r="E41" i="1"/>
  <c r="F41" i="1"/>
  <c r="G41" i="1" s="1"/>
  <c r="K41" i="1" s="1"/>
  <c r="Q41" i="1"/>
  <c r="E43" i="1"/>
  <c r="F43" i="1" s="1"/>
  <c r="G43" i="1" s="1"/>
  <c r="K43" i="1" s="1"/>
  <c r="Q4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42" i="1" l="1"/>
  <c r="O24" i="1"/>
  <c r="O28" i="1"/>
  <c r="O32" i="1"/>
  <c r="O36" i="1"/>
  <c r="O40" i="1"/>
  <c r="O37" i="1"/>
  <c r="O41" i="1"/>
  <c r="O23" i="1"/>
  <c r="O27" i="1"/>
  <c r="O31" i="1"/>
  <c r="O35" i="1"/>
  <c r="O39" i="1"/>
  <c r="O22" i="1"/>
  <c r="O26" i="1"/>
  <c r="O30" i="1"/>
  <c r="O34" i="1"/>
  <c r="O38" i="1"/>
  <c r="O43" i="1"/>
  <c r="O25" i="1"/>
  <c r="O29" i="1"/>
  <c r="O33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<sst xmlns="http://schemas.openxmlformats.org/spreadsheetml/2006/main" count="112" uniqueCount="56">
  <si>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</si>
  <si>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</si>
  <si>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</si>
  <si>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</si>
  <si>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</si>
  <si>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</si>
  <si>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</si>
  <si>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</si>
  <si>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</si>
  <si>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</si>
  <si>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</si>
  <si>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</si>
  <si>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</si>
  <si>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</si>
  <si>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</si>
  <si>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</si>
  <si>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</si>
  <si>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</si>
  <si>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</si>
  <si>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</si>
  <si>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</si>
  <si>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</si>
  <si>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</si>
  <si>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</si>
  <si>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</si>
  <si>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</si>
  <si>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</si>
  <si>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</si>
  <si>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</si>
  <si>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</si>
  <si>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</si>
  <si>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</si>
  <si>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</si>
  <si>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</si>
  <si>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</si>
  <si>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</si>
  <si>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</si>
  <si>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</si>
  <si>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</si>
  <si>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</si>
  <si>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</si>
  <si>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</si>
  <si>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</si>
  <si>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</si>
  <si>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QZ Leo</t>
  </si>
  <si>
    <t>EW</t>
  </si>
  <si>
    <t>VSX</t>
  </si>
  <si>
    <t>VSB, 91</t>
  </si>
  <si>
    <t>I</t>
  </si>
  <si>
    <t>JBAV, 60</t>
  </si>
  <si>
    <t>JBAV, 63</t>
  </si>
  <si>
    <t>II</t>
  </si>
  <si>
    <t>V</t>
  </si>
  <si>
    <t>Ic</t>
  </si>
  <si>
    <t>B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</si>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</sst>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QZ Leo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2.8599999495781958E-4</c:v>
                </c:pt>
                <c:pt idx="2">
                  <c:v>6.8599978112615645E-4</c:v>
                </c:pt>
                <c:pt idx="3">
                  <c:v>6.8599978112615645E-4</c:v>
                </c:pt>
                <c:pt idx="4">
                  <c:v>2.4815001233946532E-3</c:v>
                </c:pt>
                <c:pt idx="5">
                  <c:v>5.4815001494716853E-3</c:v>
                </c:pt>
                <c:pt idx="6">
                  <c:v>-1.0001313057728112E-6</c:v>
                </c:pt>
                <c:pt idx="7">
                  <c:v>9.9000164482276887E-5</c:v>
                </c:pt>
                <c:pt idx="8">
                  <c:v>1.6989997748169117E-3</c:v>
                </c:pt>
                <c:pt idx="9">
                  <c:v>1.164998539024964E-4</c:v>
                </c:pt>
                <c:pt idx="10">
                  <c:v>2.7165000938111916E-3</c:v>
                </c:pt>
                <c:pt idx="11">
                  <c:v>2.816499923937954E-3</c:v>
                </c:pt>
                <c:pt idx="12">
                  <c:v>9.2799990670755506E-4</c:v>
                </c:pt>
                <c:pt idx="13">
                  <c:v>-1.570002204971388E-4</c:v>
                </c:pt>
                <c:pt idx="14">
                  <c:v>8.4299994341563433E-4</c:v>
                </c:pt>
                <c:pt idx="15">
                  <c:v>1.0430000693304464E-3</c:v>
                </c:pt>
                <c:pt idx="16">
                  <c:v>4.438500021933578E-3</c:v>
                </c:pt>
                <c:pt idx="17">
                  <c:v>-1.444000045012217E-3</c:v>
                </c:pt>
                <c:pt idx="18">
                  <c:v>3.4939999022753909E-3</c:v>
                </c:pt>
                <c:pt idx="19">
                  <c:v>2.3824999952921644E-3</c:v>
                </c:pt>
                <c:pt idx="20">
                  <c:v>1.3939999917056412E-3</c:v>
                </c:pt>
                <c:pt idx="21">
                  <c:v>4.5905001024948433E-3</c:v>
                </c:pt>
                <c:pt idx="22">
                  <c:v>-8.542999996279832E-3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1.6999999999999999E-3</c:v>
                  </c:pt>
                  <c:pt idx="20">
                    <c:v>2.0999999999999999E-3</c:v>
                  </c:pt>
                  <c:pt idx="2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5.8264638891146968E-4</c:v>
                </c:pt>
                <c:pt idx="1">
                  <c:v>1.1499608622794668E-3</c:v>
                </c:pt>
                <c:pt idx="2">
                  <c:v>1.1499608622794668E-3</c:v>
                </c:pt>
                <c:pt idx="3">
                  <c:v>1.1499608622794668E-3</c:v>
                </c:pt>
                <c:pt idx="4">
                  <c:v>1.1503471924367834E-3</c:v>
                </c:pt>
                <c:pt idx="5">
                  <c:v>1.1503471924367834E-3</c:v>
                </c:pt>
                <c:pt idx="6">
                  <c:v>1.1513698310885042E-3</c:v>
                </c:pt>
                <c:pt idx="7">
                  <c:v>1.1513698310885042E-3</c:v>
                </c:pt>
                <c:pt idx="8">
                  <c:v>1.1513698310885042E-3</c:v>
                </c:pt>
                <c:pt idx="9">
                  <c:v>1.1523924697402254E-3</c:v>
                </c:pt>
                <c:pt idx="10">
                  <c:v>1.1523924697402254E-3</c:v>
                </c:pt>
                <c:pt idx="11">
                  <c:v>1.1523924697402254E-3</c:v>
                </c:pt>
                <c:pt idx="12">
                  <c:v>1.1524151950435967E-3</c:v>
                </c:pt>
                <c:pt idx="13">
                  <c:v>1.1526424480773124E-3</c:v>
                </c:pt>
                <c:pt idx="14">
                  <c:v>1.1526424480773124E-3</c:v>
                </c:pt>
                <c:pt idx="15">
                  <c:v>1.1526424480773124E-3</c:v>
                </c:pt>
                <c:pt idx="16">
                  <c:v>1.1530287782346295E-3</c:v>
                </c:pt>
                <c:pt idx="17">
                  <c:v>1.1540514168863502E-3</c:v>
                </c:pt>
                <c:pt idx="18">
                  <c:v>1.154324120526809E-3</c:v>
                </c:pt>
                <c:pt idx="19">
                  <c:v>1.1588464558977525E-3</c:v>
                </c:pt>
                <c:pt idx="20">
                  <c:v>1.1588691812011241E-3</c:v>
                </c:pt>
                <c:pt idx="21">
                  <c:v>1.1995701995396149E-3</c:v>
                </c:pt>
                <c:pt idx="22">
                  <c:v>1.2034562264161542E-3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12482</c:v>
                </c:pt>
                <c:pt idx="2">
                  <c:v>12482</c:v>
                </c:pt>
                <c:pt idx="3">
                  <c:v>12482</c:v>
                </c:pt>
                <c:pt idx="4">
                  <c:v>12490.5</c:v>
                </c:pt>
                <c:pt idx="5">
                  <c:v>12490.5</c:v>
                </c:pt>
                <c:pt idx="6">
                  <c:v>12513</c:v>
                </c:pt>
                <c:pt idx="7">
                  <c:v>12513</c:v>
                </c:pt>
                <c:pt idx="8">
                  <c:v>12513</c:v>
                </c:pt>
                <c:pt idx="9">
                  <c:v>12535.5</c:v>
                </c:pt>
                <c:pt idx="10">
                  <c:v>12535.5</c:v>
                </c:pt>
                <c:pt idx="11">
                  <c:v>12535.5</c:v>
                </c:pt>
                <c:pt idx="12">
                  <c:v>12536</c:v>
                </c:pt>
                <c:pt idx="13">
                  <c:v>12541</c:v>
                </c:pt>
                <c:pt idx="14">
                  <c:v>12541</c:v>
                </c:pt>
                <c:pt idx="15">
                  <c:v>12541</c:v>
                </c:pt>
                <c:pt idx="16">
                  <c:v>12549.5</c:v>
                </c:pt>
                <c:pt idx="17">
                  <c:v>12572</c:v>
                </c:pt>
                <c:pt idx="18">
                  <c:v>12578</c:v>
                </c:pt>
                <c:pt idx="19">
                  <c:v>12677.5</c:v>
                </c:pt>
                <c:pt idx="20">
                  <c:v>12678</c:v>
                </c:pt>
                <c:pt idx="21">
                  <c:v>13573.5</c:v>
                </c:pt>
                <c:pt idx="22">
                  <c:v>13659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6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5" t="s">
        <v>42</v>
      </c>
      <c r="G1" s="6"/>
      <c r="H1" s="3"/>
      <c r="I1" s="7"/>
      <c r="J1" s="8"/>
      <c r="K1" s="4"/>
      <c r="L1" s="9"/>
      <c r="M1" s="10"/>
      <c r="N1" s="10"/>
      <c r="O1" s="11"/>
    </row>
    <row r="2" spans="1:15" s="17" customFormat="1" ht="12.95" customHeight="1" x14ac:dyDescent="0.2">
      <c r="A2" s="17" t="s">
        <v>23</v>
      </c>
      <c r="B2" s="18" t="s">
        <v>45</v>
      </c>
      <c r="C2" s="19"/>
      <c r="D2" s="20"/>
    </row>
    <row r="3" spans="1:15" s="17" customFormat="1" ht="12.95" customHeight="1" thickBot="1" x14ac:dyDescent="0.25"/>
    <row r="4" spans="1:15" s="17" customFormat="1" ht="12.95" customHeight="1" thickTop="1" thickBot="1" x14ac:dyDescent="0.25">
      <c r="A4" s="21" t="s">
        <v>0</v>
      </c>
      <c r="C4" s="22" t="s">
        <v>37</v>
      </c>
      <c r="D4" s="23" t="s">
        <v>37</v>
      </c>
    </row>
    <row r="5" spans="1:15" s="17" customFormat="1" ht="12.95" customHeight="1" thickTop="1" x14ac:dyDescent="0.2">
      <c r="A5" s="24" t="s">
        <v>28</v>
      </c>
      <c r="C5" s="25">
        <v>-9.5</v>
      </c>
      <c r="D5" s="17" t="s">
        <v>29</v>
      </c>
    </row>
    <row r="6" spans="1:15" s="17" customFormat="1" ht="12.95" customHeight="1" x14ac:dyDescent="0.2">
      <c r="A6" s="21" t="s">
        <v>1</v>
      </c>
    </row>
    <row r="7" spans="1:15" s="17" customFormat="1" ht="12.95" customHeight="1" x14ac:dyDescent="0.2">
      <c r="A7" s="17" t="s">
        <v>2</v>
      </c>
      <c r="C7" s="49">
        <v>54815.855000000003</v>
      </c>
      <c r="D7" s="27" t="s">
        <v>46</v>
      </c>
    </row>
    <row r="8" spans="1:15" s="17" customFormat="1" ht="12.95" customHeight="1" x14ac:dyDescent="0.2">
      <c r="A8" s="17" t="s">
        <v>3</v>
      </c>
      <c r="C8" s="49">
        <v>0.35357699999999997</v>
      </c>
      <c r="D8" s="27" t="s">
        <v>46</v>
      </c>
    </row>
    <row r="9" spans="1:15" s="17" customFormat="1" ht="12.95" customHeight="1" x14ac:dyDescent="0.2">
      <c r="A9" s="28" t="s">
        <v>32</v>
      </c>
      <c r="B9" s="29">
        <v>21</v>
      </c>
      <c r="C9" s="30" t="str">
        <f>"F"&amp;B9</f>
        <v>F21</v>
      </c>
      <c r="D9" s="31" t="str">
        <f>"G"&amp;B9</f>
        <v>G21</v>
      </c>
    </row>
    <row r="10" spans="1:15" s="17" customFormat="1" ht="12.95" customHeight="1" thickBot="1" x14ac:dyDescent="0.25">
      <c r="C10" s="32" t="s">
        <v>19</v>
      </c>
      <c r="D10" s="32" t="s">
        <v>20</v>
      </c>
    </row>
    <row r="11" spans="1:15" s="17" customFormat="1" ht="12.95" customHeight="1" x14ac:dyDescent="0.2">
      <c r="A11" s="17" t="s">
        <v>15</v>
      </c>
      <c r="C11" s="31">
        <f ca="1">INTERCEPT(INDIRECT($D$9):G992,INDIRECT($C$9):F992)</f>
        <v>5.8264638891146968E-4</v>
      </c>
      <c r="D11" s="20"/>
    </row>
    <row r="12" spans="1:15" s="17" customFormat="1" ht="12.95" customHeight="1" x14ac:dyDescent="0.2">
      <c r="A12" s="17" t="s">
        <v>16</v>
      </c>
      <c r="C12" s="31">
        <f ca="1">SLOPE(INDIRECT($D$9):G992,INDIRECT($C$9):F992)</f>
        <v>4.5450606743149896E-8</v>
      </c>
      <c r="D12" s="20"/>
    </row>
    <row r="13" spans="1:15" s="17" customFormat="1" ht="12.95" customHeight="1" x14ac:dyDescent="0.2">
      <c r="A13" s="17" t="s">
        <v>18</v>
      </c>
      <c r="C13" s="20" t="s">
        <v>13</v>
      </c>
    </row>
    <row r="14" spans="1:15" s="17" customFormat="1" ht="12.95" customHeight="1" x14ac:dyDescent="0.2">
      <c r="E14" s="33" t="s">
        <v>34</v>
      </c>
      <c r="F14" s="34">
        <v>1</v>
      </c>
    </row>
    <row r="15" spans="1:15" s="17" customFormat="1" ht="12.95" customHeight="1" x14ac:dyDescent="0.2">
      <c r="A15" s="35" t="s">
        <v>17</v>
      </c>
      <c r="C15" s="36">
        <f ca="1">(C7+C11)+(C8+C12)*INT(MAX(F21:F3533))</f>
        <v>59645.364446456231</v>
      </c>
      <c r="E15" s="33" t="s">
        <v>30</v>
      </c>
      <c r="F15" s="37">
        <f ca="1">NOW()+15018.5+$C$5/24</f>
        <v>60357.818045138883</v>
      </c>
    </row>
    <row r="16" spans="1:15" s="17" customFormat="1" ht="12.95" customHeight="1" x14ac:dyDescent="0.2">
      <c r="A16" s="21" t="s">
        <v>4</v>
      </c>
      <c r="C16" s="37">
        <f ca="1">+C8+C12</f>
        <v>0.3535770454506067</v>
      </c>
      <c r="E16" s="33" t="s">
        <v>35</v>
      </c>
      <c r="F16" s="38">
        <f ca="1">ROUND(2*(F15-$C$7)/$C$8,0)/2+F14</f>
        <v>15675</v>
      </c>
    </row>
    <row r="17" spans="1:21" s="17" customFormat="1" ht="12.95" customHeight="1" thickBot="1" x14ac:dyDescent="0.25">
      <c r="A17" s="33" t="s">
        <v>27</v>
      </c>
      <c r="C17" s="17">
        <f>COUNT(C21:C2191)</f>
        <v>23</v>
      </c>
      <c r="E17" s="33" t="s">
        <v>36</v>
      </c>
      <c r="F17" s="31">
        <f ca="1">ROUND(2*(F15-$C$15)/$C$16,0)/2+F14</f>
        <v>2016</v>
      </c>
    </row>
    <row r="18" spans="1:21" s="17" customFormat="1" ht="12.95" customHeight="1" thickTop="1" thickBot="1" x14ac:dyDescent="0.25">
      <c r="A18" s="21" t="s">
        <v>5</v>
      </c>
      <c r="C18" s="39">
        <f ca="1">+C15</f>
        <v>59645.364446456231</v>
      </c>
      <c r="D18" s="40">
        <f ca="1">+C16</f>
        <v>0.3535770454506067</v>
      </c>
      <c r="E18" s="33" t="s">
        <v>31</v>
      </c>
      <c r="F18" s="41">
        <f ca="1">+$C$15+$C$16*F17-15018.5-$C$5/24</f>
        <v>45340.071603417993</v>
      </c>
    </row>
    <row r="19" spans="1:21" s="17" customFormat="1" ht="12.95" customHeight="1" thickTop="1" x14ac:dyDescent="0.2">
      <c r="F19" s="42" t="s">
        <v>43</v>
      </c>
    </row>
    <row r="20" spans="1:21" s="17" customFormat="1" ht="12.95" customHeight="1" thickBot="1" x14ac:dyDescent="0.25">
      <c r="A20" s="32" t="s">
        <v>6</v>
      </c>
      <c r="B20" s="32" t="s">
        <v>7</v>
      </c>
      <c r="C20" s="32" t="s">
        <v>8</v>
      </c>
      <c r="D20" s="32" t="s">
        <v>12</v>
      </c>
      <c r="E20" s="32" t="s">
        <v>9</v>
      </c>
      <c r="F20" s="32" t="s">
        <v>10</v>
      </c>
      <c r="G20" s="32" t="s">
        <v>11</v>
      </c>
      <c r="H20" s="43" t="s">
        <v>38</v>
      </c>
      <c r="I20" s="43" t="s">
        <v>39</v>
      </c>
      <c r="J20" s="43" t="s">
        <v>40</v>
      </c>
      <c r="K20" s="43" t="s">
        <v>41</v>
      </c>
      <c r="L20" s="43" t="s">
        <v>24</v>
      </c>
      <c r="M20" s="43" t="s">
        <v>25</v>
      </c>
      <c r="N20" s="43" t="s">
        <v>26</v>
      </c>
      <c r="O20" s="43" t="s">
        <v>22</v>
      </c>
      <c r="P20" s="44" t="s">
        <v>21</v>
      </c>
      <c r="Q20" s="32" t="s">
        <v>14</v>
      </c>
      <c r="U20" s="45" t="s">
        <v>33</v>
      </c>
    </row>
    <row r="21" spans="1:21" s="17" customFormat="1" ht="12.95" customHeight="1" x14ac:dyDescent="0.2">
      <c r="A21" s="18" t="s">
        <v>46</v>
      </c>
      <c r="C21" s="26">
        <v>54815.855000000003</v>
      </c>
      <c r="D21" s="26"/>
      <c r="E21" s="17">
        <f t="shared" ref="E21:E43" si="0">+(C21-C$7)/C$8</f>
        <v>0</v>
      </c>
      <c r="F21" s="17">
        <f t="shared" ref="F21:F43" si="1">ROUND(2*E21,0)/2</f>
        <v>0</v>
      </c>
      <c r="G21" s="17">
        <f t="shared" ref="G21:G43" si="2">+C21-(C$7+F21*C$8)</f>
        <v>0</v>
      </c>
      <c r="I21" s="17">
        <f>+G21</f>
        <v>0</v>
      </c>
      <c r="O21" s="17">
        <f t="shared" ref="O21:O43" ca="1" si="3">+C$11+C$12*$F21</f>
        <v>5.8264638891146968E-4</v>
      </c>
      <c r="Q21" s="46">
        <f t="shared" ref="Q21:Q43" si="4">+C21-15018.5</f>
        <v>39797.355000000003</v>
      </c>
    </row>
    <row r="22" spans="1:21" s="17" customFormat="1" ht="12.95" customHeight="1" x14ac:dyDescent="0.2">
      <c r="A22" s="12" t="s">
        <v>47</v>
      </c>
      <c r="B22" s="13" t="s">
        <v>48</v>
      </c>
      <c r="C22" s="14">
        <v>59229.203399999999</v>
      </c>
      <c r="D22" s="15" t="s">
        <v>54</v>
      </c>
      <c r="E22" s="17">
        <f t="shared" si="0"/>
        <v>12482.000808876131</v>
      </c>
      <c r="F22" s="17">
        <f t="shared" si="1"/>
        <v>12482</v>
      </c>
      <c r="G22" s="17">
        <f t="shared" si="2"/>
        <v>2.8599999495781958E-4</v>
      </c>
      <c r="K22" s="17">
        <f t="shared" ref="K22:K43" si="5">+G22</f>
        <v>2.8599999495781958E-4</v>
      </c>
      <c r="O22" s="17">
        <f t="shared" ca="1" si="3"/>
        <v>1.1499608622794668E-3</v>
      </c>
      <c r="Q22" s="46">
        <f t="shared" si="4"/>
        <v>44210.703399999999</v>
      </c>
    </row>
    <row r="23" spans="1:21" s="17" customFormat="1" ht="12.95" customHeight="1" x14ac:dyDescent="0.2">
      <c r="A23" s="12" t="s">
        <v>47</v>
      </c>
      <c r="B23" s="13" t="s">
        <v>48</v>
      </c>
      <c r="C23" s="14">
        <v>59229.203799999785</v>
      </c>
      <c r="D23" s="15" t="s">
        <v>52</v>
      </c>
      <c r="E23" s="17">
        <f t="shared" si="0"/>
        <v>12482.00194017083</v>
      </c>
      <c r="F23" s="17">
        <f t="shared" si="1"/>
        <v>12482</v>
      </c>
      <c r="G23" s="17">
        <f t="shared" si="2"/>
        <v>6.8599978112615645E-4</v>
      </c>
      <c r="K23" s="17">
        <f t="shared" si="5"/>
        <v>6.8599978112615645E-4</v>
      </c>
      <c r="O23" s="17">
        <f t="shared" ca="1" si="3"/>
        <v>1.1499608622794668E-3</v>
      </c>
      <c r="Q23" s="46">
        <f t="shared" si="4"/>
        <v>44210.703799999785</v>
      </c>
    </row>
    <row r="24" spans="1:21" s="17" customFormat="1" ht="12.95" customHeight="1" x14ac:dyDescent="0.2">
      <c r="A24" s="12" t="s">
        <v>47</v>
      </c>
      <c r="B24" s="13" t="s">
        <v>48</v>
      </c>
      <c r="C24" s="14">
        <v>59229.203799999785</v>
      </c>
      <c r="D24" s="15" t="s">
        <v>53</v>
      </c>
      <c r="E24" s="17">
        <f t="shared" si="0"/>
        <v>12482.00194017083</v>
      </c>
      <c r="F24" s="17">
        <f t="shared" si="1"/>
        <v>12482</v>
      </c>
      <c r="G24" s="17">
        <f t="shared" si="2"/>
        <v>6.8599978112615645E-4</v>
      </c>
      <c r="K24" s="17">
        <f t="shared" si="5"/>
        <v>6.8599978112615645E-4</v>
      </c>
      <c r="O24" s="17">
        <f t="shared" ca="1" si="3"/>
        <v>1.1499608622794668E-3</v>
      </c>
      <c r="Q24" s="46">
        <f t="shared" si="4"/>
        <v>44210.703799999785</v>
      </c>
    </row>
    <row r="25" spans="1:21" s="17" customFormat="1" ht="12.95" customHeight="1" x14ac:dyDescent="0.2">
      <c r="A25" s="12" t="s">
        <v>47</v>
      </c>
      <c r="B25" s="13" t="s">
        <v>48</v>
      </c>
      <c r="C25" s="14">
        <v>59232.211000000127</v>
      </c>
      <c r="D25" s="15" t="s">
        <v>53</v>
      </c>
      <c r="E25" s="17">
        <f t="shared" si="0"/>
        <v>12490.507018273598</v>
      </c>
      <c r="F25" s="17">
        <f t="shared" si="1"/>
        <v>12490.5</v>
      </c>
      <c r="G25" s="17">
        <f t="shared" si="2"/>
        <v>2.4815001233946532E-3</v>
      </c>
      <c r="K25" s="17">
        <f t="shared" si="5"/>
        <v>2.4815001233946532E-3</v>
      </c>
      <c r="O25" s="17">
        <f t="shared" ca="1" si="3"/>
        <v>1.1503471924367834E-3</v>
      </c>
      <c r="Q25" s="46">
        <f t="shared" si="4"/>
        <v>44213.711000000127</v>
      </c>
    </row>
    <row r="26" spans="1:21" s="17" customFormat="1" ht="12.95" customHeight="1" x14ac:dyDescent="0.2">
      <c r="A26" s="12" t="s">
        <v>47</v>
      </c>
      <c r="B26" s="13" t="s">
        <v>48</v>
      </c>
      <c r="C26" s="14">
        <v>59232.214000000153</v>
      </c>
      <c r="D26" s="15" t="s">
        <v>54</v>
      </c>
      <c r="E26" s="17">
        <f t="shared" si="0"/>
        <v>12490.515502988457</v>
      </c>
      <c r="F26" s="17">
        <f t="shared" si="1"/>
        <v>12490.5</v>
      </c>
      <c r="G26" s="17">
        <f t="shared" si="2"/>
        <v>5.4815001494716853E-3</v>
      </c>
      <c r="K26" s="17">
        <f t="shared" si="5"/>
        <v>5.4815001494716853E-3</v>
      </c>
      <c r="O26" s="17">
        <f t="shared" ca="1" si="3"/>
        <v>1.1503471924367834E-3</v>
      </c>
      <c r="Q26" s="46">
        <f t="shared" si="4"/>
        <v>44213.714000000153</v>
      </c>
    </row>
    <row r="27" spans="1:21" s="17" customFormat="1" ht="12.95" customHeight="1" x14ac:dyDescent="0.2">
      <c r="A27" s="12" t="s">
        <v>47</v>
      </c>
      <c r="B27" s="13" t="s">
        <v>48</v>
      </c>
      <c r="C27" s="14">
        <v>59240.163999999873</v>
      </c>
      <c r="D27" s="15" t="s">
        <v>53</v>
      </c>
      <c r="E27" s="17">
        <f t="shared" si="0"/>
        <v>12512.999997171395</v>
      </c>
      <c r="F27" s="17">
        <f t="shared" si="1"/>
        <v>12513</v>
      </c>
      <c r="G27" s="17">
        <f t="shared" si="2"/>
        <v>-1.0001313057728112E-6</v>
      </c>
      <c r="K27" s="17">
        <f t="shared" si="5"/>
        <v>-1.0001313057728112E-6</v>
      </c>
      <c r="O27" s="17">
        <f t="shared" ca="1" si="3"/>
        <v>1.1513698310885042E-3</v>
      </c>
      <c r="Q27" s="46">
        <f t="shared" si="4"/>
        <v>44221.663999999873</v>
      </c>
    </row>
    <row r="28" spans="1:21" s="17" customFormat="1" ht="12.95" customHeight="1" x14ac:dyDescent="0.2">
      <c r="A28" s="12" t="s">
        <v>47</v>
      </c>
      <c r="B28" s="13" t="s">
        <v>48</v>
      </c>
      <c r="C28" s="14">
        <v>59240.164100000169</v>
      </c>
      <c r="D28" s="15" t="s">
        <v>52</v>
      </c>
      <c r="E28" s="17">
        <f t="shared" si="0"/>
        <v>12513.000279996058</v>
      </c>
      <c r="F28" s="17">
        <f t="shared" si="1"/>
        <v>12513</v>
      </c>
      <c r="G28" s="17">
        <f t="shared" si="2"/>
        <v>9.9000164482276887E-5</v>
      </c>
      <c r="K28" s="17">
        <f t="shared" si="5"/>
        <v>9.9000164482276887E-5</v>
      </c>
      <c r="O28" s="17">
        <f t="shared" ca="1" si="3"/>
        <v>1.1513698310885042E-3</v>
      </c>
      <c r="Q28" s="46">
        <f t="shared" si="4"/>
        <v>44221.664100000169</v>
      </c>
    </row>
    <row r="29" spans="1:21" s="17" customFormat="1" ht="12.95" customHeight="1" x14ac:dyDescent="0.2">
      <c r="A29" s="12" t="s">
        <v>47</v>
      </c>
      <c r="B29" s="13" t="s">
        <v>48</v>
      </c>
      <c r="C29" s="14">
        <v>59240.165699999779</v>
      </c>
      <c r="D29" s="15" t="s">
        <v>54</v>
      </c>
      <c r="E29" s="17">
        <f t="shared" si="0"/>
        <v>12513.004805176175</v>
      </c>
      <c r="F29" s="17">
        <f t="shared" si="1"/>
        <v>12513</v>
      </c>
      <c r="G29" s="17">
        <f t="shared" si="2"/>
        <v>1.6989997748169117E-3</v>
      </c>
      <c r="K29" s="17">
        <f t="shared" si="5"/>
        <v>1.6989997748169117E-3</v>
      </c>
      <c r="O29" s="17">
        <f t="shared" ca="1" si="3"/>
        <v>1.1513698310885042E-3</v>
      </c>
      <c r="Q29" s="46">
        <f t="shared" si="4"/>
        <v>44221.665699999779</v>
      </c>
    </row>
    <row r="30" spans="1:21" s="17" customFormat="1" ht="12.95" customHeight="1" x14ac:dyDescent="0.2">
      <c r="A30" s="12" t="s">
        <v>47</v>
      </c>
      <c r="B30" s="13" t="s">
        <v>48</v>
      </c>
      <c r="C30" s="14">
        <v>59248.11959999986</v>
      </c>
      <c r="D30" s="15" t="s">
        <v>52</v>
      </c>
      <c r="E30" s="17">
        <f t="shared" si="0"/>
        <v>12535.500329489354</v>
      </c>
      <c r="F30" s="17">
        <f t="shared" si="1"/>
        <v>12535.5</v>
      </c>
      <c r="G30" s="17">
        <f t="shared" si="2"/>
        <v>1.164998539024964E-4</v>
      </c>
      <c r="K30" s="17">
        <f t="shared" si="5"/>
        <v>1.164998539024964E-4</v>
      </c>
      <c r="O30" s="17">
        <f t="shared" ca="1" si="3"/>
        <v>1.1523924697402254E-3</v>
      </c>
      <c r="Q30" s="46">
        <f t="shared" si="4"/>
        <v>44229.61959999986</v>
      </c>
    </row>
    <row r="31" spans="1:21" s="17" customFormat="1" ht="12.95" customHeight="1" x14ac:dyDescent="0.2">
      <c r="A31" s="12" t="s">
        <v>47</v>
      </c>
      <c r="B31" s="13" t="s">
        <v>48</v>
      </c>
      <c r="C31" s="14">
        <v>59248.1222000001</v>
      </c>
      <c r="D31" s="15" t="s">
        <v>53</v>
      </c>
      <c r="E31" s="17">
        <f t="shared" si="0"/>
        <v>12535.507682909512</v>
      </c>
      <c r="F31" s="17">
        <f t="shared" si="1"/>
        <v>12535.5</v>
      </c>
      <c r="G31" s="17">
        <f t="shared" si="2"/>
        <v>2.7165000938111916E-3</v>
      </c>
      <c r="K31" s="17">
        <f t="shared" si="5"/>
        <v>2.7165000938111916E-3</v>
      </c>
      <c r="O31" s="17">
        <f t="shared" ca="1" si="3"/>
        <v>1.1523924697402254E-3</v>
      </c>
      <c r="Q31" s="46">
        <f t="shared" si="4"/>
        <v>44229.6222000001</v>
      </c>
    </row>
    <row r="32" spans="1:21" s="17" customFormat="1" ht="12.95" customHeight="1" x14ac:dyDescent="0.2">
      <c r="A32" s="12" t="s">
        <v>47</v>
      </c>
      <c r="B32" s="13" t="s">
        <v>48</v>
      </c>
      <c r="C32" s="14">
        <v>59248.12229999993</v>
      </c>
      <c r="D32" s="15" t="s">
        <v>54</v>
      </c>
      <c r="E32" s="17">
        <f t="shared" si="0"/>
        <v>12535.507965732859</v>
      </c>
      <c r="F32" s="17">
        <f t="shared" si="1"/>
        <v>12535.5</v>
      </c>
      <c r="G32" s="17">
        <f t="shared" si="2"/>
        <v>2.816499923937954E-3</v>
      </c>
      <c r="K32" s="17">
        <f t="shared" si="5"/>
        <v>2.816499923937954E-3</v>
      </c>
      <c r="O32" s="17">
        <f t="shared" ca="1" si="3"/>
        <v>1.1523924697402254E-3</v>
      </c>
      <c r="Q32" s="46">
        <f t="shared" si="4"/>
        <v>44229.62229999993</v>
      </c>
    </row>
    <row r="33" spans="1:17" s="17" customFormat="1" ht="12.95" customHeight="1" x14ac:dyDescent="0.2">
      <c r="A33" s="12" t="s">
        <v>47</v>
      </c>
      <c r="B33" s="13" t="s">
        <v>48</v>
      </c>
      <c r="C33" s="14">
        <v>59248.297199999914</v>
      </c>
      <c r="D33" s="15" t="s">
        <v>52</v>
      </c>
      <c r="E33" s="17">
        <f t="shared" si="0"/>
        <v>12536.002624604855</v>
      </c>
      <c r="F33" s="17">
        <f t="shared" si="1"/>
        <v>12536</v>
      </c>
      <c r="G33" s="17">
        <f t="shared" si="2"/>
        <v>9.2799990670755506E-4</v>
      </c>
      <c r="K33" s="17">
        <f t="shared" si="5"/>
        <v>9.2799990670755506E-4</v>
      </c>
      <c r="O33" s="17">
        <f t="shared" ca="1" si="3"/>
        <v>1.1524151950435967E-3</v>
      </c>
      <c r="Q33" s="46">
        <f t="shared" si="4"/>
        <v>44229.797199999914</v>
      </c>
    </row>
    <row r="34" spans="1:17" s="17" customFormat="1" ht="12.95" customHeight="1" x14ac:dyDescent="0.2">
      <c r="A34" s="12" t="s">
        <v>47</v>
      </c>
      <c r="B34" s="13" t="s">
        <v>48</v>
      </c>
      <c r="C34" s="14">
        <v>59250.06399999978</v>
      </c>
      <c r="D34" s="15" t="s">
        <v>54</v>
      </c>
      <c r="E34" s="17">
        <f t="shared" si="0"/>
        <v>12540.999555965964</v>
      </c>
      <c r="F34" s="17">
        <f t="shared" si="1"/>
        <v>12541</v>
      </c>
      <c r="G34" s="17">
        <f t="shared" si="2"/>
        <v>-1.570002204971388E-4</v>
      </c>
      <c r="K34" s="17">
        <f t="shared" si="5"/>
        <v>-1.570002204971388E-4</v>
      </c>
      <c r="O34" s="17">
        <f t="shared" ca="1" si="3"/>
        <v>1.1526424480773124E-3</v>
      </c>
      <c r="Q34" s="46">
        <f t="shared" si="4"/>
        <v>44231.56399999978</v>
      </c>
    </row>
    <row r="35" spans="1:17" s="17" customFormat="1" ht="12.95" customHeight="1" x14ac:dyDescent="0.2">
      <c r="A35" s="12" t="s">
        <v>47</v>
      </c>
      <c r="B35" s="13" t="s">
        <v>48</v>
      </c>
      <c r="C35" s="14">
        <v>59250.064999999944</v>
      </c>
      <c r="D35" s="15" t="s">
        <v>52</v>
      </c>
      <c r="E35" s="17">
        <f t="shared" si="0"/>
        <v>12541.002384204688</v>
      </c>
      <c r="F35" s="17">
        <f t="shared" si="1"/>
        <v>12541</v>
      </c>
      <c r="G35" s="17">
        <f t="shared" si="2"/>
        <v>8.4299994341563433E-4</v>
      </c>
      <c r="K35" s="17">
        <f t="shared" si="5"/>
        <v>8.4299994341563433E-4</v>
      </c>
      <c r="O35" s="17">
        <f t="shared" ca="1" si="3"/>
        <v>1.1526424480773124E-3</v>
      </c>
      <c r="Q35" s="46">
        <f t="shared" si="4"/>
        <v>44231.564999999944</v>
      </c>
    </row>
    <row r="36" spans="1:17" s="17" customFormat="1" ht="12.95" customHeight="1" x14ac:dyDescent="0.2">
      <c r="A36" s="12" t="s">
        <v>47</v>
      </c>
      <c r="B36" s="13" t="s">
        <v>48</v>
      </c>
      <c r="C36" s="14">
        <v>59250.06520000007</v>
      </c>
      <c r="D36" s="15" t="s">
        <v>53</v>
      </c>
      <c r="E36" s="17">
        <f t="shared" si="0"/>
        <v>12541.002949852696</v>
      </c>
      <c r="F36" s="17">
        <f t="shared" si="1"/>
        <v>12541</v>
      </c>
      <c r="G36" s="17">
        <f t="shared" si="2"/>
        <v>1.0430000693304464E-3</v>
      </c>
      <c r="K36" s="17">
        <f t="shared" si="5"/>
        <v>1.0430000693304464E-3</v>
      </c>
      <c r="O36" s="17">
        <f t="shared" ca="1" si="3"/>
        <v>1.1526424480773124E-3</v>
      </c>
      <c r="Q36" s="46">
        <f t="shared" si="4"/>
        <v>44231.56520000007</v>
      </c>
    </row>
    <row r="37" spans="1:17" s="17" customFormat="1" ht="12.95" customHeight="1" x14ac:dyDescent="0.2">
      <c r="A37" s="12" t="s">
        <v>47</v>
      </c>
      <c r="B37" s="13" t="s">
        <v>48</v>
      </c>
      <c r="C37" s="14">
        <v>59253.074000000022</v>
      </c>
      <c r="D37" s="15" t="s">
        <v>53</v>
      </c>
      <c r="E37" s="17">
        <f t="shared" si="0"/>
        <v>12549.512553135581</v>
      </c>
      <c r="F37" s="17">
        <f t="shared" si="1"/>
        <v>12549.5</v>
      </c>
      <c r="G37" s="17">
        <f t="shared" si="2"/>
        <v>4.438500021933578E-3</v>
      </c>
      <c r="K37" s="17">
        <f t="shared" si="5"/>
        <v>4.438500021933578E-3</v>
      </c>
      <c r="O37" s="17">
        <f t="shared" ca="1" si="3"/>
        <v>1.1530287782346295E-3</v>
      </c>
      <c r="Q37" s="46">
        <f t="shared" si="4"/>
        <v>44234.574000000022</v>
      </c>
    </row>
    <row r="38" spans="1:17" s="17" customFormat="1" ht="12.95" customHeight="1" x14ac:dyDescent="0.2">
      <c r="A38" s="12" t="s">
        <v>47</v>
      </c>
      <c r="B38" s="13" t="s">
        <v>48</v>
      </c>
      <c r="C38" s="14">
        <v>59261.023599999957</v>
      </c>
      <c r="D38" s="15" t="s">
        <v>53</v>
      </c>
      <c r="E38" s="17">
        <f t="shared" si="0"/>
        <v>12571.99591602382</v>
      </c>
      <c r="F38" s="17">
        <f t="shared" si="1"/>
        <v>12572</v>
      </c>
      <c r="G38" s="17">
        <f t="shared" si="2"/>
        <v>-1.444000045012217E-3</v>
      </c>
      <c r="K38" s="17">
        <f t="shared" si="5"/>
        <v>-1.444000045012217E-3</v>
      </c>
      <c r="O38" s="17">
        <f t="shared" ca="1" si="3"/>
        <v>1.1540514168863502E-3</v>
      </c>
      <c r="Q38" s="46">
        <f t="shared" si="4"/>
        <v>44242.523599999957</v>
      </c>
    </row>
    <row r="39" spans="1:17" s="17" customFormat="1" ht="12.95" customHeight="1" x14ac:dyDescent="0.2">
      <c r="A39" s="12" t="s">
        <v>47</v>
      </c>
      <c r="B39" s="13" t="s">
        <v>48</v>
      </c>
      <c r="C39" s="14">
        <v>59263.149999999907</v>
      </c>
      <c r="D39" s="15" t="s">
        <v>53</v>
      </c>
      <c r="E39" s="17">
        <f t="shared" si="0"/>
        <v>12578.009881864216</v>
      </c>
      <c r="F39" s="17">
        <f t="shared" si="1"/>
        <v>12578</v>
      </c>
      <c r="G39" s="17">
        <f t="shared" si="2"/>
        <v>3.4939999022753909E-3</v>
      </c>
      <c r="K39" s="17">
        <f t="shared" si="5"/>
        <v>3.4939999022753909E-3</v>
      </c>
      <c r="O39" s="17">
        <f t="shared" ca="1" si="3"/>
        <v>1.154324120526809E-3</v>
      </c>
      <c r="Q39" s="46">
        <f t="shared" si="4"/>
        <v>44244.649999999907</v>
      </c>
    </row>
    <row r="40" spans="1:17" s="17" customFormat="1" ht="12.95" customHeight="1" x14ac:dyDescent="0.2">
      <c r="A40" s="12" t="s">
        <v>49</v>
      </c>
      <c r="B40" s="13" t="s">
        <v>48</v>
      </c>
      <c r="C40" s="14">
        <v>59298.3298</v>
      </c>
      <c r="D40" s="15">
        <v>1.6999999999999999E-3</v>
      </c>
      <c r="E40" s="17">
        <f t="shared" si="0"/>
        <v>12677.506738277651</v>
      </c>
      <c r="F40" s="17">
        <f t="shared" si="1"/>
        <v>12677.5</v>
      </c>
      <c r="G40" s="17">
        <f t="shared" si="2"/>
        <v>2.3824999952921644E-3</v>
      </c>
      <c r="K40" s="17">
        <f t="shared" si="5"/>
        <v>2.3824999952921644E-3</v>
      </c>
      <c r="O40" s="17">
        <f t="shared" ca="1" si="3"/>
        <v>1.1588464558977525E-3</v>
      </c>
      <c r="Q40" s="46">
        <f t="shared" si="4"/>
        <v>44279.8298</v>
      </c>
    </row>
    <row r="41" spans="1:17" s="17" customFormat="1" ht="12.95" customHeight="1" x14ac:dyDescent="0.2">
      <c r="A41" s="12" t="s">
        <v>49</v>
      </c>
      <c r="B41" s="13" t="s">
        <v>48</v>
      </c>
      <c r="C41" s="14">
        <v>59298.505599999997</v>
      </c>
      <c r="D41" s="15">
        <v>2.0999999999999999E-3</v>
      </c>
      <c r="E41" s="17">
        <f t="shared" si="0"/>
        <v>12678.003942564121</v>
      </c>
      <c r="F41" s="17">
        <f t="shared" si="1"/>
        <v>12678</v>
      </c>
      <c r="G41" s="17">
        <f t="shared" si="2"/>
        <v>1.3939999917056412E-3</v>
      </c>
      <c r="K41" s="17">
        <f t="shared" si="5"/>
        <v>1.3939999917056412E-3</v>
      </c>
      <c r="O41" s="17">
        <f t="shared" ca="1" si="3"/>
        <v>1.1588691812011241E-3</v>
      </c>
      <c r="Q41" s="46">
        <f t="shared" si="4"/>
        <v>44280.005599999997</v>
      </c>
    </row>
    <row r="42" spans="1:17" s="17" customFormat="1" ht="12.95" customHeight="1" x14ac:dyDescent="0.2">
      <c r="A42" s="47" t="s">
        <v>55</v>
      </c>
      <c r="B42" s="48" t="s">
        <v>51</v>
      </c>
      <c r="C42" s="16">
        <v>59615.137000000104</v>
      </c>
      <c r="D42" s="26"/>
      <c r="E42" s="17">
        <f t="shared" si="0"/>
        <v>13573.512983028029</v>
      </c>
      <c r="F42" s="17">
        <f t="shared" si="1"/>
        <v>13573.5</v>
      </c>
      <c r="G42" s="17">
        <f t="shared" si="2"/>
        <v>4.5905001024948433E-3</v>
      </c>
      <c r="K42" s="17">
        <f t="shared" si="5"/>
        <v>4.5905001024948433E-3</v>
      </c>
      <c r="O42" s="17">
        <f t="shared" ca="1" si="3"/>
        <v>1.1995701995396149E-3</v>
      </c>
      <c r="Q42" s="46">
        <f t="shared" si="4"/>
        <v>44596.637000000104</v>
      </c>
    </row>
    <row r="43" spans="1:17" s="17" customFormat="1" ht="12.95" customHeight="1" x14ac:dyDescent="0.2">
      <c r="A43" s="12" t="s">
        <v>50</v>
      </c>
      <c r="B43" s="13" t="s">
        <v>51</v>
      </c>
      <c r="C43" s="14">
        <v>59645.354700000004</v>
      </c>
      <c r="D43" s="15">
        <v>4.0000000000000002E-4</v>
      </c>
      <c r="E43" s="17">
        <f t="shared" si="0"/>
        <v>13658.975838360529</v>
      </c>
      <c r="F43" s="17">
        <f t="shared" si="1"/>
        <v>13659</v>
      </c>
      <c r="G43" s="17">
        <f t="shared" si="2"/>
        <v>-8.542999996279832E-3</v>
      </c>
      <c r="K43" s="17">
        <f t="shared" si="5"/>
        <v>-8.542999996279832E-3</v>
      </c>
      <c r="O43" s="17">
        <f t="shared" ca="1" si="3"/>
        <v>1.2034562264161542E-3</v>
      </c>
      <c r="Q43" s="46">
        <f t="shared" si="4"/>
        <v>44626.854700000004</v>
      </c>
    </row>
    <row r="44" spans="1:17" s="17" customFormat="1" ht="12.95" customHeight="1" x14ac:dyDescent="0.2">
      <c r="C44" s="26"/>
      <c r="D44" s="26"/>
    </row>
    <row r="45" spans="1:17" s="17" customFormat="1" ht="12.95" customHeight="1" x14ac:dyDescent="0.2">
      <c r="C45" s="26"/>
      <c r="D45" s="26"/>
    </row>
    <row r="46" spans="1:17" s="17" customFormat="1" ht="12.95" customHeight="1" x14ac:dyDescent="0.2">
      <c r="C46" s="26"/>
      <c r="D46" s="26"/>
    </row>
    <row r="47" spans="1:17" s="17" customFormat="1" ht="12.95" customHeight="1" x14ac:dyDescent="0.2">
      <c r="C47" s="26"/>
      <c r="D47" s="26"/>
    </row>
    <row r="48" spans="1:17" s="17" customFormat="1" ht="12.95" customHeight="1" x14ac:dyDescent="0.2">
      <c r="C48" s="26"/>
      <c r="D48" s="26"/>
    </row>
    <row r="49" spans="3:4" s="17" customFormat="1" ht="12.95" customHeight="1" x14ac:dyDescent="0.2">
      <c r="C49" s="26"/>
      <c r="D49" s="26"/>
    </row>
    <row r="50" spans="3:4" s="17" customFormat="1" ht="12.95" customHeight="1" x14ac:dyDescent="0.2">
      <c r="C50" s="26"/>
      <c r="D50" s="26"/>
    </row>
    <row r="51" spans="3:4" s="17" customFormat="1" ht="12.95" customHeight="1" x14ac:dyDescent="0.2">
      <c r="C51" s="26"/>
      <c r="D51" s="26"/>
    </row>
    <row r="52" spans="3:4" s="17" customFormat="1" ht="12.95" customHeight="1" x14ac:dyDescent="0.2">
      <c r="C52" s="26"/>
      <c r="D52" s="26"/>
    </row>
    <row r="53" spans="3:4" s="17" customFormat="1" ht="12.95" customHeight="1" x14ac:dyDescent="0.2">
      <c r="C53" s="26"/>
      <c r="D53" s="26"/>
    </row>
    <row r="54" spans="3:4" s="17" customFormat="1" ht="12.95" customHeight="1" x14ac:dyDescent="0.2">
      <c r="C54" s="26"/>
      <c r="D54" s="26"/>
    </row>
    <row r="55" spans="3:4" s="17" customFormat="1" ht="12.95" customHeight="1" x14ac:dyDescent="0.2">
      <c r="C55" s="26"/>
      <c r="D55" s="26"/>
    </row>
    <row r="56" spans="3:4" s="17" customFormat="1" ht="12.95" customHeight="1" x14ac:dyDescent="0.2">
      <c r="C56" s="26"/>
      <c r="D56" s="26"/>
    </row>
    <row r="57" spans="3:4" s="17" customFormat="1" ht="12.95" customHeight="1" x14ac:dyDescent="0.2">
      <c r="C57" s="26"/>
      <c r="D57" s="26"/>
    </row>
    <row r="58" spans="3:4" s="17" customFormat="1" ht="12.95" customHeight="1" x14ac:dyDescent="0.2">
      <c r="C58" s="26"/>
      <c r="D58" s="26"/>
    </row>
    <row r="59" spans="3:4" s="17" customFormat="1" ht="12.95" customHeight="1" x14ac:dyDescent="0.2">
      <c r="C59" s="26"/>
      <c r="D59" s="26"/>
    </row>
    <row r="60" spans="3:4" s="17" customFormat="1" ht="12.95" customHeight="1" x14ac:dyDescent="0.2">
      <c r="C60" s="26"/>
      <c r="D60" s="26"/>
    </row>
    <row r="61" spans="3:4" s="17" customFormat="1" ht="12.95" customHeight="1" x14ac:dyDescent="0.2">
      <c r="C61" s="26"/>
      <c r="D61" s="26"/>
    </row>
    <row r="62" spans="3:4" s="17" customFormat="1" ht="12.95" customHeight="1" x14ac:dyDescent="0.2">
      <c r="C62" s="26"/>
      <c r="D62" s="26"/>
    </row>
    <row r="63" spans="3:4" s="17" customFormat="1" ht="12.95" customHeight="1" x14ac:dyDescent="0.2">
      <c r="C63" s="26"/>
      <c r="D63" s="26"/>
    </row>
    <row r="64" spans="3:4" s="17" customFormat="1" ht="12.95" customHeight="1" x14ac:dyDescent="0.2">
      <c r="C64" s="26"/>
      <c r="D64" s="26"/>
    </row>
    <row r="65" spans="3:4" s="17" customFormat="1" ht="12.95" customHeight="1" x14ac:dyDescent="0.2">
      <c r="C65" s="26"/>
      <c r="D65" s="26"/>
    </row>
    <row r="66" spans="3:4" s="17" customFormat="1" ht="12.95" customHeight="1" x14ac:dyDescent="0.2">
      <c r="C66" s="26"/>
      <c r="D66" s="26"/>
    </row>
    <row r="67" spans="3:4" s="17" customFormat="1" ht="12.95" customHeight="1" x14ac:dyDescent="0.2">
      <c r="C67" s="26"/>
      <c r="D67" s="26"/>
    </row>
    <row r="68" spans="3:4" s="17" customFormat="1" ht="12.95" customHeight="1" x14ac:dyDescent="0.2">
      <c r="C68" s="26"/>
      <c r="D68" s="26"/>
    </row>
    <row r="69" spans="3:4" s="17" customFormat="1" ht="12.95" customHeight="1" x14ac:dyDescent="0.2">
      <c r="C69" s="26"/>
      <c r="D69" s="26"/>
    </row>
    <row r="70" spans="3:4" s="17" customFormat="1" ht="12.95" customHeight="1" x14ac:dyDescent="0.2">
      <c r="C70" s="26"/>
      <c r="D70" s="26"/>
    </row>
    <row r="71" spans="3:4" s="17" customFormat="1" ht="12.95" customHeight="1" x14ac:dyDescent="0.2">
      <c r="C71" s="26"/>
      <c r="D71" s="26"/>
    </row>
    <row r="72" spans="3:4" s="17" customFormat="1" ht="12.95" customHeight="1" x14ac:dyDescent="0.2">
      <c r="C72" s="26"/>
      <c r="D72" s="26"/>
    </row>
    <row r="73" spans="3:4" s="17" customFormat="1" ht="12.95" customHeight="1" x14ac:dyDescent="0.2">
      <c r="C73" s="26"/>
      <c r="D73" s="26"/>
    </row>
    <row r="74" spans="3:4" s="17" customFormat="1" ht="12.95" customHeight="1" x14ac:dyDescent="0.2">
      <c r="C74" s="26"/>
      <c r="D74" s="26"/>
    </row>
    <row r="75" spans="3:4" s="17" customFormat="1" ht="12.95" customHeight="1" x14ac:dyDescent="0.2">
      <c r="C75" s="26"/>
      <c r="D75" s="26"/>
    </row>
    <row r="76" spans="3:4" s="17" customFormat="1" ht="12.95" customHeight="1" x14ac:dyDescent="0.2">
      <c r="C76" s="26"/>
      <c r="D76" s="26"/>
    </row>
    <row r="77" spans="3:4" s="17" customFormat="1" ht="12.95" customHeight="1" x14ac:dyDescent="0.2">
      <c r="C77" s="26"/>
      <c r="D77" s="26"/>
    </row>
    <row r="78" spans="3:4" s="17" customFormat="1" ht="12.95" customHeight="1" x14ac:dyDescent="0.2">
      <c r="C78" s="26"/>
      <c r="D78" s="26"/>
    </row>
    <row r="79" spans="3:4" s="17" customFormat="1" ht="12.95" customHeight="1" x14ac:dyDescent="0.2">
      <c r="C79" s="26"/>
      <c r="D79" s="26"/>
    </row>
    <row r="80" spans="3:4" s="17" customFormat="1" ht="12.95" customHeight="1" x14ac:dyDescent="0.2">
      <c r="C80" s="26"/>
      <c r="D80" s="26"/>
    </row>
    <row r="81" spans="3:4" s="17" customFormat="1" ht="12.95" customHeight="1" x14ac:dyDescent="0.2">
      <c r="C81" s="26"/>
      <c r="D81" s="26"/>
    </row>
    <row r="82" spans="3:4" s="17" customFormat="1" ht="12.95" customHeight="1" x14ac:dyDescent="0.2">
      <c r="C82" s="26"/>
      <c r="D82" s="26"/>
    </row>
    <row r="83" spans="3:4" s="17" customFormat="1" ht="12.95" customHeight="1" x14ac:dyDescent="0.2">
      <c r="C83" s="26"/>
      <c r="D83" s="26"/>
    </row>
    <row r="84" spans="3:4" s="17" customFormat="1" ht="12.95" customHeight="1" x14ac:dyDescent="0.2">
      <c r="C84" s="26"/>
      <c r="D84" s="26"/>
    </row>
    <row r="85" spans="3:4" s="17" customFormat="1" ht="12.95" customHeight="1" x14ac:dyDescent="0.2">
      <c r="C85" s="26"/>
      <c r="D85" s="26"/>
    </row>
    <row r="86" spans="3:4" s="17" customFormat="1" ht="12.95" customHeight="1" x14ac:dyDescent="0.2">
      <c r="C86" s="26"/>
      <c r="D86" s="26"/>
    </row>
    <row r="87" spans="3:4" s="17" customFormat="1" ht="12.95" customHeight="1" x14ac:dyDescent="0.2">
      <c r="C87" s="26"/>
      <c r="D87" s="26"/>
    </row>
    <row r="88" spans="3:4" s="17" customFormat="1" ht="12.95" customHeight="1" x14ac:dyDescent="0.2">
      <c r="C88" s="26"/>
      <c r="D88" s="26"/>
    </row>
    <row r="89" spans="3:4" s="17" customFormat="1" ht="12.95" customHeight="1" x14ac:dyDescent="0.2">
      <c r="C89" s="26"/>
      <c r="D89" s="26"/>
    </row>
    <row r="90" spans="3:4" s="17" customFormat="1" ht="12.95" customHeight="1" x14ac:dyDescent="0.2">
      <c r="C90" s="26"/>
      <c r="D90" s="26"/>
    </row>
    <row r="91" spans="3:4" s="17" customFormat="1" ht="12.95" customHeight="1" x14ac:dyDescent="0.2">
      <c r="C91" s="26"/>
      <c r="D91" s="26"/>
    </row>
    <row r="92" spans="3:4" s="17" customFormat="1" ht="12.95" customHeight="1" x14ac:dyDescent="0.2">
      <c r="C92" s="26"/>
      <c r="D92" s="26"/>
    </row>
    <row r="93" spans="3:4" s="17" customFormat="1" ht="12.95" customHeight="1" x14ac:dyDescent="0.2">
      <c r="C93" s="26"/>
      <c r="D93" s="26"/>
    </row>
    <row r="94" spans="3:4" s="17" customFormat="1" ht="12.95" customHeight="1" x14ac:dyDescent="0.2">
      <c r="C94" s="26"/>
      <c r="D94" s="26"/>
    </row>
    <row r="95" spans="3:4" s="17" customFormat="1" ht="12.95" customHeight="1" x14ac:dyDescent="0.2">
      <c r="C95" s="26"/>
      <c r="D95" s="26"/>
    </row>
    <row r="96" spans="3:4" s="17" customFormat="1" ht="12.95" customHeight="1" x14ac:dyDescent="0.2">
      <c r="C96" s="26"/>
      <c r="D96" s="26"/>
    </row>
    <row r="97" spans="3:4" s="17" customFormat="1" ht="12.95" customHeight="1" x14ac:dyDescent="0.2">
      <c r="C97" s="26"/>
      <c r="D97" s="26"/>
    </row>
    <row r="98" spans="3:4" s="17" customFormat="1" ht="12.95" customHeight="1" x14ac:dyDescent="0.2">
      <c r="C98" s="26"/>
      <c r="D98" s="26"/>
    </row>
    <row r="99" spans="3:4" s="17" customFormat="1" ht="12.95" customHeight="1" x14ac:dyDescent="0.2">
      <c r="C99" s="26"/>
      <c r="D99" s="26"/>
    </row>
    <row r="100" spans="3:4" s="17" customFormat="1" ht="12.95" customHeight="1" x14ac:dyDescent="0.2">
      <c r="C100" s="26"/>
      <c r="D100" s="26"/>
    </row>
    <row r="101" spans="3:4" s="17" customFormat="1" ht="12.95" customHeight="1" x14ac:dyDescent="0.2">
      <c r="C101" s="26"/>
      <c r="D101" s="26"/>
    </row>
    <row r="102" spans="3:4" s="17" customFormat="1" ht="12.95" customHeight="1" x14ac:dyDescent="0.2">
      <c r="C102" s="26"/>
      <c r="D102" s="26"/>
    </row>
    <row r="103" spans="3:4" s="17" customFormat="1" ht="12.95" customHeight="1" x14ac:dyDescent="0.2">
      <c r="C103" s="26"/>
      <c r="D103" s="26"/>
    </row>
    <row r="104" spans="3:4" s="17" customFormat="1" ht="12.95" customHeight="1" x14ac:dyDescent="0.2">
      <c r="C104" s="26"/>
      <c r="D104" s="26"/>
    </row>
    <row r="105" spans="3:4" s="17" customFormat="1" ht="12.95" customHeight="1" x14ac:dyDescent="0.2">
      <c r="C105" s="26"/>
      <c r="D105" s="26"/>
    </row>
    <row r="106" spans="3:4" s="17" customFormat="1" ht="12.95" customHeight="1" x14ac:dyDescent="0.2">
      <c r="C106" s="26"/>
      <c r="D106" s="26"/>
    </row>
    <row r="107" spans="3:4" s="17" customFormat="1" ht="12.95" customHeight="1" x14ac:dyDescent="0.2">
      <c r="C107" s="26"/>
      <c r="D107" s="26"/>
    </row>
    <row r="108" spans="3:4" s="17" customFormat="1" ht="12.95" customHeight="1" x14ac:dyDescent="0.2">
      <c r="C108" s="26"/>
      <c r="D108" s="26"/>
    </row>
    <row r="109" spans="3:4" s="17" customFormat="1" ht="12.95" customHeight="1" x14ac:dyDescent="0.2">
      <c r="C109" s="26"/>
      <c r="D109" s="26"/>
    </row>
    <row r="110" spans="3:4" s="17" customFormat="1" ht="12.95" customHeight="1" x14ac:dyDescent="0.2">
      <c r="C110" s="26"/>
      <c r="D110" s="26"/>
    </row>
    <row r="111" spans="3:4" s="17" customFormat="1" ht="12.95" customHeight="1" x14ac:dyDescent="0.2">
      <c r="C111" s="26"/>
      <c r="D111" s="26"/>
    </row>
    <row r="112" spans="3:4" s="17" customFormat="1" ht="12.95" customHeight="1" x14ac:dyDescent="0.2">
      <c r="C112" s="26"/>
      <c r="D112" s="26"/>
    </row>
    <row r="113" spans="3:4" s="17" customFormat="1" ht="12.95" customHeight="1" x14ac:dyDescent="0.2">
      <c r="C113" s="26"/>
      <c r="D113" s="26"/>
    </row>
    <row r="114" spans="3:4" s="17" customFormat="1" ht="12.95" customHeight="1" x14ac:dyDescent="0.2">
      <c r="C114" s="26"/>
      <c r="D114" s="26"/>
    </row>
    <row r="115" spans="3:4" s="17" customFormat="1" ht="12.95" customHeight="1" x14ac:dyDescent="0.2">
      <c r="C115" s="26"/>
      <c r="D115" s="26"/>
    </row>
    <row r="116" spans="3:4" s="17" customFormat="1" ht="12.95" customHeight="1" x14ac:dyDescent="0.2">
      <c r="C116" s="26"/>
      <c r="D116" s="26"/>
    </row>
    <row r="117" spans="3:4" s="17" customFormat="1" ht="12.95" customHeight="1" x14ac:dyDescent="0.2">
      <c r="C117" s="26"/>
      <c r="D117" s="26"/>
    </row>
    <row r="118" spans="3:4" s="17" customFormat="1" ht="12.95" customHeight="1" x14ac:dyDescent="0.2">
      <c r="C118" s="26"/>
      <c r="D118" s="26"/>
    </row>
    <row r="119" spans="3:4" s="17" customFormat="1" ht="12.95" customHeight="1" x14ac:dyDescent="0.2">
      <c r="C119" s="26"/>
      <c r="D119" s="26"/>
    </row>
    <row r="120" spans="3:4" s="17" customFormat="1" ht="12.95" customHeight="1" x14ac:dyDescent="0.2">
      <c r="C120" s="26"/>
      <c r="D120" s="26"/>
    </row>
    <row r="121" spans="3:4" s="17" customFormat="1" ht="12.95" customHeight="1" x14ac:dyDescent="0.2">
      <c r="C121" s="26"/>
      <c r="D121" s="26"/>
    </row>
    <row r="122" spans="3:4" s="17" customFormat="1" ht="12.95" customHeight="1" x14ac:dyDescent="0.2">
      <c r="C122" s="26"/>
      <c r="D122" s="26"/>
    </row>
    <row r="123" spans="3:4" s="17" customFormat="1" ht="12.95" customHeight="1" x14ac:dyDescent="0.2">
      <c r="C123" s="26"/>
      <c r="D123" s="26"/>
    </row>
    <row r="124" spans="3:4" s="17" customFormat="1" ht="12.95" customHeight="1" x14ac:dyDescent="0.2">
      <c r="C124" s="26"/>
      <c r="D124" s="26"/>
    </row>
    <row r="125" spans="3:4" s="17" customFormat="1" ht="12.95" customHeight="1" x14ac:dyDescent="0.2">
      <c r="C125" s="26"/>
      <c r="D125" s="26"/>
    </row>
    <row r="126" spans="3:4" s="17" customFormat="1" ht="12.95" customHeight="1" x14ac:dyDescent="0.2">
      <c r="C126" s="26"/>
      <c r="D126" s="26"/>
    </row>
    <row r="127" spans="3:4" s="17" customFormat="1" ht="12.95" customHeight="1" x14ac:dyDescent="0.2">
      <c r="C127" s="26"/>
      <c r="D127" s="26"/>
    </row>
    <row r="128" spans="3:4" s="17" customFormat="1" ht="12.95" customHeight="1" x14ac:dyDescent="0.2">
      <c r="C128" s="26"/>
      <c r="D128" s="26"/>
    </row>
    <row r="129" spans="3:4" s="17" customFormat="1" ht="12.95" customHeight="1" x14ac:dyDescent="0.2">
      <c r="C129" s="26"/>
      <c r="D129" s="26"/>
    </row>
    <row r="130" spans="3:4" s="17" customFormat="1" ht="12.95" customHeight="1" x14ac:dyDescent="0.2">
      <c r="C130" s="26"/>
      <c r="D130" s="26"/>
    </row>
    <row r="131" spans="3:4" s="17" customFormat="1" ht="12.95" customHeight="1" x14ac:dyDescent="0.2">
      <c r="C131" s="26"/>
      <c r="D131" s="26"/>
    </row>
    <row r="132" spans="3:4" s="17" customFormat="1" ht="12.95" customHeight="1" x14ac:dyDescent="0.2">
      <c r="C132" s="26"/>
      <c r="D132" s="26"/>
    </row>
    <row r="133" spans="3:4" s="17" customFormat="1" ht="12.95" customHeight="1" x14ac:dyDescent="0.2">
      <c r="C133" s="26"/>
      <c r="D133" s="26"/>
    </row>
    <row r="134" spans="3:4" s="17" customFormat="1" ht="12.95" customHeight="1" x14ac:dyDescent="0.2">
      <c r="C134" s="26"/>
      <c r="D134" s="26"/>
    </row>
    <row r="135" spans="3:4" s="17" customFormat="1" ht="12.95" customHeight="1" x14ac:dyDescent="0.2">
      <c r="C135" s="26"/>
      <c r="D135" s="26"/>
    </row>
    <row r="136" spans="3:4" s="17" customFormat="1" ht="12.95" customHeight="1" x14ac:dyDescent="0.2">
      <c r="C136" s="26"/>
      <c r="D136" s="26"/>
    </row>
    <row r="137" spans="3:4" s="17" customFormat="1" ht="12.95" customHeight="1" x14ac:dyDescent="0.2">
      <c r="C137" s="26"/>
      <c r="D137" s="26"/>
    </row>
    <row r="138" spans="3:4" s="17" customFormat="1" ht="12.95" customHeight="1" x14ac:dyDescent="0.2">
      <c r="C138" s="26"/>
      <c r="D138" s="26"/>
    </row>
    <row r="139" spans="3:4" s="17" customFormat="1" ht="12.95" customHeight="1" x14ac:dyDescent="0.2">
      <c r="C139" s="26"/>
      <c r="D139" s="26"/>
    </row>
    <row r="140" spans="3:4" s="17" customFormat="1" ht="12.95" customHeight="1" x14ac:dyDescent="0.2">
      <c r="C140" s="26"/>
      <c r="D140" s="26"/>
    </row>
    <row r="141" spans="3:4" s="17" customFormat="1" ht="12.95" customHeight="1" x14ac:dyDescent="0.2">
      <c r="C141" s="26"/>
      <c r="D141" s="26"/>
    </row>
    <row r="142" spans="3:4" s="17" customFormat="1" ht="12.95" customHeight="1" x14ac:dyDescent="0.2">
      <c r="C142" s="26"/>
      <c r="D142" s="26"/>
    </row>
    <row r="143" spans="3:4" s="17" customFormat="1" ht="12.95" customHeight="1" x14ac:dyDescent="0.2">
      <c r="C143" s="26"/>
      <c r="D143" s="26"/>
    </row>
    <row r="144" spans="3:4" s="17" customFormat="1" ht="12.95" customHeight="1" x14ac:dyDescent="0.2">
      <c r="C144" s="26"/>
      <c r="D144" s="26"/>
    </row>
    <row r="145" spans="3:4" s="17" customFormat="1" ht="12.95" customHeight="1" x14ac:dyDescent="0.2">
      <c r="C145" s="26"/>
      <c r="D145" s="26"/>
    </row>
    <row r="146" spans="3:4" s="17" customFormat="1" ht="12.95" customHeight="1" x14ac:dyDescent="0.2">
      <c r="C146" s="26"/>
      <c r="D146" s="26"/>
    </row>
    <row r="147" spans="3:4" s="17" customFormat="1" ht="12.95" customHeight="1" x14ac:dyDescent="0.2">
      <c r="C147" s="26"/>
      <c r="D147" s="26"/>
    </row>
    <row r="148" spans="3:4" s="17" customFormat="1" ht="12.95" customHeight="1" x14ac:dyDescent="0.2">
      <c r="C148" s="26"/>
      <c r="D148" s="26"/>
    </row>
    <row r="149" spans="3:4" s="17" customFormat="1" ht="12.95" customHeight="1" x14ac:dyDescent="0.2">
      <c r="C149" s="26"/>
      <c r="D149" s="26"/>
    </row>
    <row r="150" spans="3:4" s="17" customFormat="1" ht="12.95" customHeight="1" x14ac:dyDescent="0.2">
      <c r="C150" s="26"/>
      <c r="D150" s="26"/>
    </row>
    <row r="151" spans="3:4" s="17" customFormat="1" ht="12.95" customHeight="1" x14ac:dyDescent="0.2">
      <c r="C151" s="26"/>
      <c r="D151" s="26"/>
    </row>
    <row r="152" spans="3:4" s="17" customFormat="1" ht="12.95" customHeight="1" x14ac:dyDescent="0.2">
      <c r="C152" s="26"/>
      <c r="D152" s="26"/>
    </row>
    <row r="153" spans="3:4" s="17" customFormat="1" ht="12.95" customHeight="1" x14ac:dyDescent="0.2">
      <c r="C153" s="26"/>
      <c r="D153" s="26"/>
    </row>
    <row r="154" spans="3:4" s="17" customFormat="1" ht="12.95" customHeight="1" x14ac:dyDescent="0.2">
      <c r="C154" s="26"/>
      <c r="D154" s="26"/>
    </row>
    <row r="155" spans="3:4" s="17" customFormat="1" ht="12.95" customHeight="1" x14ac:dyDescent="0.2">
      <c r="C155" s="26"/>
      <c r="D155" s="26"/>
    </row>
    <row r="156" spans="3:4" s="17" customFormat="1" ht="12.95" customHeight="1" x14ac:dyDescent="0.2">
      <c r="C156" s="26"/>
      <c r="D156" s="26"/>
    </row>
    <row r="157" spans="3:4" s="17" customFormat="1" ht="12.95" customHeight="1" x14ac:dyDescent="0.2">
      <c r="C157" s="26"/>
      <c r="D157" s="26"/>
    </row>
    <row r="158" spans="3:4" s="17" customFormat="1" ht="12.95" customHeight="1" x14ac:dyDescent="0.2">
      <c r="C158" s="26"/>
      <c r="D158" s="26"/>
    </row>
    <row r="159" spans="3:4" s="17" customFormat="1" ht="12.95" customHeight="1" x14ac:dyDescent="0.2">
      <c r="C159" s="26"/>
      <c r="D159" s="26"/>
    </row>
    <row r="160" spans="3:4" s="17" customFormat="1" ht="12.95" customHeight="1" x14ac:dyDescent="0.2">
      <c r="C160" s="26"/>
      <c r="D160" s="26"/>
    </row>
    <row r="161" spans="3:4" s="17" customFormat="1" ht="12.95" customHeight="1" x14ac:dyDescent="0.2">
      <c r="C161" s="26"/>
      <c r="D161" s="26"/>
    </row>
    <row r="162" spans="3:4" s="17" customFormat="1" ht="12.95" customHeight="1" x14ac:dyDescent="0.2">
      <c r="C162" s="26"/>
      <c r="D162" s="26"/>
    </row>
    <row r="163" spans="3:4" s="17" customFormat="1" ht="12.95" customHeight="1" x14ac:dyDescent="0.2">
      <c r="C163" s="26"/>
      <c r="D163" s="26"/>
    </row>
    <row r="164" spans="3:4" s="17" customFormat="1" ht="12.95" customHeight="1" x14ac:dyDescent="0.2">
      <c r="C164" s="26"/>
      <c r="D164" s="26"/>
    </row>
    <row r="165" spans="3:4" s="17" customFormat="1" ht="12.95" customHeight="1" x14ac:dyDescent="0.2">
      <c r="C165" s="26"/>
      <c r="D165" s="26"/>
    </row>
    <row r="166" spans="3:4" s="17" customFormat="1" ht="12.95" customHeight="1" x14ac:dyDescent="0.2">
      <c r="C166" s="26"/>
      <c r="D166" s="26"/>
    </row>
    <row r="167" spans="3:4" s="17" customFormat="1" ht="12.95" customHeight="1" x14ac:dyDescent="0.2">
      <c r="C167" s="26"/>
      <c r="D167" s="26"/>
    </row>
    <row r="168" spans="3:4" s="17" customFormat="1" ht="12.95" customHeight="1" x14ac:dyDescent="0.2">
      <c r="C168" s="26"/>
      <c r="D168" s="26"/>
    </row>
    <row r="169" spans="3:4" s="17" customFormat="1" ht="12.95" customHeight="1" x14ac:dyDescent="0.2">
      <c r="C169" s="26"/>
      <c r="D169" s="26"/>
    </row>
    <row r="170" spans="3:4" s="17" customFormat="1" ht="12.95" customHeight="1" x14ac:dyDescent="0.2">
      <c r="C170" s="26"/>
      <c r="D170" s="26"/>
    </row>
    <row r="171" spans="3:4" s="17" customFormat="1" ht="12.95" customHeight="1" x14ac:dyDescent="0.2">
      <c r="C171" s="26"/>
      <c r="D171" s="26"/>
    </row>
    <row r="172" spans="3:4" s="17" customFormat="1" ht="12.95" customHeight="1" x14ac:dyDescent="0.2">
      <c r="C172" s="26"/>
      <c r="D172" s="26"/>
    </row>
    <row r="173" spans="3:4" s="17" customFormat="1" ht="12.95" customHeight="1" x14ac:dyDescent="0.2">
      <c r="C173" s="26"/>
      <c r="D173" s="26"/>
    </row>
    <row r="174" spans="3:4" s="17" customFormat="1" ht="12.95" customHeight="1" x14ac:dyDescent="0.2">
      <c r="C174" s="26"/>
      <c r="D174" s="26"/>
    </row>
    <row r="175" spans="3:4" s="17" customFormat="1" ht="12.95" customHeight="1" x14ac:dyDescent="0.2">
      <c r="C175" s="26"/>
      <c r="D175" s="26"/>
    </row>
    <row r="176" spans="3:4" s="17" customFormat="1" ht="12.95" customHeight="1" x14ac:dyDescent="0.2">
      <c r="C176" s="26"/>
      <c r="D176" s="26"/>
    </row>
    <row r="177" spans="3:4" s="17" customFormat="1" ht="12.95" customHeight="1" x14ac:dyDescent="0.2">
      <c r="C177" s="26"/>
      <c r="D177" s="26"/>
    </row>
    <row r="178" spans="3:4" s="17" customFormat="1" ht="12.95" customHeight="1" x14ac:dyDescent="0.2">
      <c r="C178" s="26"/>
      <c r="D178" s="26"/>
    </row>
    <row r="179" spans="3:4" s="17" customFormat="1" ht="12.95" customHeight="1" x14ac:dyDescent="0.2">
      <c r="C179" s="26"/>
      <c r="D179" s="26"/>
    </row>
    <row r="180" spans="3:4" s="17" customFormat="1" ht="12.95" customHeight="1" x14ac:dyDescent="0.2">
      <c r="C180" s="26"/>
      <c r="D180" s="26"/>
    </row>
    <row r="181" spans="3:4" s="17" customFormat="1" ht="12.95" customHeight="1" x14ac:dyDescent="0.2">
      <c r="C181" s="26"/>
      <c r="D181" s="26"/>
    </row>
    <row r="182" spans="3:4" s="17" customFormat="1" ht="12.95" customHeight="1" x14ac:dyDescent="0.2">
      <c r="C182" s="26"/>
      <c r="D182" s="26"/>
    </row>
    <row r="183" spans="3:4" s="17" customFormat="1" ht="12.95" customHeight="1" x14ac:dyDescent="0.2">
      <c r="C183" s="26"/>
      <c r="D183" s="26"/>
    </row>
    <row r="184" spans="3:4" s="17" customFormat="1" ht="12.95" customHeight="1" x14ac:dyDescent="0.2">
      <c r="C184" s="26"/>
      <c r="D184" s="26"/>
    </row>
    <row r="185" spans="3:4" s="17" customFormat="1" ht="12.95" customHeight="1" x14ac:dyDescent="0.2">
      <c r="C185" s="26"/>
      <c r="D185" s="26"/>
    </row>
    <row r="186" spans="3:4" s="17" customFormat="1" ht="12.95" customHeight="1" x14ac:dyDescent="0.2">
      <c r="C186" s="26"/>
      <c r="D186" s="26"/>
    </row>
    <row r="187" spans="3:4" s="17" customFormat="1" ht="12.95" customHeight="1" x14ac:dyDescent="0.2">
      <c r="C187" s="26"/>
      <c r="D187" s="26"/>
    </row>
    <row r="188" spans="3:4" s="17" customFormat="1" ht="12.95" customHeight="1" x14ac:dyDescent="0.2">
      <c r="C188" s="26"/>
      <c r="D188" s="26"/>
    </row>
    <row r="189" spans="3:4" s="17" customFormat="1" ht="12.95" customHeight="1" x14ac:dyDescent="0.2">
      <c r="C189" s="26"/>
      <c r="D189" s="26"/>
    </row>
    <row r="190" spans="3:4" s="17" customFormat="1" ht="12.95" customHeight="1" x14ac:dyDescent="0.2">
      <c r="C190" s="26"/>
      <c r="D190" s="26"/>
    </row>
    <row r="191" spans="3:4" s="17" customFormat="1" ht="12.95" customHeight="1" x14ac:dyDescent="0.2">
      <c r="C191" s="26"/>
      <c r="D191" s="26"/>
    </row>
    <row r="192" spans="3:4" s="17" customFormat="1" ht="12.95" customHeight="1" x14ac:dyDescent="0.2">
      <c r="C192" s="26"/>
      <c r="D192" s="26"/>
    </row>
    <row r="193" spans="3:4" s="17" customFormat="1" ht="12.95" customHeight="1" x14ac:dyDescent="0.2">
      <c r="C193" s="26"/>
      <c r="D193" s="26"/>
    </row>
    <row r="194" spans="3:4" s="17" customFormat="1" ht="12.95" customHeight="1" x14ac:dyDescent="0.2">
      <c r="C194" s="26"/>
      <c r="D194" s="26"/>
    </row>
    <row r="195" spans="3:4" s="17" customFormat="1" ht="12.95" customHeight="1" x14ac:dyDescent="0.2">
      <c r="C195" s="26"/>
      <c r="D195" s="26"/>
    </row>
    <row r="196" spans="3:4" s="17" customFormat="1" ht="12.95" customHeight="1" x14ac:dyDescent="0.2">
      <c r="C196" s="26"/>
      <c r="D196" s="26"/>
    </row>
    <row r="197" spans="3:4" s="17" customFormat="1" ht="12.95" customHeight="1" x14ac:dyDescent="0.2">
      <c r="C197" s="26"/>
      <c r="D197" s="26"/>
    </row>
    <row r="198" spans="3:4" s="17" customFormat="1" ht="12.95" customHeight="1" x14ac:dyDescent="0.2">
      <c r="C198" s="26"/>
      <c r="D198" s="26"/>
    </row>
    <row r="199" spans="3:4" s="17" customFormat="1" ht="12.95" customHeight="1" x14ac:dyDescent="0.2">
      <c r="C199" s="26"/>
      <c r="D199" s="26"/>
    </row>
    <row r="200" spans="3:4" s="17" customFormat="1" ht="12.95" customHeight="1" x14ac:dyDescent="0.2">
      <c r="C200" s="26"/>
      <c r="D200" s="26"/>
    </row>
    <row r="201" spans="3:4" s="17" customFormat="1" ht="12.95" customHeight="1" x14ac:dyDescent="0.2">
      <c r="C201" s="26"/>
      <c r="D201" s="26"/>
    </row>
    <row r="202" spans="3:4" s="17" customFormat="1" ht="12.95" customHeight="1" x14ac:dyDescent="0.2">
      <c r="C202" s="26"/>
      <c r="D202" s="26"/>
    </row>
    <row r="203" spans="3:4" s="17" customFormat="1" ht="12.95" customHeight="1" x14ac:dyDescent="0.2">
      <c r="C203" s="26"/>
      <c r="D203" s="26"/>
    </row>
    <row r="204" spans="3:4" s="17" customFormat="1" ht="12.95" customHeight="1" x14ac:dyDescent="0.2">
      <c r="C204" s="26"/>
      <c r="D204" s="26"/>
    </row>
    <row r="205" spans="3:4" s="17" customFormat="1" ht="12.95" customHeight="1" x14ac:dyDescent="0.2">
      <c r="C205" s="26"/>
      <c r="D205" s="26"/>
    </row>
    <row r="206" spans="3:4" s="17" customFormat="1" ht="12.95" customHeight="1" x14ac:dyDescent="0.2">
      <c r="C206" s="26"/>
      <c r="D206" s="26"/>
    </row>
    <row r="207" spans="3:4" s="17" customFormat="1" ht="12.95" customHeight="1" x14ac:dyDescent="0.2">
      <c r="C207" s="26"/>
      <c r="D207" s="26"/>
    </row>
    <row r="208" spans="3:4" s="17" customFormat="1" ht="12.95" customHeight="1" x14ac:dyDescent="0.2">
      <c r="C208" s="26"/>
      <c r="D208" s="26"/>
    </row>
    <row r="209" spans="3:4" s="17" customFormat="1" ht="12.95" customHeight="1" x14ac:dyDescent="0.2">
      <c r="C209" s="26"/>
      <c r="D209" s="26"/>
    </row>
    <row r="210" spans="3:4" s="17" customFormat="1" ht="12.95" customHeight="1" x14ac:dyDescent="0.2">
      <c r="C210" s="26"/>
      <c r="D210" s="26"/>
    </row>
    <row r="211" spans="3:4" s="17" customFormat="1" ht="12.95" customHeight="1" x14ac:dyDescent="0.2">
      <c r="C211" s="26"/>
      <c r="D211" s="26"/>
    </row>
    <row r="212" spans="3:4" s="17" customFormat="1" ht="12.95" customHeight="1" x14ac:dyDescent="0.2">
      <c r="C212" s="26"/>
      <c r="D212" s="26"/>
    </row>
    <row r="213" spans="3:4" s="17" customFormat="1" ht="12.95" customHeight="1" x14ac:dyDescent="0.2">
      <c r="C213" s="26"/>
      <c r="D213" s="26"/>
    </row>
    <row r="214" spans="3:4" s="17" customFormat="1" ht="12.95" customHeight="1" x14ac:dyDescent="0.2">
      <c r="C214" s="26"/>
      <c r="D214" s="26"/>
    </row>
    <row r="215" spans="3:4" s="17" customFormat="1" ht="12.95" customHeight="1" x14ac:dyDescent="0.2">
      <c r="C215" s="26"/>
      <c r="D215" s="26"/>
    </row>
    <row r="216" spans="3:4" s="17" customFormat="1" ht="12.95" customHeight="1" x14ac:dyDescent="0.2">
      <c r="C216" s="26"/>
      <c r="D216" s="26"/>
    </row>
    <row r="217" spans="3:4" s="17" customFormat="1" ht="12.95" customHeight="1" x14ac:dyDescent="0.2">
      <c r="C217" s="26"/>
      <c r="D217" s="26"/>
    </row>
    <row r="218" spans="3:4" s="17" customFormat="1" ht="12.95" customHeight="1" x14ac:dyDescent="0.2">
      <c r="C218" s="26"/>
      <c r="D218" s="26"/>
    </row>
    <row r="219" spans="3:4" s="17" customFormat="1" ht="12.95" customHeight="1" x14ac:dyDescent="0.2">
      <c r="C219" s="26"/>
      <c r="D219" s="26"/>
    </row>
    <row r="220" spans="3:4" s="17" customFormat="1" ht="12.95" customHeight="1" x14ac:dyDescent="0.2">
      <c r="C220" s="26"/>
      <c r="D220" s="26"/>
    </row>
    <row r="221" spans="3:4" s="17" customFormat="1" ht="12.95" customHeight="1" x14ac:dyDescent="0.2">
      <c r="C221" s="26"/>
      <c r="D221" s="26"/>
    </row>
    <row r="222" spans="3:4" s="17" customFormat="1" ht="12.95" customHeight="1" x14ac:dyDescent="0.2">
      <c r="C222" s="26"/>
      <c r="D222" s="26"/>
    </row>
    <row r="223" spans="3:4" s="17" customFormat="1" ht="12.95" customHeight="1" x14ac:dyDescent="0.2">
      <c r="C223" s="26"/>
      <c r="D223" s="26"/>
    </row>
    <row r="224" spans="3:4" s="17" customFormat="1" ht="12.95" customHeight="1" x14ac:dyDescent="0.2">
      <c r="C224" s="26"/>
      <c r="D224" s="26"/>
    </row>
    <row r="225" spans="3:4" s="17" customFormat="1" ht="12.95" customHeight="1" x14ac:dyDescent="0.2">
      <c r="C225" s="26"/>
      <c r="D225" s="26"/>
    </row>
    <row r="226" spans="3:4" s="17" customFormat="1" ht="12.95" customHeight="1" x14ac:dyDescent="0.2">
      <c r="C226" s="26"/>
      <c r="D226" s="26"/>
    </row>
    <row r="227" spans="3:4" s="17" customFormat="1" ht="12.95" customHeight="1" x14ac:dyDescent="0.2">
      <c r="C227" s="26"/>
      <c r="D227" s="26"/>
    </row>
    <row r="228" spans="3:4" s="17" customFormat="1" ht="12.95" customHeight="1" x14ac:dyDescent="0.2">
      <c r="C228" s="26"/>
      <c r="D228" s="26"/>
    </row>
    <row r="229" spans="3:4" s="17" customFormat="1" ht="12.95" customHeight="1" x14ac:dyDescent="0.2">
      <c r="C229" s="26"/>
      <c r="D229" s="26"/>
    </row>
    <row r="230" spans="3:4" s="17" customFormat="1" ht="12.95" customHeight="1" x14ac:dyDescent="0.2">
      <c r="C230" s="26"/>
      <c r="D230" s="26"/>
    </row>
    <row r="231" spans="3:4" s="17" customFormat="1" ht="12.95" customHeight="1" x14ac:dyDescent="0.2">
      <c r="C231" s="26"/>
      <c r="D231" s="26"/>
    </row>
    <row r="232" spans="3:4" s="17" customFormat="1" ht="12.95" customHeight="1" x14ac:dyDescent="0.2">
      <c r="C232" s="26"/>
      <c r="D232" s="26"/>
    </row>
    <row r="233" spans="3:4" s="17" customFormat="1" ht="12.95" customHeight="1" x14ac:dyDescent="0.2">
      <c r="C233" s="26"/>
      <c r="D233" s="26"/>
    </row>
    <row r="234" spans="3:4" s="17" customFormat="1" ht="12.95" customHeight="1" x14ac:dyDescent="0.2">
      <c r="C234" s="26"/>
      <c r="D234" s="26"/>
    </row>
    <row r="235" spans="3:4" s="17" customFormat="1" ht="12.95" customHeight="1" x14ac:dyDescent="0.2">
      <c r="C235" s="26"/>
      <c r="D235" s="26"/>
    </row>
    <row r="236" spans="3:4" s="17" customFormat="1" ht="12.95" customHeight="1" x14ac:dyDescent="0.2">
      <c r="C236" s="26"/>
      <c r="D236" s="26"/>
    </row>
    <row r="237" spans="3:4" s="17" customFormat="1" ht="12.95" customHeight="1" x14ac:dyDescent="0.2">
      <c r="C237" s="26"/>
      <c r="D237" s="26"/>
    </row>
    <row r="238" spans="3:4" s="17" customFormat="1" ht="12.95" customHeight="1" x14ac:dyDescent="0.2">
      <c r="C238" s="26"/>
      <c r="D238" s="26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T81">
    <sortCondition ref="C21:C81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2024-02-17T06:37:59Z</dcterms:modified>
</cp:coreProperties>
</file>