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CD17AF5-DE34-4E78-AF18-CA1ED078B7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<sst xmlns="http://schemas.openxmlformats.org/spreadsheetml/2006/main" count="55" uniqueCount="52">
  <si>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</si>
  <si>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</si>
  <si>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</si>
  <si>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</si>
  <si>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</si>
  <si>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</si>
  <si>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</si>
  <si>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</si>
  <si>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</si>
  <si>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</si>
  <si>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</si>
  <si>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</si>
  <si>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</si>
  <si>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</si>
  <si>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</si>
  <si>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</si>
  <si>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</si>
  <si>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</si>
  <si>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</si>
  <si>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</si>
  <si>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</si>
  <si>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</si>
  <si>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</si>
  <si>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</si>
  <si>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</si>
  <si>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</si>
  <si>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</si>
  <si>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</si>
  <si>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</si>
  <si>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</si>
  <si>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</si>
  <si>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</si>
  <si>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</si>
  <si>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</si>
  <si>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</si>
  <si>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</si>
  <si>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</si>
  <si>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</si>
  <si>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</si>
  <si>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</si>
  <si>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</si>
  <si>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</si>
  <si>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</si>
  <si>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</si>
  <si>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</si>
  <si>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</si>
  <si>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CzeV1264 Lyr</t>
  </si>
  <si>
    <t>BAV 91 Feb 2024</t>
  </si>
  <si>
    <t>I</t>
  </si>
  <si>
    <t>EA</t>
  </si>
  <si>
    <t>VSX</t>
  </si>
  <si>
    <t>13.44-13.75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</si>
</sst>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CzeV1264 Lyr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-5.9719500008213799E-2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-5.9719500008213799E-2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1310.5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CzeV1264 Lyr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-5.9719500008213799E-2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-5.9719500008213799E-2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1310.5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57067.298000000003</v>
      </c>
      <c r="D7" s="13" t="s">
        <v>50</v>
      </c>
    </row>
    <row r="8" spans="1:15" ht="12.95" customHeight="1" x14ac:dyDescent="0.2">
      <c r="A8" s="20" t="s">
        <v>3</v>
      </c>
      <c r="C8" s="28">
        <v>2.3496589999999999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-4.5570011452280658E-5</v>
      </c>
      <c r="D12" s="21"/>
      <c r="E12" s="36" t="s">
        <v>45</v>
      </c>
      <c r="F12" s="37" t="s">
        <v>51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60547.738819791666</v>
      </c>
    </row>
    <row r="15" spans="1:15" ht="12.95" customHeight="1" x14ac:dyDescent="0.2">
      <c r="A15" s="17" t="s">
        <v>17</v>
      </c>
      <c r="C15" s="18">
        <f ca="1">(C7+C11)+(C8+C12)*INT(MAX(F21:F3533))</f>
        <v>60145.291593285001</v>
      </c>
      <c r="E15" s="38" t="s">
        <v>33</v>
      </c>
      <c r="F15" s="40">
        <f ca="1">ROUND(2*(F14-$C$7)/$C$8,0)/2+F13</f>
        <v>1482.5</v>
      </c>
    </row>
    <row r="16" spans="1:15" ht="12.95" customHeight="1" x14ac:dyDescent="0.2">
      <c r="A16" s="17" t="s">
        <v>4</v>
      </c>
      <c r="C16" s="18">
        <f ca="1">+C8+C12</f>
        <v>2.3496134299885476</v>
      </c>
      <c r="E16" s="38" t="s">
        <v>34</v>
      </c>
      <c r="F16" s="40">
        <f ca="1">ROUND(2*(F14-$C$15)/$C$16,0)/2+F13</f>
        <v>172.5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>
        <f ca="1">+$C$15+$C$16*$F$16-15018.5-$C$5/24</f>
        <v>45532.495743291358</v>
      </c>
    </row>
    <row r="18" spans="1:21" ht="12.95" customHeight="1" thickTop="1" thickBot="1" x14ac:dyDescent="0.25">
      <c r="A18" s="17" t="s">
        <v>5</v>
      </c>
      <c r="C18" s="24">
        <f ca="1">+C15</f>
        <v>60145.291593285001</v>
      </c>
      <c r="D18" s="25">
        <f ca="1">+C16</f>
        <v>2.3496134299885476</v>
      </c>
      <c r="E18" s="43" t="s">
        <v>44</v>
      </c>
      <c r="F18" s="42">
        <f ca="1">+($C$15+$C$16*$F$16)-($C$16/2)-15018.5-$C$5/24</f>
        <v>45531.320936576361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57067.298000000003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42048.798000000003</v>
      </c>
    </row>
    <row r="22" spans="1:21" ht="12.95" customHeight="1" x14ac:dyDescent="0.2">
      <c r="A22" s="44" t="s">
        <v>47</v>
      </c>
      <c r="B22" s="45" t="s">
        <v>48</v>
      </c>
      <c r="C22" s="44">
        <v>60146.466399999998</v>
      </c>
      <c r="D22" s="44">
        <v>3.5000000000000001E-3</v>
      </c>
      <c r="E22" s="20">
        <f>+(C22-C$7)/C$8</f>
        <v>1310.4745837587475</v>
      </c>
      <c r="F22" s="20">
        <f>ROUND(2*E22,0)/2</f>
        <v>1310.5</v>
      </c>
      <c r="G22" s="20">
        <f>+C22-(C$7+F22*C$8)</f>
        <v>-5.9719500008213799E-2</v>
      </c>
      <c r="K22" s="20">
        <f>+G22</f>
        <v>-5.9719500008213799E-2</v>
      </c>
      <c r="O22" s="20">
        <f ca="1">+C$11+C$12*$F22</f>
        <v>-5.9719500008213799E-2</v>
      </c>
      <c r="Q22" s="26">
        <f>+C22-15018.5</f>
        <v>45127.966399999998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2024-08-25T05:43:54Z</dcterms:modified>
</cp:coreProperties>
</file>