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3AF30A5-D2A9-488D-B851-2F9BB5F4F8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Q22" i="1"/>
  <c r="Q23" i="1"/>
  <c r="Q24" i="1"/>
  <c r="Q25" i="1"/>
  <c r="Q26" i="1"/>
  <c r="Q27" i="1"/>
  <c r="I28" i="1"/>
  <c r="Q28" i="1"/>
  <c r="Q29" i="1"/>
  <c r="Q30" i="1"/>
  <c r="Q31" i="1"/>
  <c r="Q32" i="1"/>
  <c r="Q33" i="1"/>
  <c r="Q34" i="1"/>
  <c r="Q35" i="1"/>
  <c r="Q36" i="1"/>
  <c r="Q37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7" i="1" l="1"/>
  <c r="O24" i="1"/>
  <c r="O33" i="1"/>
  <c r="O35" i="1"/>
  <c r="O34" i="1"/>
  <c r="O22" i="1"/>
  <c r="O21" i="1"/>
  <c r="O32" i="1"/>
  <c r="O28" i="1"/>
  <c r="C15" i="1"/>
  <c r="O36" i="1"/>
  <c r="O26" i="1"/>
  <c r="O29" i="1"/>
  <c r="O37" i="1"/>
  <c r="O30" i="1"/>
  <c r="O31" i="1"/>
  <c r="O25" i="1"/>
  <c r="O23" i="1"/>
  <c r="C18" i="1" l="1"/>
  <c r="E16" i="1"/>
  <c r="E17" i="1" s="1"/>
</calcChain>
</file>

<file path=xl/sharedStrings.xml><?xml version="1.0" encoding="utf-8"?>
<sst xmlns="http://schemas.openxmlformats.org/spreadsheetml/2006/main" count="83" uniqueCount="49">
  <si>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</si>
  <si>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</si>
  <si>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</si>
  <si>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</si>
  <si>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</si>
  <si>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</si>
  <si>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</si>
  <si>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</si>
  <si>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</si>
  <si>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</si>
  <si>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</si>
  <si>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</si>
  <si>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</si>
  <si>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</si>
  <si>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</si>
  <si>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</si>
  <si>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</si>
  <si>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</si>
  <si>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</si>
  <si>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</si>
  <si>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</si>
  <si>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</si>
  <si>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</si>
  <si>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</si>
  <si>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</si>
  <si>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</si>
  <si>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</si>
  <si>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</si>
  <si>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</si>
  <si>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</si>
  <si>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</si>
  <si>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</si>
  <si>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</si>
  <si>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</si>
  <si>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</si>
  <si>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</si>
  <si>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</si>
  <si>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</si>
  <si>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</si>
  <si>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</si>
  <si>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</si>
  <si>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Lyn</t>
  </si>
  <si>
    <t>VSX</t>
  </si>
  <si>
    <t>IBVS 6005</t>
  </si>
  <si>
    <t>I</t>
  </si>
  <si>
    <t>II</t>
  </si>
  <si>
    <t>EW</t>
  </si>
  <si>
    <t>CCD</t>
  </si>
  <si>
    <t>IK Lyn / GSC 3787-0502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</si>
</sst>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IK Lyn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A6-47DD-B9E6-BD2F474696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3.3400000029359944E-3</c:v>
                </c:pt>
                <c:pt idx="2">
                  <c:v>2.5000000023283064E-3</c:v>
                </c:pt>
                <c:pt idx="3">
                  <c:v>-1.8400000044493936E-3</c:v>
                </c:pt>
                <c:pt idx="4">
                  <c:v>-7.8000000212341547E-4</c:v>
                </c:pt>
                <c:pt idx="5">
                  <c:v>2.0399999993969686E-3</c:v>
                </c:pt>
                <c:pt idx="6">
                  <c:v>-1.6000000032363459E-3</c:v>
                </c:pt>
                <c:pt idx="7">
                  <c:v>1.2999999962630682E-3</c:v>
                </c:pt>
                <c:pt idx="8">
                  <c:v>-1.640000002225861E-3</c:v>
                </c:pt>
                <c:pt idx="9">
                  <c:v>-1.680000001215376E-3</c:v>
                </c:pt>
                <c:pt idx="10">
                  <c:v>-2.9199999989941716E-3</c:v>
                </c:pt>
                <c:pt idx="11">
                  <c:v>5.999999848427251E-5</c:v>
                </c:pt>
                <c:pt idx="12">
                  <c:v>-1.0200000033364631E-3</c:v>
                </c:pt>
                <c:pt idx="13">
                  <c:v>-1.720000000204891E-3</c:v>
                </c:pt>
                <c:pt idx="14">
                  <c:v>3.7400000001071021E-3</c:v>
                </c:pt>
                <c:pt idx="15">
                  <c:v>-4.0000000444706529E-4</c:v>
                </c:pt>
                <c:pt idx="16">
                  <c:v>2.6400000060675666E-3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A6-47DD-B9E6-BD2F474696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A6-47DD-B9E6-BD2F474696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A6-47DD-B9E6-BD2F474696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A6-47DD-B9E6-BD2F474696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A6-47DD-B9E6-BD2F474696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6.9999999999999999E-4</c:v>
                  </c:pt>
                  <c:pt idx="4">
                    <c:v>6.9999999999999999E-4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6.9999999999999999E-4</c:v>
                  </c:pt>
                  <c:pt idx="8">
                    <c:v>8.0000000000000004E-4</c:v>
                  </c:pt>
                  <c:pt idx="9">
                    <c:v>1E-3</c:v>
                  </c:pt>
                  <c:pt idx="10">
                    <c:v>6.9999999999999999E-4</c:v>
                  </c:pt>
                  <c:pt idx="11">
                    <c:v>6.9999999999999999E-4</c:v>
                  </c:pt>
                  <c:pt idx="12">
                    <c:v>1.1000000000000001E-3</c:v>
                  </c:pt>
                  <c:pt idx="13">
                    <c:v>6.9999999999999999E-4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A6-47DD-B9E6-BD2F474696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3.8337076678048672E-5</c:v>
                </c:pt>
                <c:pt idx="1">
                  <c:v>-5.902391720011426E-5</c:v>
                </c:pt>
                <c:pt idx="2">
                  <c:v>-5.7285328023718503E-5</c:v>
                </c:pt>
                <c:pt idx="3">
                  <c:v>-5.5546738847322733E-5</c:v>
                </c:pt>
                <c:pt idx="4">
                  <c:v>-4.5115203788948123E-5</c:v>
                </c:pt>
                <c:pt idx="5">
                  <c:v>3.6598487501652908E-5</c:v>
                </c:pt>
                <c:pt idx="6">
                  <c:v>3.8337076678048672E-5</c:v>
                </c:pt>
                <c:pt idx="7">
                  <c:v>4.7030022560027504E-5</c:v>
                </c:pt>
                <c:pt idx="8">
                  <c:v>9.2233341146317436E-5</c:v>
                </c:pt>
                <c:pt idx="9">
                  <c:v>1.0266487620469205E-4</c:v>
                </c:pt>
                <c:pt idx="10">
                  <c:v>1.044034653810878E-4</c:v>
                </c:pt>
                <c:pt idx="11">
                  <c:v>1.9654869173006345E-4</c:v>
                </c:pt>
                <c:pt idx="12">
                  <c:v>2.0002587008285496E-4</c:v>
                </c:pt>
                <c:pt idx="13">
                  <c:v>3.3042005831253747E-4</c:v>
                </c:pt>
                <c:pt idx="14">
                  <c:v>3.3215864748893322E-4</c:v>
                </c:pt>
                <c:pt idx="15">
                  <c:v>3.3389723666532904E-4</c:v>
                </c:pt>
                <c:pt idx="16">
                  <c:v>3.8431632278080626E-4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A6-47DD-B9E6-BD2F4746966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-28</c:v>
                </c:pt>
                <c:pt idx="2">
                  <c:v>-27.5</c:v>
                </c:pt>
                <c:pt idx="3">
                  <c:v>-27</c:v>
                </c:pt>
                <c:pt idx="4">
                  <c:v>-24</c:v>
                </c:pt>
                <c:pt idx="5">
                  <c:v>-0.5</c:v>
                </c:pt>
                <c:pt idx="6">
                  <c:v>0</c:v>
                </c:pt>
                <c:pt idx="7">
                  <c:v>2.5</c:v>
                </c:pt>
                <c:pt idx="8">
                  <c:v>15.5</c:v>
                </c:pt>
                <c:pt idx="9">
                  <c:v>18.5</c:v>
                </c:pt>
                <c:pt idx="10">
                  <c:v>19</c:v>
                </c:pt>
                <c:pt idx="11">
                  <c:v>45.5</c:v>
                </c:pt>
                <c:pt idx="12">
                  <c:v>46.5</c:v>
                </c:pt>
                <c:pt idx="13">
                  <c:v>84</c:v>
                </c:pt>
                <c:pt idx="14">
                  <c:v>84.5</c:v>
                </c:pt>
                <c:pt idx="15">
                  <c:v>85</c:v>
                </c:pt>
                <c:pt idx="16">
                  <c:v>99.5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1A6-47DD-B9E6-BD2F4746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12992"/>
        <c:axId val="1"/>
      </c:scatterChart>
      <c:valAx>
        <c:axId val="81631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6312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E5D55F2-0F24-CD31-3359-B6EBBC970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48</v>
      </c>
    </row>
    <row r="2" spans="1:7" ht="12.95" customHeight="1" x14ac:dyDescent="0.2">
      <c r="A2" t="s">
        <v>24</v>
      </c>
      <c r="B2" t="s">
        <v>46</v>
      </c>
      <c r="C2" s="2"/>
      <c r="D2" s="2" t="s">
        <v>41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7">
        <v>55576.5815</v>
      </c>
      <c r="D7" s="29" t="s">
        <v>42</v>
      </c>
    </row>
    <row r="8" spans="1:7" ht="12.95" customHeight="1" x14ac:dyDescent="0.2">
      <c r="A8" t="s">
        <v>3</v>
      </c>
      <c r="C8" s="7">
        <v>0.25828000000000001</v>
      </c>
      <c r="D8" s="29" t="s">
        <v>42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3.8337076678048672E-5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3.4771783527915334E-6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60358.823389930556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55602.151602577738</v>
      </c>
      <c r="D15" s="13" t="s">
        <v>38</v>
      </c>
      <c r="E15" s="14">
        <f ca="1">ROUND(2*(E14-$C$7)/$C$8,0)/2+E13</f>
        <v>18516.5</v>
      </c>
    </row>
    <row r="16" spans="1:7" ht="12.95" customHeight="1" x14ac:dyDescent="0.2">
      <c r="A16" s="15" t="s">
        <v>4</v>
      </c>
      <c r="B16" s="9"/>
      <c r="C16" s="16">
        <f ca="1">+C8+C12</f>
        <v>0.25828347717835282</v>
      </c>
      <c r="D16" s="13" t="s">
        <v>39</v>
      </c>
      <c r="E16" s="23">
        <f ca="1">ROUND(2*(E14-$C$15)/$C$16,0)/2+E13</f>
        <v>18417.5</v>
      </c>
    </row>
    <row r="17" spans="1:18" ht="12.95" customHeight="1" thickBot="1" x14ac:dyDescent="0.25">
      <c r="A17" s="13" t="s">
        <v>29</v>
      </c>
      <c r="B17" s="9"/>
      <c r="C17" s="9">
        <f>COUNT(C21:C2191)</f>
        <v>17</v>
      </c>
      <c r="D17" s="13" t="s">
        <v>33</v>
      </c>
      <c r="E17" s="17">
        <f ca="1">+$C$15+$C$16*E16-15018.5-$C$9/24</f>
        <v>45340.983376843389</v>
      </c>
    </row>
    <row r="18" spans="1:18" ht="12.95" customHeight="1" thickTop="1" thickBot="1" x14ac:dyDescent="0.25">
      <c r="A18" s="15" t="s">
        <v>5</v>
      </c>
      <c r="B18" s="9"/>
      <c r="C18" s="18">
        <f ca="1">+C15</f>
        <v>55602.151602577738</v>
      </c>
      <c r="D18" s="19">
        <f ca="1">+C16</f>
        <v>0.25828347717835282</v>
      </c>
      <c r="E18" s="20" t="s">
        <v>34</v>
      </c>
    </row>
    <row r="19" spans="1:18" ht="12.95" customHeight="1" thickTop="1" x14ac:dyDescent="0.2">
      <c r="A19" s="24" t="s">
        <v>35</v>
      </c>
      <c r="E19" s="25">
        <v>21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42</v>
      </c>
      <c r="I20" s="6" t="s">
        <v>47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8" ht="12.95" customHeight="1" x14ac:dyDescent="0.2">
      <c r="A21" s="7" t="s">
        <v>42</v>
      </c>
      <c r="C21" s="7">
        <v>55576.5815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3.8337076678048672E-5</v>
      </c>
      <c r="Q21" s="1">
        <f>+C21-15018.5</f>
        <v>40558.0815</v>
      </c>
    </row>
    <row r="22" spans="1:18" ht="12.95" customHeight="1" x14ac:dyDescent="0.2">
      <c r="A22" s="30" t="s">
        <v>43</v>
      </c>
      <c r="B22" s="31" t="s">
        <v>44</v>
      </c>
      <c r="C22" s="30">
        <v>55569.353000000003</v>
      </c>
      <c r="D22" s="30">
        <v>5.9999999999999995E-4</v>
      </c>
      <c r="E22">
        <f t="shared" ref="E22:E37" si="0">+(C22-C$7)/C$8</f>
        <v>-27.987068297961276</v>
      </c>
      <c r="F22">
        <f t="shared" ref="F22:F37" si="1">ROUND(2*E22,0)/2</f>
        <v>-28</v>
      </c>
      <c r="G22">
        <f t="shared" ref="G22:G37" si="2">+C22-(C$7+F22*C$8)</f>
        <v>3.3400000029359944E-3</v>
      </c>
      <c r="I22">
        <f t="shared" ref="I22:I37" si="3">+G22</f>
        <v>3.3400000029359944E-3</v>
      </c>
      <c r="O22">
        <f t="shared" ref="O22:O37" ca="1" si="4">+C$11+C$12*$F22</f>
        <v>-5.902391720011426E-5</v>
      </c>
      <c r="Q22" s="1">
        <f t="shared" ref="Q22:Q37" si="5">+C22-15018.5</f>
        <v>40550.853000000003</v>
      </c>
    </row>
    <row r="23" spans="1:18" ht="12.95" customHeight="1" x14ac:dyDescent="0.2">
      <c r="A23" s="30" t="s">
        <v>43</v>
      </c>
      <c r="B23" s="31" t="s">
        <v>45</v>
      </c>
      <c r="C23" s="30">
        <v>55569.481299999999</v>
      </c>
      <c r="D23" s="30">
        <v>2.0000000000000001E-4</v>
      </c>
      <c r="E23">
        <f t="shared" si="0"/>
        <v>-27.490320582316741</v>
      </c>
      <c r="F23">
        <f t="shared" si="1"/>
        <v>-27.5</v>
      </c>
      <c r="G23">
        <f t="shared" si="2"/>
        <v>2.5000000023283064E-3</v>
      </c>
      <c r="I23">
        <f t="shared" si="3"/>
        <v>2.5000000023283064E-3</v>
      </c>
      <c r="O23">
        <f t="shared" ca="1" si="4"/>
        <v>-5.7285328023718503E-5</v>
      </c>
      <c r="Q23" s="1">
        <f t="shared" si="5"/>
        <v>40550.981299999999</v>
      </c>
    </row>
    <row r="24" spans="1:18" ht="12.95" customHeight="1" x14ac:dyDescent="0.2">
      <c r="A24" s="30" t="s">
        <v>43</v>
      </c>
      <c r="B24" s="31" t="s">
        <v>44</v>
      </c>
      <c r="C24" s="30">
        <v>55569.606099999997</v>
      </c>
      <c r="D24" s="30">
        <v>6.9999999999999999E-4</v>
      </c>
      <c r="E24">
        <f t="shared" si="0"/>
        <v>-27.007124051428651</v>
      </c>
      <c r="F24">
        <f t="shared" si="1"/>
        <v>-27</v>
      </c>
      <c r="G24">
        <f t="shared" si="2"/>
        <v>-1.8400000044493936E-3</v>
      </c>
      <c r="I24">
        <f t="shared" si="3"/>
        <v>-1.8400000044493936E-3</v>
      </c>
      <c r="O24">
        <f t="shared" ca="1" si="4"/>
        <v>-5.5546738847322733E-5</v>
      </c>
      <c r="Q24" s="1">
        <f t="shared" si="5"/>
        <v>40551.106099999997</v>
      </c>
    </row>
    <row r="25" spans="1:18" ht="12.95" customHeight="1" x14ac:dyDescent="0.2">
      <c r="A25" s="30" t="s">
        <v>43</v>
      </c>
      <c r="B25" s="31" t="s">
        <v>44</v>
      </c>
      <c r="C25" s="30">
        <v>55570.381999999998</v>
      </c>
      <c r="D25" s="30">
        <v>6.9999999999999999E-4</v>
      </c>
      <c r="E25">
        <f t="shared" si="0"/>
        <v>-24.003019978327568</v>
      </c>
      <c r="F25">
        <f t="shared" si="1"/>
        <v>-24</v>
      </c>
      <c r="G25">
        <f t="shared" si="2"/>
        <v>-7.8000000212341547E-4</v>
      </c>
      <c r="I25">
        <f t="shared" si="3"/>
        <v>-7.8000000212341547E-4</v>
      </c>
      <c r="O25">
        <f t="shared" ca="1" si="4"/>
        <v>-4.5115203788948123E-5</v>
      </c>
      <c r="Q25" s="1">
        <f t="shared" si="5"/>
        <v>40551.881999999998</v>
      </c>
    </row>
    <row r="26" spans="1:18" ht="12.95" customHeight="1" x14ac:dyDescent="0.2">
      <c r="A26" s="30" t="s">
        <v>43</v>
      </c>
      <c r="B26" s="31" t="s">
        <v>45</v>
      </c>
      <c r="C26" s="30">
        <v>55576.454400000002</v>
      </c>
      <c r="D26" s="30">
        <v>6.9999999999999999E-4</v>
      </c>
      <c r="E26">
        <f t="shared" si="0"/>
        <v>-0.49210159515983132</v>
      </c>
      <c r="F26">
        <f t="shared" si="1"/>
        <v>-0.5</v>
      </c>
      <c r="G26">
        <f t="shared" si="2"/>
        <v>2.0399999993969686E-3</v>
      </c>
      <c r="I26">
        <f t="shared" si="3"/>
        <v>2.0399999993969686E-3</v>
      </c>
      <c r="O26">
        <f t="shared" ca="1" si="4"/>
        <v>3.6598487501652908E-5</v>
      </c>
      <c r="Q26" s="1">
        <f t="shared" si="5"/>
        <v>40557.954400000002</v>
      </c>
    </row>
    <row r="27" spans="1:18" ht="12.95" customHeight="1" x14ac:dyDescent="0.2">
      <c r="A27" s="30" t="s">
        <v>43</v>
      </c>
      <c r="B27" s="31" t="s">
        <v>44</v>
      </c>
      <c r="C27" s="30">
        <v>55576.579899999997</v>
      </c>
      <c r="D27" s="30">
        <v>5.0000000000000001E-4</v>
      </c>
      <c r="E27">
        <f t="shared" si="0"/>
        <v>-6.1948273317188555E-3</v>
      </c>
      <c r="F27">
        <f t="shared" si="1"/>
        <v>0</v>
      </c>
      <c r="G27">
        <f t="shared" si="2"/>
        <v>-1.6000000032363459E-3</v>
      </c>
      <c r="I27">
        <f t="shared" si="3"/>
        <v>-1.6000000032363459E-3</v>
      </c>
      <c r="O27">
        <f t="shared" ca="1" si="4"/>
        <v>3.8337076678048672E-5</v>
      </c>
      <c r="Q27" s="1">
        <f t="shared" si="5"/>
        <v>40558.079899999997</v>
      </c>
    </row>
    <row r="28" spans="1:18" ht="12.95" customHeight="1" x14ac:dyDescent="0.2">
      <c r="A28" s="30" t="s">
        <v>43</v>
      </c>
      <c r="B28" s="31" t="s">
        <v>45</v>
      </c>
      <c r="C28" s="30">
        <v>55577.228499999997</v>
      </c>
      <c r="D28" s="30">
        <v>6.9999999999999999E-4</v>
      </c>
      <c r="E28">
        <f t="shared" si="0"/>
        <v>2.505033297186023</v>
      </c>
      <c r="F28">
        <f t="shared" si="1"/>
        <v>2.5</v>
      </c>
      <c r="G28">
        <f t="shared" si="2"/>
        <v>1.2999999962630682E-3</v>
      </c>
      <c r="I28">
        <f t="shared" si="3"/>
        <v>1.2999999962630682E-3</v>
      </c>
      <c r="O28">
        <f t="shared" ca="1" si="4"/>
        <v>4.7030022560027504E-5</v>
      </c>
      <c r="Q28" s="1">
        <f t="shared" si="5"/>
        <v>40558.728499999997</v>
      </c>
    </row>
    <row r="29" spans="1:18" ht="12.95" customHeight="1" x14ac:dyDescent="0.2">
      <c r="A29" s="30" t="s">
        <v>43</v>
      </c>
      <c r="B29" s="31" t="s">
        <v>45</v>
      </c>
      <c r="C29" s="30">
        <v>55580.583200000001</v>
      </c>
      <c r="D29" s="30">
        <v>8.0000000000000004E-4</v>
      </c>
      <c r="E29">
        <f t="shared" si="0"/>
        <v>15.493650302000582</v>
      </c>
      <c r="F29">
        <f t="shared" si="1"/>
        <v>15.5</v>
      </c>
      <c r="G29">
        <f t="shared" si="2"/>
        <v>-1.640000002225861E-3</v>
      </c>
      <c r="I29">
        <f t="shared" si="3"/>
        <v>-1.640000002225861E-3</v>
      </c>
      <c r="O29">
        <f t="shared" ca="1" si="4"/>
        <v>9.2233341146317436E-5</v>
      </c>
      <c r="Q29" s="1">
        <f t="shared" si="5"/>
        <v>40562.083200000001</v>
      </c>
    </row>
    <row r="30" spans="1:18" ht="12.95" customHeight="1" x14ac:dyDescent="0.2">
      <c r="A30" s="30" t="s">
        <v>43</v>
      </c>
      <c r="B30" s="31" t="s">
        <v>45</v>
      </c>
      <c r="C30" s="30">
        <v>55581.358</v>
      </c>
      <c r="D30" s="30">
        <v>1E-3</v>
      </c>
      <c r="E30">
        <f t="shared" si="0"/>
        <v>18.493495431314628</v>
      </c>
      <c r="F30">
        <f t="shared" si="1"/>
        <v>18.5</v>
      </c>
      <c r="G30">
        <f t="shared" si="2"/>
        <v>-1.680000001215376E-3</v>
      </c>
      <c r="I30">
        <f t="shared" si="3"/>
        <v>-1.680000001215376E-3</v>
      </c>
      <c r="O30">
        <f t="shared" ca="1" si="4"/>
        <v>1.0266487620469205E-4</v>
      </c>
      <c r="Q30" s="1">
        <f t="shared" si="5"/>
        <v>40562.858</v>
      </c>
    </row>
    <row r="31" spans="1:18" ht="12.95" customHeight="1" x14ac:dyDescent="0.2">
      <c r="A31" s="30" t="s">
        <v>43</v>
      </c>
      <c r="B31" s="31" t="s">
        <v>44</v>
      </c>
      <c r="C31" s="30">
        <v>55581.4859</v>
      </c>
      <c r="D31" s="30">
        <v>6.9999999999999999E-4</v>
      </c>
      <c r="E31">
        <f t="shared" si="0"/>
        <v>18.988694440140318</v>
      </c>
      <c r="F31">
        <f t="shared" si="1"/>
        <v>19</v>
      </c>
      <c r="G31">
        <f t="shared" si="2"/>
        <v>-2.9199999989941716E-3</v>
      </c>
      <c r="I31">
        <f t="shared" si="3"/>
        <v>-2.9199999989941716E-3</v>
      </c>
      <c r="O31">
        <f t="shared" ca="1" si="4"/>
        <v>1.044034653810878E-4</v>
      </c>
      <c r="Q31" s="1">
        <f t="shared" si="5"/>
        <v>40562.9859</v>
      </c>
    </row>
    <row r="32" spans="1:18" ht="12.95" customHeight="1" x14ac:dyDescent="0.2">
      <c r="A32" s="30" t="s">
        <v>43</v>
      </c>
      <c r="B32" s="31" t="s">
        <v>45</v>
      </c>
      <c r="C32" s="30">
        <v>55588.333299999998</v>
      </c>
      <c r="D32" s="30">
        <v>6.9999999999999999E-4</v>
      </c>
      <c r="E32">
        <f t="shared" si="0"/>
        <v>45.500232306017438</v>
      </c>
      <c r="F32">
        <f t="shared" si="1"/>
        <v>45.5</v>
      </c>
      <c r="G32">
        <f t="shared" si="2"/>
        <v>5.999999848427251E-5</v>
      </c>
      <c r="I32">
        <f t="shared" si="3"/>
        <v>5.999999848427251E-5</v>
      </c>
      <c r="O32">
        <f t="shared" ca="1" si="4"/>
        <v>1.9654869173006345E-4</v>
      </c>
      <c r="Q32" s="1">
        <f t="shared" si="5"/>
        <v>40569.833299999998</v>
      </c>
    </row>
    <row r="33" spans="1:17" ht="12.95" customHeight="1" x14ac:dyDescent="0.2">
      <c r="A33" s="30" t="s">
        <v>43</v>
      </c>
      <c r="B33" s="31" t="s">
        <v>45</v>
      </c>
      <c r="C33" s="30">
        <v>55588.590499999998</v>
      </c>
      <c r="D33" s="30">
        <v>1.1000000000000001E-3</v>
      </c>
      <c r="E33">
        <f t="shared" si="0"/>
        <v>46.496050797577027</v>
      </c>
      <c r="F33">
        <f t="shared" si="1"/>
        <v>46.5</v>
      </c>
      <c r="G33">
        <f t="shared" si="2"/>
        <v>-1.0200000033364631E-3</v>
      </c>
      <c r="I33">
        <f t="shared" si="3"/>
        <v>-1.0200000033364631E-3</v>
      </c>
      <c r="O33">
        <f t="shared" ca="1" si="4"/>
        <v>2.0002587008285496E-4</v>
      </c>
      <c r="Q33" s="1">
        <f t="shared" si="5"/>
        <v>40570.090499999998</v>
      </c>
    </row>
    <row r="34" spans="1:17" ht="12.95" customHeight="1" x14ac:dyDescent="0.2">
      <c r="A34" s="30" t="s">
        <v>43</v>
      </c>
      <c r="B34" s="31" t="s">
        <v>44</v>
      </c>
      <c r="C34" s="30">
        <v>55598.275300000001</v>
      </c>
      <c r="D34" s="30">
        <v>6.9999999999999999E-4</v>
      </c>
      <c r="E34">
        <f t="shared" si="0"/>
        <v>83.993340560635431</v>
      </c>
      <c r="F34">
        <f t="shared" si="1"/>
        <v>84</v>
      </c>
      <c r="G34">
        <f t="shared" si="2"/>
        <v>-1.720000000204891E-3</v>
      </c>
      <c r="I34">
        <f t="shared" si="3"/>
        <v>-1.720000000204891E-3</v>
      </c>
      <c r="O34">
        <f t="shared" ca="1" si="4"/>
        <v>3.3042005831253747E-4</v>
      </c>
      <c r="Q34" s="1">
        <f t="shared" si="5"/>
        <v>40579.775300000001</v>
      </c>
    </row>
    <row r="35" spans="1:17" ht="12.95" customHeight="1" x14ac:dyDescent="0.2">
      <c r="A35" s="30" t="s">
        <v>43</v>
      </c>
      <c r="B35" s="31" t="s">
        <v>45</v>
      </c>
      <c r="C35" s="30">
        <v>55598.409899999999</v>
      </c>
      <c r="D35" s="30">
        <v>8.0000000000000004E-4</v>
      </c>
      <c r="E35">
        <f t="shared" si="0"/>
        <v>84.514480408852833</v>
      </c>
      <c r="F35">
        <f t="shared" si="1"/>
        <v>84.5</v>
      </c>
      <c r="G35">
        <f t="shared" si="2"/>
        <v>3.7400000001071021E-3</v>
      </c>
      <c r="I35">
        <f t="shared" si="3"/>
        <v>3.7400000001071021E-3</v>
      </c>
      <c r="O35">
        <f t="shared" ca="1" si="4"/>
        <v>3.3215864748893322E-4</v>
      </c>
      <c r="Q35" s="1">
        <f t="shared" si="5"/>
        <v>40579.909899999999</v>
      </c>
    </row>
    <row r="36" spans="1:17" ht="12.95" customHeight="1" x14ac:dyDescent="0.2">
      <c r="A36" s="30" t="s">
        <v>43</v>
      </c>
      <c r="B36" s="31" t="s">
        <v>44</v>
      </c>
      <c r="C36" s="30">
        <v>55598.534899999999</v>
      </c>
      <c r="D36" s="30">
        <v>4.0000000000000002E-4</v>
      </c>
      <c r="E36">
        <f t="shared" si="0"/>
        <v>84.998451293164436</v>
      </c>
      <c r="F36">
        <f t="shared" si="1"/>
        <v>85</v>
      </c>
      <c r="G36">
        <f t="shared" si="2"/>
        <v>-4.0000000444706529E-4</v>
      </c>
      <c r="I36">
        <f t="shared" si="3"/>
        <v>-4.0000000444706529E-4</v>
      </c>
      <c r="O36">
        <f t="shared" ca="1" si="4"/>
        <v>3.3389723666532904E-4</v>
      </c>
      <c r="Q36" s="1">
        <f t="shared" si="5"/>
        <v>40580.034899999999</v>
      </c>
    </row>
    <row r="37" spans="1:17" ht="12.95" customHeight="1" x14ac:dyDescent="0.2">
      <c r="A37" s="30" t="s">
        <v>43</v>
      </c>
      <c r="B37" s="31" t="s">
        <v>45</v>
      </c>
      <c r="C37" s="30">
        <v>55602.283000000003</v>
      </c>
      <c r="D37" s="30">
        <v>8.9999999999999998E-4</v>
      </c>
      <c r="E37">
        <f t="shared" si="0"/>
        <v>99.510221465087696</v>
      </c>
      <c r="F37">
        <f t="shared" si="1"/>
        <v>99.5</v>
      </c>
      <c r="G37">
        <f t="shared" si="2"/>
        <v>2.6400000060675666E-3</v>
      </c>
      <c r="I37">
        <f t="shared" si="3"/>
        <v>2.6400000060675666E-3</v>
      </c>
      <c r="O37">
        <f t="shared" ca="1" si="4"/>
        <v>3.8431632278080626E-4</v>
      </c>
      <c r="Q37" s="1">
        <f t="shared" si="5"/>
        <v>40583.783000000003</v>
      </c>
    </row>
    <row r="38" spans="1:17" ht="12.95" customHeight="1" x14ac:dyDescent="0.2">
      <c r="C38" s="7"/>
      <c r="D38" s="7"/>
    </row>
    <row r="39" spans="1:17" ht="12.95" customHeight="1" x14ac:dyDescent="0.2">
      <c r="C39" s="7"/>
      <c r="D39" s="7"/>
    </row>
    <row r="40" spans="1:17" ht="12.95" customHeight="1" x14ac:dyDescent="0.2">
      <c r="C40" s="7"/>
      <c r="D40" s="7"/>
    </row>
    <row r="41" spans="1:17" ht="12.95" customHeight="1" x14ac:dyDescent="0.2">
      <c r="C41" s="7"/>
      <c r="D41" s="7"/>
    </row>
    <row r="42" spans="1:17" ht="12.95" customHeight="1" x14ac:dyDescent="0.2">
      <c r="C42" s="7"/>
      <c r="D42" s="7"/>
    </row>
    <row r="43" spans="1:17" ht="12.95" customHeight="1" x14ac:dyDescent="0.2">
      <c r="C43" s="7"/>
      <c r="D43" s="7"/>
    </row>
    <row r="44" spans="1:17" ht="12.95" customHeight="1" x14ac:dyDescent="0.2">
      <c r="C44" s="7"/>
      <c r="D44" s="7"/>
    </row>
    <row r="45" spans="1:17" ht="12.95" customHeight="1" x14ac:dyDescent="0.2">
      <c r="C45" s="7"/>
      <c r="D45" s="7"/>
    </row>
    <row r="46" spans="1:17" ht="12.95" customHeight="1" x14ac:dyDescent="0.2">
      <c r="C46" s="7"/>
      <c r="D46" s="7"/>
    </row>
    <row r="47" spans="1:17" ht="12.95" customHeight="1" x14ac:dyDescent="0.2">
      <c r="C47" s="7"/>
      <c r="D47" s="7"/>
    </row>
    <row r="48" spans="1:17" ht="12.95" customHeight="1" x14ac:dyDescent="0.2">
      <c r="C48" s="7"/>
      <c r="D48" s="7"/>
    </row>
    <row r="49" spans="3:4" ht="12.95" customHeight="1" x14ac:dyDescent="0.2">
      <c r="C49" s="7"/>
      <c r="D49" s="7"/>
    </row>
    <row r="50" spans="3:4" ht="12.95" customHeight="1" x14ac:dyDescent="0.2">
      <c r="C50" s="7"/>
      <c r="D50" s="7"/>
    </row>
    <row r="51" spans="3:4" ht="12.95" customHeight="1" x14ac:dyDescent="0.2">
      <c r="C51" s="7"/>
      <c r="D51" s="7"/>
    </row>
    <row r="52" spans="3:4" ht="12.95" customHeight="1" x14ac:dyDescent="0.2">
      <c r="C52" s="7"/>
      <c r="D52" s="7"/>
    </row>
    <row r="53" spans="3:4" ht="12.95" customHeight="1" x14ac:dyDescent="0.2">
      <c r="C53" s="7"/>
      <c r="D53" s="7"/>
    </row>
    <row r="54" spans="3:4" ht="12.95" customHeight="1" x14ac:dyDescent="0.2">
      <c r="C54" s="7"/>
      <c r="D54" s="7"/>
    </row>
    <row r="55" spans="3:4" ht="12.95" customHeight="1" x14ac:dyDescent="0.2">
      <c r="C55" s="7"/>
      <c r="D55" s="7"/>
    </row>
    <row r="56" spans="3:4" ht="12.95" customHeight="1" x14ac:dyDescent="0.2">
      <c r="C56" s="7"/>
      <c r="D56" s="7"/>
    </row>
    <row r="57" spans="3:4" ht="12.95" customHeight="1" x14ac:dyDescent="0.2">
      <c r="C57" s="7"/>
      <c r="D57" s="7"/>
    </row>
    <row r="58" spans="3:4" ht="12.95" customHeight="1" x14ac:dyDescent="0.2">
      <c r="C58" s="7"/>
      <c r="D58" s="7"/>
    </row>
    <row r="59" spans="3:4" ht="12.95" customHeight="1" x14ac:dyDescent="0.2">
      <c r="C59" s="7"/>
      <c r="D59" s="7"/>
    </row>
    <row r="60" spans="3:4" ht="12.95" customHeight="1" x14ac:dyDescent="0.2">
      <c r="C60" s="7"/>
      <c r="D60" s="7"/>
    </row>
    <row r="61" spans="3:4" ht="12.95" customHeight="1" x14ac:dyDescent="0.2">
      <c r="C61" s="7"/>
      <c r="D61" s="7"/>
    </row>
    <row r="62" spans="3:4" ht="12.95" customHeight="1" x14ac:dyDescent="0.2">
      <c r="C62" s="7"/>
      <c r="D62" s="7"/>
    </row>
    <row r="63" spans="3:4" ht="12.95" customHeight="1" x14ac:dyDescent="0.2">
      <c r="C63" s="7"/>
      <c r="D63" s="7"/>
    </row>
    <row r="64" spans="3:4" ht="12.95" customHeight="1" x14ac:dyDescent="0.2">
      <c r="C64" s="7"/>
      <c r="D64" s="7"/>
    </row>
    <row r="65" spans="3:4" ht="12.95" customHeight="1" x14ac:dyDescent="0.2">
      <c r="C65" s="7"/>
      <c r="D65" s="7"/>
    </row>
    <row r="66" spans="3:4" ht="12.95" customHeight="1" x14ac:dyDescent="0.2">
      <c r="C66" s="7"/>
      <c r="D66" s="7"/>
    </row>
    <row r="67" spans="3:4" ht="12.95" customHeight="1" x14ac:dyDescent="0.2">
      <c r="C67" s="7"/>
      <c r="D67" s="7"/>
    </row>
    <row r="68" spans="3:4" ht="12.95" customHeight="1" x14ac:dyDescent="0.2">
      <c r="C68" s="7"/>
      <c r="D68" s="7"/>
    </row>
    <row r="69" spans="3:4" ht="12.95" customHeight="1" x14ac:dyDescent="0.2">
      <c r="C69" s="7"/>
      <c r="D69" s="7"/>
    </row>
    <row r="70" spans="3:4" ht="12.95" customHeight="1" x14ac:dyDescent="0.2">
      <c r="C70" s="7"/>
      <c r="D70" s="7"/>
    </row>
    <row r="71" spans="3:4" ht="12.95" customHeight="1" x14ac:dyDescent="0.2">
      <c r="C71" s="7"/>
      <c r="D71" s="7"/>
    </row>
    <row r="72" spans="3:4" ht="12.95" customHeight="1" x14ac:dyDescent="0.2">
      <c r="C72" s="7"/>
      <c r="D72" s="7"/>
    </row>
    <row r="73" spans="3:4" ht="12.95" customHeight="1" x14ac:dyDescent="0.2">
      <c r="C73" s="7"/>
      <c r="D73" s="7"/>
    </row>
    <row r="74" spans="3:4" ht="12.95" customHeight="1" x14ac:dyDescent="0.2">
      <c r="C74" s="7"/>
      <c r="D74" s="7"/>
    </row>
    <row r="75" spans="3:4" ht="12.95" customHeight="1" x14ac:dyDescent="0.2">
      <c r="C75" s="7"/>
      <c r="D75" s="7"/>
    </row>
    <row r="76" spans="3:4" ht="12.95" customHeight="1" x14ac:dyDescent="0.2">
      <c r="C76" s="7"/>
      <c r="D76" s="7"/>
    </row>
    <row r="77" spans="3:4" ht="12.95" customHeight="1" x14ac:dyDescent="0.2">
      <c r="C77" s="7"/>
      <c r="D77" s="7"/>
    </row>
    <row r="78" spans="3:4" ht="12.95" customHeight="1" x14ac:dyDescent="0.2">
      <c r="C78" s="7"/>
      <c r="D78" s="7"/>
    </row>
    <row r="79" spans="3:4" ht="12.95" customHeight="1" x14ac:dyDescent="0.2">
      <c r="C79" s="7"/>
      <c r="D79" s="7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2024-02-18T06:45:40Z</dcterms:modified>
</cp:coreProperties>
</file>