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4FA0396-A184-4C93-B6D0-1CDE46D2E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 s="1"/>
  <c r="G25" i="1" s="1"/>
  <c r="K25" i="1" s="1"/>
  <c r="Q25" i="1"/>
  <c r="D9" i="1"/>
  <c r="C9" i="1"/>
  <c r="Q27" i="1"/>
  <c r="Q24" i="1"/>
  <c r="Q23" i="1"/>
  <c r="Q22" i="1"/>
  <c r="E27" i="1"/>
  <c r="F27" i="1" s="1"/>
  <c r="G27" i="1" s="1"/>
  <c r="K27" i="1" s="1"/>
  <c r="A1" i="1"/>
  <c r="F16" i="1"/>
  <c r="C17" i="1"/>
  <c r="Q21" i="1"/>
  <c r="E24" i="1"/>
  <c r="F24" i="1" s="1"/>
  <c r="G24" i="1" s="1"/>
  <c r="K24" i="1" s="1"/>
  <c r="E23" i="1"/>
  <c r="F23" i="1" s="1"/>
  <c r="G23" i="1" s="1"/>
  <c r="K23" i="1" s="1"/>
  <c r="E21" i="1"/>
  <c r="F21" i="1"/>
  <c r="G21" i="1" s="1"/>
  <c r="I21" i="1" s="1"/>
  <c r="E22" i="1"/>
  <c r="F22" i="1" s="1"/>
  <c r="G22" i="1" s="1"/>
  <c r="K22" i="1" s="1"/>
  <c r="C12" i="1"/>
  <c r="C11" i="1"/>
  <c r="O26" i="1" l="1"/>
  <c r="O25" i="1"/>
  <c r="O23" i="1"/>
  <c r="O24" i="1"/>
  <c r="O22" i="1"/>
  <c r="O27" i="1"/>
  <c r="C15" i="1"/>
  <c r="F18" i="1" s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<sst xmlns="http://schemas.openxmlformats.org/spreadsheetml/2006/main" count="63" uniqueCount="57">
  <si>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</si>
  <si>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</si>
  <si>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</si>
  <si>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</si>
  <si>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</si>
  <si>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</si>
  <si>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</si>
  <si>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</si>
  <si>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</si>
  <si>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</si>
  <si>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</si>
  <si>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</si>
  <si>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</si>
  <si>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</si>
  <si>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</si>
  <si>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</si>
  <si>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</si>
  <si>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</si>
  <si>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</si>
  <si>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</si>
  <si>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</si>
  <si>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</si>
  <si>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</si>
  <si>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</si>
  <si>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</si>
  <si>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</si>
  <si>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</si>
  <si>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</si>
  <si>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</si>
  <si>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</si>
  <si>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</si>
  <si>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</si>
  <si>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</si>
  <si>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</si>
  <si>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</si>
  <si>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</si>
  <si>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</si>
  <si>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</si>
  <si>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</si>
  <si>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</si>
  <si>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</si>
  <si>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KO Lyn</t>
  </si>
  <si>
    <t>2014A</t>
  </si>
  <si>
    <t>G2478-0578</t>
  </si>
  <si>
    <t>EW</t>
  </si>
  <si>
    <t>pr_3?</t>
  </si>
  <si>
    <t>~</t>
  </si>
  <si>
    <t>KO</t>
  </si>
  <si>
    <t>GCVS</t>
  </si>
  <si>
    <t>Adjust cycle</t>
  </si>
  <si>
    <t>RHN 2021</t>
  </si>
  <si>
    <t>OEJV 212</t>
  </si>
  <si>
    <t>2020JAVSO..48….1</t>
  </si>
  <si>
    <t>JBAV, 60</t>
  </si>
  <si>
    <t>I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</si>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</sst>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0" fillId="0" borderId="1" xfId="0" quotePrefix="1" applyBorder="1">
      <alignment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3-46A2-BD32-7B5BAE8391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3-46A2-BD32-7B5BAE8391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B3-46A2-BD32-7B5BAE8391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0.27514099999825703</c:v>
                </c:pt>
                <c:pt idx="2">
                  <c:v>0.27761722457944416</c:v>
                </c:pt>
                <c:pt idx="3">
                  <c:v>0.29619649999949615</c:v>
                </c:pt>
                <c:pt idx="4">
                  <c:v>0.29931800000485964</c:v>
                </c:pt>
                <c:pt idx="5">
                  <c:v>0.12815150000096764</c:v>
                </c:pt>
                <c:pt idx="6">
                  <c:v>0.31064850000257138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B3-46A2-BD32-7B5BAE8391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B3-46A2-BD32-7B5BAE8391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B3-46A2-BD32-7B5BAE8391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B3-46A2-BD32-7B5BAE8391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0.59032095609450941</c:v>
                </c:pt>
                <c:pt idx="1">
                  <c:v>0.27951569472468674</c:v>
                </c:pt>
                <c:pt idx="2">
                  <c:v>0.27650114264436504</c:v>
                </c:pt>
                <c:pt idx="3">
                  <c:v>0.26337548637332503</c:v>
                </c:pt>
                <c:pt idx="4">
                  <c:v>0.26111210136875562</c:v>
                </c:pt>
                <c:pt idx="5">
                  <c:v>0.25616032893517804</c:v>
                </c:pt>
                <c:pt idx="6">
                  <c:v>0.25040797053928548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B3-46A2-BD32-7B5BAE8391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16904.5</c:v>
                </c:pt>
                <c:pt idx="6">
                  <c:v>17195.5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B3-46A2-BD32-7B5BAE83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5144"/>
        <c:axId val="1"/>
      </c:scatterChart>
      <c:valAx>
        <c:axId val="95236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CE07E9-1FC7-789D-5F51-64400CDBD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tr">
        <f>F1&amp;" / GSC "&amp;RIGHT(I1,9)</f>
        <v>KO Lyn / GSC 2478-0578</v>
      </c>
      <c r="F1" s="7" t="s">
        <v>41</v>
      </c>
      <c r="G1" s="3" t="s">
        <v>42</v>
      </c>
      <c r="H1" s="4"/>
      <c r="I1" s="8" t="s">
        <v>43</v>
      </c>
      <c r="J1" s="7" t="s">
        <v>41</v>
      </c>
      <c r="K1" s="9">
        <v>8.1910480799999998</v>
      </c>
      <c r="L1" s="5">
        <v>35.021741200000001</v>
      </c>
      <c r="M1" s="6">
        <v>51308.962</v>
      </c>
      <c r="N1" s="6">
        <v>0.477433</v>
      </c>
      <c r="O1" s="5" t="s">
        <v>44</v>
      </c>
      <c r="P1" s="5">
        <v>10.75</v>
      </c>
      <c r="Q1" s="5">
        <v>10.96</v>
      </c>
      <c r="R1" s="10" t="s">
        <v>45</v>
      </c>
      <c r="S1" s="11" t="s">
        <v>46</v>
      </c>
      <c r="T1" s="7" t="s">
        <v>47</v>
      </c>
    </row>
    <row r="2" spans="1:20" s="15" customFormat="1" ht="12.95" customHeight="1" x14ac:dyDescent="0.2">
      <c r="A2" s="15" t="s">
        <v>23</v>
      </c>
      <c r="B2" s="15" t="s">
        <v>44</v>
      </c>
      <c r="C2" s="16"/>
      <c r="D2" s="17"/>
    </row>
    <row r="3" spans="1:20" s="15" customFormat="1" ht="12.95" customHeight="1" thickBot="1" x14ac:dyDescent="0.25"/>
    <row r="4" spans="1:20" s="15" customFormat="1" ht="12.95" customHeight="1" thickTop="1" thickBot="1" x14ac:dyDescent="0.25">
      <c r="A4" s="18" t="s">
        <v>0</v>
      </c>
      <c r="C4" s="19">
        <v>51308.962</v>
      </c>
      <c r="D4" s="20">
        <v>0.477433</v>
      </c>
    </row>
    <row r="5" spans="1:20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20" s="15" customFormat="1" ht="12.95" customHeight="1" x14ac:dyDescent="0.2">
      <c r="A6" s="18" t="s">
        <v>1</v>
      </c>
    </row>
    <row r="7" spans="1:20" s="15" customFormat="1" ht="12.95" customHeight="1" x14ac:dyDescent="0.2">
      <c r="A7" s="15" t="s">
        <v>2</v>
      </c>
      <c r="C7" s="49">
        <v>51308.962</v>
      </c>
      <c r="D7" s="24" t="s">
        <v>48</v>
      </c>
    </row>
    <row r="8" spans="1:20" s="15" customFormat="1" ht="12.95" customHeight="1" x14ac:dyDescent="0.2">
      <c r="A8" s="15" t="s">
        <v>3</v>
      </c>
      <c r="C8" s="49">
        <v>0.477433</v>
      </c>
      <c r="D8" s="24" t="s">
        <v>48</v>
      </c>
    </row>
    <row r="9" spans="1:20" s="15" customFormat="1" ht="12.95" customHeight="1" x14ac:dyDescent="0.2">
      <c r="A9" s="25" t="s">
        <v>32</v>
      </c>
      <c r="B9" s="26">
        <v>22</v>
      </c>
      <c r="C9" s="27" t="str">
        <f>"F"&amp;B9</f>
        <v>F22</v>
      </c>
      <c r="D9" s="28" t="str">
        <f>"G"&amp;B9</f>
        <v>G22</v>
      </c>
    </row>
    <row r="10" spans="1:20" s="15" customFormat="1" ht="12.95" customHeight="1" thickBot="1" x14ac:dyDescent="0.25">
      <c r="C10" s="29" t="s">
        <v>19</v>
      </c>
      <c r="D10" s="29" t="s">
        <v>20</v>
      </c>
    </row>
    <row r="11" spans="1:20" s="15" customFormat="1" ht="12.95" customHeight="1" x14ac:dyDescent="0.2">
      <c r="A11" s="15" t="s">
        <v>15</v>
      </c>
      <c r="C11" s="28">
        <f ca="1">INTERCEPT(INDIRECT($D$9):G992,INDIRECT($C$9):F992)</f>
        <v>0.59032095609450941</v>
      </c>
      <c r="D11" s="17"/>
    </row>
    <row r="12" spans="1:20" s="15" customFormat="1" ht="12.95" customHeight="1" x14ac:dyDescent="0.2">
      <c r="A12" s="15" t="s">
        <v>16</v>
      </c>
      <c r="C12" s="28">
        <f ca="1">SLOPE(INDIRECT($D$9):G992,INDIRECT($C$9):F992)</f>
        <v>-1.9767554625060273E-5</v>
      </c>
      <c r="D12" s="17"/>
    </row>
    <row r="13" spans="1:20" s="15" customFormat="1" ht="12.95" customHeight="1" x14ac:dyDescent="0.2">
      <c r="A13" s="15" t="s">
        <v>18</v>
      </c>
      <c r="C13" s="17" t="s">
        <v>13</v>
      </c>
      <c r="E13" s="15" t="s">
        <v>49</v>
      </c>
      <c r="F13" s="15">
        <v>0.5</v>
      </c>
    </row>
    <row r="14" spans="1:20" s="15" customFormat="1" ht="12.95" customHeight="1" x14ac:dyDescent="0.2"/>
    <row r="15" spans="1:20" s="15" customFormat="1" ht="12.95" customHeight="1" x14ac:dyDescent="0.2">
      <c r="A15" s="30" t="s">
        <v>17</v>
      </c>
      <c r="C15" s="31">
        <f ca="1">(C7+C11)+(C8+C12)*INT(MAX(F21:F3533))</f>
        <v>59518.672852854317</v>
      </c>
      <c r="E15" s="32" t="s">
        <v>34</v>
      </c>
      <c r="F15" s="33">
        <v>1</v>
      </c>
    </row>
    <row r="16" spans="1:20" s="15" customFormat="1" ht="12.95" customHeight="1" x14ac:dyDescent="0.2">
      <c r="A16" s="18" t="s">
        <v>4</v>
      </c>
      <c r="C16" s="34">
        <f ca="1">+C8+C12</f>
        <v>0.47741323244537492</v>
      </c>
      <c r="E16" s="32" t="s">
        <v>30</v>
      </c>
      <c r="F16" s="34">
        <f ca="1">NOW()+15018.5+$C$5/24</f>
        <v>60358.824583217589</v>
      </c>
    </row>
    <row r="17" spans="1:21" s="15" customFormat="1" ht="12.95" customHeight="1" thickBot="1" x14ac:dyDescent="0.25">
      <c r="A17" s="32" t="s">
        <v>27</v>
      </c>
      <c r="C17" s="15">
        <f>COUNT(C21:C2191)</f>
        <v>7</v>
      </c>
      <c r="E17" s="32" t="s">
        <v>35</v>
      </c>
      <c r="F17" s="35">
        <f ca="1">ROUND(2*(F16-$C$7)/$C$8,0)/2+F15</f>
        <v>18956.5</v>
      </c>
    </row>
    <row r="18" spans="1:21" s="15" customFormat="1" ht="12.95" customHeight="1" thickTop="1" thickBot="1" x14ac:dyDescent="0.25">
      <c r="A18" s="18" t="s">
        <v>5</v>
      </c>
      <c r="C18" s="36">
        <f ca="1">+C15</f>
        <v>59518.672852854317</v>
      </c>
      <c r="D18" s="37">
        <f ca="1">+C16</f>
        <v>0.47741323244537492</v>
      </c>
      <c r="E18" s="32" t="s">
        <v>36</v>
      </c>
      <c r="F18" s="28">
        <f ca="1">ROUND(2*(F16-$C$15)/$C$16,0)/2+F15</f>
        <v>1761</v>
      </c>
    </row>
    <row r="19" spans="1:21" s="15" customFormat="1" ht="12.95" customHeight="1" thickTop="1" x14ac:dyDescent="0.2">
      <c r="E19" s="32" t="s">
        <v>31</v>
      </c>
      <c r="F19" s="38">
        <f ca="1">+$C$15+$C$16*F18-15018.5-$C$5/24</f>
        <v>45341.293388523954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29" t="s">
        <v>14</v>
      </c>
      <c r="U20" s="41" t="s">
        <v>33</v>
      </c>
    </row>
    <row r="21" spans="1:21" s="15" customFormat="1" ht="12.95" customHeight="1" x14ac:dyDescent="0.2">
      <c r="A21" s="15" t="s">
        <v>48</v>
      </c>
      <c r="C21" s="23">
        <v>51308.962</v>
      </c>
      <c r="D21" s="23" t="s">
        <v>13</v>
      </c>
      <c r="E21" s="15">
        <f t="shared" ref="E21:E27" si="0">+(C21-C$7)/C$8</f>
        <v>0</v>
      </c>
      <c r="F21" s="15">
        <f>ROUND(2*E21,0)/2</f>
        <v>0</v>
      </c>
      <c r="G21" s="15">
        <f t="shared" ref="G21:G27" si="1">+C21-(C$7+F21*C$8)</f>
        <v>0</v>
      </c>
      <c r="I21" s="15">
        <f>+G21</f>
        <v>0</v>
      </c>
      <c r="O21" s="15">
        <f t="shared" ref="O21:O27" ca="1" si="2">+C$11+C$12*$F21</f>
        <v>0.59032095609450941</v>
      </c>
      <c r="Q21" s="42">
        <f t="shared" ref="Q21:Q27" si="3">+C21-15018.5</f>
        <v>36290.462</v>
      </c>
    </row>
    <row r="22" spans="1:21" s="15" customFormat="1" ht="12.95" customHeight="1" x14ac:dyDescent="0.2">
      <c r="A22" s="43" t="s">
        <v>52</v>
      </c>
      <c r="C22" s="44">
        <v>58815.9162</v>
      </c>
      <c r="D22" s="23">
        <v>2.9999999999999997E-4</v>
      </c>
      <c r="E22" s="15">
        <f t="shared" si="0"/>
        <v>15723.576292380292</v>
      </c>
      <c r="F22" s="15">
        <f t="shared" ref="F22:F27" si="4">ROUND(2*E22,0)/2-F$13</f>
        <v>15723</v>
      </c>
      <c r="G22" s="15">
        <f t="shared" si="1"/>
        <v>0.27514099999825703</v>
      </c>
      <c r="K22" s="15">
        <f t="shared" ref="K22:K27" si="5">+G22</f>
        <v>0.27514099999825703</v>
      </c>
      <c r="O22" s="15">
        <f t="shared" ca="1" si="2"/>
        <v>0.27951569472468674</v>
      </c>
      <c r="Q22" s="42">
        <f t="shared" si="3"/>
        <v>43797.4162</v>
      </c>
    </row>
    <row r="23" spans="1:21" s="15" customFormat="1" ht="12.95" customHeight="1" x14ac:dyDescent="0.2">
      <c r="A23" s="43" t="s">
        <v>51</v>
      </c>
      <c r="C23" s="45">
        <v>58888.72720872458</v>
      </c>
      <c r="D23" s="23">
        <v>2.9999999999999997E-4</v>
      </c>
      <c r="E23" s="15">
        <f t="shared" si="0"/>
        <v>15876.081478918677</v>
      </c>
      <c r="F23" s="15">
        <f t="shared" si="4"/>
        <v>15875.5</v>
      </c>
      <c r="G23" s="15">
        <f t="shared" si="1"/>
        <v>0.27761722457944416</v>
      </c>
      <c r="K23" s="15">
        <f t="shared" si="5"/>
        <v>0.27761722457944416</v>
      </c>
      <c r="O23" s="15">
        <f t="shared" ca="1" si="2"/>
        <v>0.27650114264436504</v>
      </c>
      <c r="Q23" s="42">
        <f t="shared" si="3"/>
        <v>43870.22720872458</v>
      </c>
    </row>
    <row r="24" spans="1:21" s="15" customFormat="1" ht="12.95" customHeight="1" x14ac:dyDescent="0.2">
      <c r="A24" s="43" t="s">
        <v>51</v>
      </c>
      <c r="C24" s="23">
        <v>59205.761299999998</v>
      </c>
      <c r="D24" s="23">
        <v>4.0000000000000002E-4</v>
      </c>
      <c r="E24" s="15">
        <f t="shared" si="0"/>
        <v>16540.120393856309</v>
      </c>
      <c r="F24" s="15">
        <f t="shared" si="4"/>
        <v>16539.5</v>
      </c>
      <c r="G24" s="15">
        <f t="shared" si="1"/>
        <v>0.29619649999949615</v>
      </c>
      <c r="K24" s="15">
        <f t="shared" si="5"/>
        <v>0.29619649999949615</v>
      </c>
      <c r="O24" s="15">
        <f t="shared" ca="1" si="2"/>
        <v>0.26337548637332503</v>
      </c>
      <c r="Q24" s="42">
        <f t="shared" si="3"/>
        <v>44187.261299999998</v>
      </c>
    </row>
    <row r="25" spans="1:21" s="15" customFormat="1" ht="12.95" customHeight="1" x14ac:dyDescent="0.2">
      <c r="A25" s="12" t="s">
        <v>53</v>
      </c>
      <c r="B25" s="13" t="s">
        <v>54</v>
      </c>
      <c r="C25" s="50">
        <v>59260.430500000002</v>
      </c>
      <c r="D25" s="51">
        <v>1.5E-3</v>
      </c>
      <c r="E25" s="15">
        <f t="shared" si="0"/>
        <v>16654.626931946477</v>
      </c>
      <c r="F25" s="15">
        <f t="shared" si="4"/>
        <v>16654</v>
      </c>
      <c r="G25" s="15">
        <f t="shared" si="1"/>
        <v>0.29931800000485964</v>
      </c>
      <c r="K25" s="15">
        <f t="shared" si="5"/>
        <v>0.29931800000485964</v>
      </c>
      <c r="O25" s="15">
        <f t="shared" ca="1" si="2"/>
        <v>0.26111210136875562</v>
      </c>
      <c r="Q25" s="42">
        <f t="shared" si="3"/>
        <v>44241.930500000002</v>
      </c>
    </row>
    <row r="26" spans="1:21" s="15" customFormat="1" ht="12.95" customHeight="1" x14ac:dyDescent="0.2">
      <c r="A26" s="14" t="s">
        <v>55</v>
      </c>
      <c r="B26" s="46" t="s">
        <v>56</v>
      </c>
      <c r="C26" s="47">
        <v>59379.856299999999</v>
      </c>
      <c r="D26" s="48">
        <v>4.0000000000000002E-4</v>
      </c>
      <c r="E26" s="15">
        <f t="shared" si="0"/>
        <v>16904.768417767518</v>
      </c>
      <c r="F26" s="15">
        <f t="shared" si="4"/>
        <v>16904.5</v>
      </c>
      <c r="G26" s="15">
        <f t="shared" si="1"/>
        <v>0.12815150000096764</v>
      </c>
      <c r="K26" s="15">
        <f t="shared" si="5"/>
        <v>0.12815150000096764</v>
      </c>
      <c r="O26" s="15">
        <f t="shared" ca="1" si="2"/>
        <v>0.25616032893517804</v>
      </c>
      <c r="Q26" s="42">
        <f t="shared" si="3"/>
        <v>44361.356299999999</v>
      </c>
    </row>
    <row r="27" spans="1:21" s="15" customFormat="1" ht="12.95" customHeight="1" x14ac:dyDescent="0.2">
      <c r="A27" s="43" t="s">
        <v>50</v>
      </c>
      <c r="C27" s="23">
        <v>59518.971799999999</v>
      </c>
      <c r="D27" s="23">
        <v>2.0000000000000001E-4</v>
      </c>
      <c r="E27" s="15">
        <f t="shared" si="0"/>
        <v>17196.150664072236</v>
      </c>
      <c r="F27" s="15">
        <f t="shared" si="4"/>
        <v>17195.5</v>
      </c>
      <c r="G27" s="15">
        <f t="shared" si="1"/>
        <v>0.31064850000257138</v>
      </c>
      <c r="K27" s="15">
        <f t="shared" si="5"/>
        <v>0.31064850000257138</v>
      </c>
      <c r="O27" s="15">
        <f t="shared" ca="1" si="2"/>
        <v>0.25040797053928548</v>
      </c>
      <c r="Q27" s="42">
        <f t="shared" si="3"/>
        <v>44500.471799999999</v>
      </c>
    </row>
    <row r="28" spans="1:21" s="15" customFormat="1" ht="12.95" customHeight="1" x14ac:dyDescent="0.2">
      <c r="C28" s="23"/>
      <c r="D28" s="23"/>
      <c r="Q28" s="42"/>
    </row>
    <row r="29" spans="1:21" s="15" customFormat="1" ht="12.95" customHeight="1" x14ac:dyDescent="0.2">
      <c r="C29" s="23"/>
      <c r="D29" s="23"/>
      <c r="Q29" s="42"/>
    </row>
    <row r="30" spans="1:21" s="15" customFormat="1" ht="12.95" customHeight="1" x14ac:dyDescent="0.2">
      <c r="C30" s="23"/>
      <c r="D30" s="23"/>
      <c r="Q30" s="42"/>
    </row>
    <row r="31" spans="1:21" s="15" customFormat="1" ht="12.95" customHeight="1" x14ac:dyDescent="0.2">
      <c r="C31" s="23"/>
      <c r="D31" s="23"/>
      <c r="Q31" s="42"/>
    </row>
    <row r="32" spans="1:21" s="15" customFormat="1" ht="12.95" customHeight="1" x14ac:dyDescent="0.2">
      <c r="C32" s="23"/>
      <c r="D32" s="23"/>
      <c r="Q32" s="42"/>
    </row>
    <row r="33" spans="3:17" s="15" customFormat="1" ht="12.95" customHeight="1" x14ac:dyDescent="0.2">
      <c r="C33" s="23"/>
      <c r="D33" s="23"/>
      <c r="Q33" s="42"/>
    </row>
    <row r="34" spans="3:17" s="15" customFormat="1" ht="12.95" customHeight="1" x14ac:dyDescent="0.2">
      <c r="C34" s="23"/>
      <c r="D34" s="23"/>
    </row>
    <row r="35" spans="3:17" s="15" customFormat="1" ht="12.95" customHeight="1" x14ac:dyDescent="0.2">
      <c r="C35" s="23"/>
      <c r="D35" s="23"/>
    </row>
    <row r="36" spans="3:17" s="15" customFormat="1" ht="12.95" customHeight="1" x14ac:dyDescent="0.2">
      <c r="C36" s="23"/>
      <c r="D36" s="23"/>
    </row>
    <row r="37" spans="3:17" s="15" customFormat="1" ht="12.95" customHeight="1" x14ac:dyDescent="0.2">
      <c r="C37" s="23"/>
      <c r="D37" s="23"/>
    </row>
    <row r="38" spans="3:17" s="15" customFormat="1" ht="12.95" customHeight="1" x14ac:dyDescent="0.2">
      <c r="C38" s="23"/>
      <c r="D38" s="23"/>
    </row>
    <row r="39" spans="3:17" s="15" customFormat="1" ht="12.95" customHeight="1" x14ac:dyDescent="0.2">
      <c r="C39" s="23"/>
      <c r="D39" s="23"/>
    </row>
    <row r="40" spans="3:17" s="15" customFormat="1" ht="12.95" customHeight="1" x14ac:dyDescent="0.2">
      <c r="C40" s="23"/>
      <c r="D40" s="23"/>
    </row>
    <row r="41" spans="3:17" s="15" customFormat="1" ht="12.95" customHeight="1" x14ac:dyDescent="0.2">
      <c r="C41" s="23"/>
      <c r="D41" s="23"/>
    </row>
    <row r="42" spans="3:17" s="15" customFormat="1" ht="12.95" customHeight="1" x14ac:dyDescent="0.2">
      <c r="C42" s="23"/>
      <c r="D42" s="23"/>
    </row>
    <row r="43" spans="3:17" s="15" customFormat="1" ht="12.95" customHeight="1" x14ac:dyDescent="0.2">
      <c r="C43" s="23"/>
      <c r="D43" s="23"/>
    </row>
    <row r="44" spans="3:17" s="15" customFormat="1" ht="12.95" customHeight="1" x14ac:dyDescent="0.2">
      <c r="C44" s="23"/>
      <c r="D44" s="23"/>
    </row>
    <row r="45" spans="3:17" s="15" customFormat="1" ht="12.95" customHeight="1" x14ac:dyDescent="0.2">
      <c r="C45" s="23"/>
      <c r="D45" s="23"/>
    </row>
    <row r="46" spans="3:17" s="15" customFormat="1" ht="12.95" customHeight="1" x14ac:dyDescent="0.2">
      <c r="C46" s="23"/>
      <c r="D46" s="23"/>
    </row>
    <row r="47" spans="3:17" s="15" customFormat="1" ht="12.95" customHeight="1" x14ac:dyDescent="0.2">
      <c r="C47" s="23"/>
      <c r="D47" s="23"/>
    </row>
    <row r="48" spans="3:17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s="15" customFormat="1" ht="12.95" customHeight="1" x14ac:dyDescent="0.2">
      <c r="C169" s="23"/>
      <c r="D169" s="23"/>
    </row>
    <row r="170" spans="3:4" s="15" customFormat="1" ht="12.95" customHeight="1" x14ac:dyDescent="0.2">
      <c r="C170" s="23"/>
      <c r="D170" s="23"/>
    </row>
    <row r="171" spans="3:4" s="15" customFormat="1" ht="12.95" customHeight="1" x14ac:dyDescent="0.2">
      <c r="C171" s="23"/>
      <c r="D171" s="23"/>
    </row>
    <row r="172" spans="3:4" s="15" customFormat="1" ht="12.95" customHeight="1" x14ac:dyDescent="0.2">
      <c r="C172" s="23"/>
      <c r="D172" s="23"/>
    </row>
    <row r="173" spans="3:4" s="15" customFormat="1" ht="12.95" customHeight="1" x14ac:dyDescent="0.2">
      <c r="C173" s="23"/>
      <c r="D173" s="23"/>
    </row>
    <row r="174" spans="3:4" s="15" customFormat="1" ht="12.95" customHeight="1" x14ac:dyDescent="0.2">
      <c r="C174" s="23"/>
      <c r="D174" s="23"/>
    </row>
    <row r="175" spans="3:4" s="15" customFormat="1" ht="12.95" customHeight="1" x14ac:dyDescent="0.2">
      <c r="C175" s="23"/>
      <c r="D175" s="23"/>
    </row>
    <row r="176" spans="3:4" s="15" customFormat="1" ht="12.95" customHeight="1" x14ac:dyDescent="0.2">
      <c r="C176" s="23"/>
      <c r="D176" s="23"/>
    </row>
    <row r="177" spans="3:4" s="15" customFormat="1" ht="12.95" customHeight="1" x14ac:dyDescent="0.2">
      <c r="C177" s="23"/>
      <c r="D177" s="23"/>
    </row>
    <row r="178" spans="3:4" s="15" customFormat="1" ht="12.95" customHeight="1" x14ac:dyDescent="0.2">
      <c r="C178" s="23"/>
      <c r="D178" s="23"/>
    </row>
    <row r="179" spans="3:4" s="15" customFormat="1" ht="12.95" customHeight="1" x14ac:dyDescent="0.2">
      <c r="C179" s="23"/>
      <c r="D179" s="23"/>
    </row>
    <row r="180" spans="3:4" s="15" customFormat="1" ht="12.95" customHeight="1" x14ac:dyDescent="0.2">
      <c r="C180" s="23"/>
      <c r="D180" s="23"/>
    </row>
    <row r="181" spans="3:4" s="15" customFormat="1" ht="12.95" customHeight="1" x14ac:dyDescent="0.2">
      <c r="C181" s="23"/>
      <c r="D181" s="23"/>
    </row>
    <row r="182" spans="3:4" s="15" customFormat="1" ht="12.95" customHeight="1" x14ac:dyDescent="0.2">
      <c r="C182" s="23"/>
      <c r="D182" s="23"/>
    </row>
    <row r="183" spans="3:4" s="15" customFormat="1" ht="12.95" customHeight="1" x14ac:dyDescent="0.2">
      <c r="C183" s="23"/>
      <c r="D183" s="23"/>
    </row>
    <row r="184" spans="3:4" s="15" customFormat="1" ht="12.95" customHeight="1" x14ac:dyDescent="0.2">
      <c r="C184" s="23"/>
      <c r="D184" s="23"/>
    </row>
    <row r="185" spans="3:4" s="15" customFormat="1" ht="12.95" customHeight="1" x14ac:dyDescent="0.2">
      <c r="C185" s="23"/>
      <c r="D185" s="23"/>
    </row>
    <row r="186" spans="3:4" s="15" customFormat="1" ht="12.95" customHeight="1" x14ac:dyDescent="0.2">
      <c r="C186" s="23"/>
      <c r="D186" s="23"/>
    </row>
    <row r="187" spans="3:4" s="15" customFormat="1" ht="12.95" customHeight="1" x14ac:dyDescent="0.2">
      <c r="C187" s="23"/>
      <c r="D187" s="23"/>
    </row>
    <row r="188" spans="3:4" s="15" customFormat="1" ht="12.95" customHeight="1" x14ac:dyDescent="0.2">
      <c r="C188" s="23"/>
      <c r="D188" s="23"/>
    </row>
    <row r="189" spans="3:4" s="15" customFormat="1" ht="12.95" customHeight="1" x14ac:dyDescent="0.2">
      <c r="C189" s="23"/>
      <c r="D189" s="23"/>
    </row>
    <row r="190" spans="3:4" s="15" customFormat="1" ht="12.95" customHeight="1" x14ac:dyDescent="0.2">
      <c r="C190" s="23"/>
      <c r="D190" s="23"/>
    </row>
    <row r="191" spans="3:4" s="15" customFormat="1" ht="12.95" customHeight="1" x14ac:dyDescent="0.2">
      <c r="C191" s="23"/>
      <c r="D191" s="23"/>
    </row>
    <row r="192" spans="3:4" s="15" customFormat="1" ht="12.95" customHeight="1" x14ac:dyDescent="0.2">
      <c r="C192" s="23"/>
      <c r="D192" s="23"/>
    </row>
    <row r="193" spans="3:4" s="15" customFormat="1" ht="12.95" customHeight="1" x14ac:dyDescent="0.2">
      <c r="C193" s="23"/>
      <c r="D193" s="23"/>
    </row>
    <row r="194" spans="3:4" s="15" customFormat="1" ht="12.95" customHeight="1" x14ac:dyDescent="0.2">
      <c r="C194" s="23"/>
      <c r="D194" s="23"/>
    </row>
    <row r="195" spans="3:4" s="15" customFormat="1" ht="12.95" customHeight="1" x14ac:dyDescent="0.2">
      <c r="C195" s="23"/>
      <c r="D195" s="23"/>
    </row>
    <row r="196" spans="3:4" s="15" customFormat="1" ht="12.95" customHeight="1" x14ac:dyDescent="0.2">
      <c r="C196" s="23"/>
      <c r="D196" s="23"/>
    </row>
    <row r="197" spans="3:4" s="15" customFormat="1" ht="12.95" customHeight="1" x14ac:dyDescent="0.2">
      <c r="C197" s="23"/>
      <c r="D197" s="23"/>
    </row>
    <row r="198" spans="3:4" s="15" customFormat="1" ht="12.95" customHeight="1" x14ac:dyDescent="0.2">
      <c r="C198" s="23"/>
      <c r="D198" s="23"/>
    </row>
    <row r="199" spans="3:4" s="15" customFormat="1" ht="12.95" customHeight="1" x14ac:dyDescent="0.2">
      <c r="C199" s="23"/>
      <c r="D199" s="23"/>
    </row>
    <row r="200" spans="3:4" s="15" customFormat="1" ht="12.95" customHeight="1" x14ac:dyDescent="0.2">
      <c r="C200" s="23"/>
      <c r="D200" s="23"/>
    </row>
    <row r="201" spans="3:4" s="15" customFormat="1" ht="12.95" customHeight="1" x14ac:dyDescent="0.2">
      <c r="C201" s="23"/>
      <c r="D201" s="23"/>
    </row>
    <row r="202" spans="3:4" s="15" customFormat="1" ht="12.95" customHeight="1" x14ac:dyDescent="0.2">
      <c r="C202" s="23"/>
      <c r="D202" s="23"/>
    </row>
    <row r="203" spans="3:4" s="15" customFormat="1" ht="12.95" customHeight="1" x14ac:dyDescent="0.2">
      <c r="C203" s="23"/>
      <c r="D203" s="23"/>
    </row>
    <row r="204" spans="3:4" s="15" customFormat="1" ht="12.95" customHeight="1" x14ac:dyDescent="0.2">
      <c r="C204" s="23"/>
      <c r="D204" s="23"/>
    </row>
    <row r="205" spans="3:4" s="15" customFormat="1" ht="12.95" customHeight="1" x14ac:dyDescent="0.2">
      <c r="C205" s="23"/>
      <c r="D205" s="23"/>
    </row>
    <row r="206" spans="3:4" s="15" customFormat="1" ht="12.95" customHeight="1" x14ac:dyDescent="0.2">
      <c r="C206" s="23"/>
      <c r="D206" s="23"/>
    </row>
    <row r="207" spans="3:4" s="15" customFormat="1" ht="12.95" customHeight="1" x14ac:dyDescent="0.2">
      <c r="C207" s="23"/>
      <c r="D207" s="23"/>
    </row>
    <row r="208" spans="3:4" s="15" customFormat="1" ht="12.95" customHeight="1" x14ac:dyDescent="0.2">
      <c r="C208" s="23"/>
      <c r="D208" s="23"/>
    </row>
    <row r="209" spans="3:4" s="15" customFormat="1" ht="12.95" customHeight="1" x14ac:dyDescent="0.2">
      <c r="C209" s="23"/>
      <c r="D209" s="23"/>
    </row>
    <row r="210" spans="3:4" s="15" customFormat="1" ht="12.95" customHeight="1" x14ac:dyDescent="0.2">
      <c r="C210" s="23"/>
      <c r="D210" s="23"/>
    </row>
    <row r="211" spans="3:4" s="15" customFormat="1" ht="12.95" customHeight="1" x14ac:dyDescent="0.2">
      <c r="C211" s="23"/>
      <c r="D211" s="23"/>
    </row>
    <row r="212" spans="3:4" s="15" customFormat="1" ht="12.95" customHeight="1" x14ac:dyDescent="0.2">
      <c r="C212" s="23"/>
      <c r="D212" s="23"/>
    </row>
    <row r="213" spans="3:4" s="15" customFormat="1" ht="12.95" customHeight="1" x14ac:dyDescent="0.2">
      <c r="C213" s="23"/>
      <c r="D213" s="23"/>
    </row>
    <row r="214" spans="3:4" s="15" customFormat="1" ht="12.95" customHeight="1" x14ac:dyDescent="0.2">
      <c r="C214" s="23"/>
      <c r="D214" s="23"/>
    </row>
    <row r="215" spans="3:4" s="15" customFormat="1" ht="12.95" customHeight="1" x14ac:dyDescent="0.2">
      <c r="C215" s="23"/>
      <c r="D215" s="23"/>
    </row>
    <row r="216" spans="3:4" s="15" customFormat="1" ht="12.95" customHeight="1" x14ac:dyDescent="0.2">
      <c r="C216" s="23"/>
      <c r="D216" s="23"/>
    </row>
    <row r="217" spans="3:4" s="15" customFormat="1" ht="12.95" customHeight="1" x14ac:dyDescent="0.2">
      <c r="C217" s="23"/>
      <c r="D217" s="23"/>
    </row>
    <row r="218" spans="3:4" s="15" customFormat="1" ht="12.95" customHeight="1" x14ac:dyDescent="0.2">
      <c r="C218" s="23"/>
      <c r="D218" s="23"/>
    </row>
    <row r="219" spans="3:4" s="15" customFormat="1" ht="12.95" customHeight="1" x14ac:dyDescent="0.2">
      <c r="C219" s="23"/>
      <c r="D219" s="23"/>
    </row>
    <row r="220" spans="3:4" s="15" customFormat="1" ht="12.95" customHeight="1" x14ac:dyDescent="0.2">
      <c r="C220" s="23"/>
      <c r="D220" s="23"/>
    </row>
    <row r="221" spans="3:4" s="15" customFormat="1" ht="12.95" customHeight="1" x14ac:dyDescent="0.2">
      <c r="C221" s="23"/>
      <c r="D221" s="23"/>
    </row>
    <row r="222" spans="3:4" s="15" customFormat="1" ht="12.95" customHeight="1" x14ac:dyDescent="0.2">
      <c r="C222" s="23"/>
      <c r="D222" s="23"/>
    </row>
    <row r="223" spans="3:4" s="15" customFormat="1" ht="12.95" customHeight="1" x14ac:dyDescent="0.2">
      <c r="C223" s="23"/>
      <c r="D223" s="23"/>
    </row>
    <row r="224" spans="3:4" s="15" customFormat="1" ht="12.95" customHeight="1" x14ac:dyDescent="0.2">
      <c r="C224" s="23"/>
      <c r="D224" s="23"/>
    </row>
    <row r="225" spans="3:4" s="15" customFormat="1" ht="12.95" customHeight="1" x14ac:dyDescent="0.2">
      <c r="C225" s="23"/>
      <c r="D225" s="23"/>
    </row>
    <row r="226" spans="3:4" s="15" customFormat="1" ht="12.95" customHeight="1" x14ac:dyDescent="0.2">
      <c r="C226" s="23"/>
      <c r="D226" s="23"/>
    </row>
    <row r="227" spans="3:4" s="15" customFormat="1" ht="12.95" customHeight="1" x14ac:dyDescent="0.2">
      <c r="C227" s="23"/>
      <c r="D227" s="23"/>
    </row>
    <row r="228" spans="3:4" s="15" customFormat="1" ht="12.95" customHeight="1" x14ac:dyDescent="0.2">
      <c r="C228" s="23"/>
      <c r="D228" s="23"/>
    </row>
    <row r="229" spans="3:4" s="15" customFormat="1" ht="12.95" customHeight="1" x14ac:dyDescent="0.2">
      <c r="C229" s="23"/>
      <c r="D229" s="23"/>
    </row>
    <row r="230" spans="3:4" s="15" customFormat="1" ht="12.95" customHeight="1" x14ac:dyDescent="0.2">
      <c r="C230" s="23"/>
      <c r="D230" s="23"/>
    </row>
    <row r="231" spans="3:4" s="15" customFormat="1" ht="12.95" customHeight="1" x14ac:dyDescent="0.2">
      <c r="C231" s="23"/>
      <c r="D231" s="23"/>
    </row>
    <row r="232" spans="3:4" s="15" customFormat="1" ht="12.95" customHeight="1" x14ac:dyDescent="0.2">
      <c r="C232" s="23"/>
      <c r="D232" s="23"/>
    </row>
    <row r="233" spans="3:4" s="15" customFormat="1" ht="12.95" customHeight="1" x14ac:dyDescent="0.2">
      <c r="C233" s="23"/>
      <c r="D233" s="23"/>
    </row>
    <row r="234" spans="3:4" s="15" customFormat="1" ht="12.95" customHeight="1" x14ac:dyDescent="0.2">
      <c r="C234" s="23"/>
      <c r="D234" s="23"/>
    </row>
    <row r="235" spans="3:4" s="15" customFormat="1" ht="12.95" customHeight="1" x14ac:dyDescent="0.2">
      <c r="C235" s="23"/>
      <c r="D235" s="23"/>
    </row>
    <row r="236" spans="3:4" s="15" customFormat="1" ht="12.95" customHeight="1" x14ac:dyDescent="0.2">
      <c r="C236" s="23"/>
      <c r="D236" s="23"/>
    </row>
    <row r="237" spans="3:4" s="15" customFormat="1" ht="12.95" customHeight="1" x14ac:dyDescent="0.2">
      <c r="C237" s="23"/>
      <c r="D237" s="23"/>
    </row>
    <row r="238" spans="3:4" s="15" customFormat="1" ht="12.95" customHeight="1" x14ac:dyDescent="0.2">
      <c r="C238" s="23"/>
      <c r="D238" s="23"/>
    </row>
    <row r="239" spans="3:4" s="15" customFormat="1" ht="12.95" customHeight="1" x14ac:dyDescent="0.2">
      <c r="C239" s="23"/>
      <c r="D239" s="23"/>
    </row>
    <row r="240" spans="3:4" s="15" customFormat="1" ht="12.95" customHeight="1" x14ac:dyDescent="0.2">
      <c r="C240" s="23"/>
      <c r="D240" s="23"/>
    </row>
    <row r="241" spans="3:4" s="15" customFormat="1" ht="12.95" customHeight="1" x14ac:dyDescent="0.2">
      <c r="C241" s="23"/>
      <c r="D241" s="23"/>
    </row>
    <row r="242" spans="3:4" s="15" customFormat="1" ht="12.95" customHeight="1" x14ac:dyDescent="0.2">
      <c r="C242" s="23"/>
      <c r="D242" s="23"/>
    </row>
    <row r="243" spans="3:4" s="15" customFormat="1" ht="12.95" customHeight="1" x14ac:dyDescent="0.2">
      <c r="C243" s="23"/>
      <c r="D243" s="23"/>
    </row>
    <row r="244" spans="3:4" s="15" customFormat="1" ht="12.95" customHeight="1" x14ac:dyDescent="0.2">
      <c r="C244" s="23"/>
      <c r="D244" s="23"/>
    </row>
    <row r="245" spans="3:4" s="15" customFormat="1" ht="12.95" customHeight="1" x14ac:dyDescent="0.2">
      <c r="C245" s="23"/>
      <c r="D245" s="23"/>
    </row>
    <row r="246" spans="3:4" s="15" customFormat="1" ht="12.95" customHeight="1" x14ac:dyDescent="0.2">
      <c r="C246" s="23"/>
      <c r="D246" s="23"/>
    </row>
    <row r="247" spans="3:4" s="15" customFormat="1" ht="12.95" customHeight="1" x14ac:dyDescent="0.2">
      <c r="C247" s="23"/>
      <c r="D247" s="23"/>
    </row>
    <row r="248" spans="3:4" s="15" customFormat="1" ht="12.95" customHeight="1" x14ac:dyDescent="0.2">
      <c r="C248" s="23"/>
      <c r="D248" s="23"/>
    </row>
    <row r="249" spans="3:4" s="15" customFormat="1" ht="12.95" customHeight="1" x14ac:dyDescent="0.2">
      <c r="C249" s="23"/>
      <c r="D249" s="23"/>
    </row>
    <row r="250" spans="3:4" s="15" customFormat="1" ht="12.95" customHeight="1" x14ac:dyDescent="0.2">
      <c r="C250" s="23"/>
      <c r="D250" s="23"/>
    </row>
    <row r="251" spans="3:4" s="15" customFormat="1" ht="12.95" customHeight="1" x14ac:dyDescent="0.2">
      <c r="C251" s="23"/>
      <c r="D251" s="23"/>
    </row>
    <row r="252" spans="3:4" s="15" customFormat="1" ht="12.95" customHeight="1" x14ac:dyDescent="0.2">
      <c r="C252" s="23"/>
      <c r="D252" s="23"/>
    </row>
    <row r="253" spans="3:4" s="15" customFormat="1" ht="12.95" customHeight="1" x14ac:dyDescent="0.2">
      <c r="C253" s="23"/>
      <c r="D253" s="23"/>
    </row>
    <row r="254" spans="3:4" s="15" customFormat="1" ht="12.95" customHeight="1" x14ac:dyDescent="0.2">
      <c r="C254" s="23"/>
      <c r="D254" s="23"/>
    </row>
    <row r="255" spans="3:4" s="15" customFormat="1" ht="12.95" customHeight="1" x14ac:dyDescent="0.2">
      <c r="C255" s="23"/>
      <c r="D255" s="23"/>
    </row>
    <row r="256" spans="3:4" s="15" customFormat="1" ht="12.95" customHeight="1" x14ac:dyDescent="0.2">
      <c r="C256" s="23"/>
      <c r="D256" s="23"/>
    </row>
    <row r="257" spans="3:4" s="15" customFormat="1" ht="12.95" customHeight="1" x14ac:dyDescent="0.2">
      <c r="C257" s="23"/>
      <c r="D257" s="23"/>
    </row>
    <row r="258" spans="3:4" s="15" customFormat="1" ht="12.95" customHeight="1" x14ac:dyDescent="0.2">
      <c r="C258" s="23"/>
      <c r="D258" s="23"/>
    </row>
    <row r="259" spans="3:4" s="15" customFormat="1" ht="12.95" customHeight="1" x14ac:dyDescent="0.2">
      <c r="C259" s="23"/>
      <c r="D259" s="23"/>
    </row>
    <row r="260" spans="3:4" s="15" customFormat="1" ht="12.95" customHeight="1" x14ac:dyDescent="0.2">
      <c r="C260" s="23"/>
      <c r="D260" s="23"/>
    </row>
    <row r="261" spans="3:4" s="15" customFormat="1" ht="12.95" customHeight="1" x14ac:dyDescent="0.2">
      <c r="C261" s="23"/>
      <c r="D261" s="23"/>
    </row>
    <row r="262" spans="3:4" s="15" customFormat="1" ht="12.95" customHeight="1" x14ac:dyDescent="0.2">
      <c r="C262" s="23"/>
      <c r="D262" s="23"/>
    </row>
    <row r="263" spans="3:4" s="15" customFormat="1" ht="12.95" customHeight="1" x14ac:dyDescent="0.2">
      <c r="C263" s="23"/>
      <c r="D263" s="23"/>
    </row>
    <row r="264" spans="3:4" s="15" customFormat="1" ht="12.95" customHeight="1" x14ac:dyDescent="0.2">
      <c r="C264" s="23"/>
      <c r="D264" s="23"/>
    </row>
    <row r="265" spans="3:4" s="15" customFormat="1" ht="12.95" customHeight="1" x14ac:dyDescent="0.2">
      <c r="C265" s="23"/>
      <c r="D265" s="23"/>
    </row>
    <row r="266" spans="3:4" s="15" customFormat="1" ht="12.95" customHeight="1" x14ac:dyDescent="0.2">
      <c r="C266" s="23"/>
      <c r="D266" s="23"/>
    </row>
    <row r="267" spans="3:4" s="15" customFormat="1" ht="12.95" customHeight="1" x14ac:dyDescent="0.2">
      <c r="C267" s="23"/>
      <c r="D267" s="23"/>
    </row>
    <row r="268" spans="3:4" s="15" customFormat="1" ht="12.95" customHeight="1" x14ac:dyDescent="0.2">
      <c r="C268" s="23"/>
      <c r="D268" s="23"/>
    </row>
    <row r="269" spans="3:4" s="15" customFormat="1" ht="12.95" customHeight="1" x14ac:dyDescent="0.2">
      <c r="C269" s="23"/>
      <c r="D269" s="23"/>
    </row>
    <row r="270" spans="3:4" s="15" customFormat="1" ht="12.95" customHeight="1" x14ac:dyDescent="0.2">
      <c r="C270" s="23"/>
      <c r="D270" s="23"/>
    </row>
    <row r="271" spans="3:4" s="15" customFormat="1" ht="12.95" customHeight="1" x14ac:dyDescent="0.2">
      <c r="C271" s="23"/>
      <c r="D271" s="23"/>
    </row>
    <row r="272" spans="3:4" s="15" customFormat="1" ht="12.95" customHeight="1" x14ac:dyDescent="0.2">
      <c r="C272" s="23"/>
      <c r="D272" s="23"/>
    </row>
    <row r="273" spans="3:4" s="15" customFormat="1" ht="12.95" customHeight="1" x14ac:dyDescent="0.2">
      <c r="C273" s="23"/>
      <c r="D273" s="23"/>
    </row>
    <row r="274" spans="3:4" s="15" customFormat="1" ht="12.95" customHeight="1" x14ac:dyDescent="0.2">
      <c r="C274" s="23"/>
      <c r="D274" s="23"/>
    </row>
    <row r="275" spans="3:4" s="15" customFormat="1" ht="12.95" customHeight="1" x14ac:dyDescent="0.2">
      <c r="C275" s="23"/>
      <c r="D275" s="23"/>
    </row>
    <row r="276" spans="3:4" s="15" customFormat="1" ht="12.95" customHeight="1" x14ac:dyDescent="0.2">
      <c r="C276" s="23"/>
      <c r="D276" s="23"/>
    </row>
    <row r="277" spans="3:4" s="15" customFormat="1" ht="12.95" customHeight="1" x14ac:dyDescent="0.2">
      <c r="C277" s="23"/>
      <c r="D277" s="23"/>
    </row>
    <row r="278" spans="3:4" s="15" customFormat="1" ht="12.95" customHeight="1" x14ac:dyDescent="0.2">
      <c r="C278" s="23"/>
      <c r="D278" s="23"/>
    </row>
    <row r="279" spans="3:4" s="15" customFormat="1" ht="12.95" customHeight="1" x14ac:dyDescent="0.2">
      <c r="C279" s="23"/>
      <c r="D279" s="23"/>
    </row>
    <row r="280" spans="3:4" s="15" customFormat="1" ht="12.95" customHeight="1" x14ac:dyDescent="0.2">
      <c r="C280" s="23"/>
      <c r="D280" s="23"/>
    </row>
    <row r="281" spans="3:4" s="15" customFormat="1" ht="12.95" customHeight="1" x14ac:dyDescent="0.2">
      <c r="C281" s="23"/>
      <c r="D281" s="23"/>
    </row>
    <row r="282" spans="3:4" s="15" customFormat="1" ht="12.95" customHeight="1" x14ac:dyDescent="0.2">
      <c r="C282" s="23"/>
      <c r="D282" s="23"/>
    </row>
    <row r="283" spans="3:4" s="15" customFormat="1" ht="12.95" customHeight="1" x14ac:dyDescent="0.2">
      <c r="C283" s="23"/>
      <c r="D283" s="23"/>
    </row>
    <row r="284" spans="3:4" s="15" customFormat="1" ht="12.95" customHeight="1" x14ac:dyDescent="0.2">
      <c r="C284" s="23"/>
      <c r="D284" s="23"/>
    </row>
    <row r="285" spans="3:4" s="15" customFormat="1" ht="12.95" customHeight="1" x14ac:dyDescent="0.2">
      <c r="C285" s="23"/>
      <c r="D285" s="23"/>
    </row>
    <row r="286" spans="3:4" s="15" customFormat="1" ht="12.95" customHeight="1" x14ac:dyDescent="0.2">
      <c r="C286" s="23"/>
      <c r="D286" s="23"/>
    </row>
    <row r="287" spans="3:4" s="15" customFormat="1" ht="12.95" customHeight="1" x14ac:dyDescent="0.2">
      <c r="C287" s="23"/>
      <c r="D287" s="23"/>
    </row>
    <row r="288" spans="3:4" s="15" customFormat="1" ht="12.95" customHeight="1" x14ac:dyDescent="0.2">
      <c r="C288" s="23"/>
      <c r="D288" s="23"/>
    </row>
    <row r="289" spans="3:4" s="15" customFormat="1" ht="12.95" customHeight="1" x14ac:dyDescent="0.2">
      <c r="C289" s="23"/>
      <c r="D289" s="23"/>
    </row>
    <row r="290" spans="3:4" s="15" customFormat="1" ht="12.95" customHeight="1" x14ac:dyDescent="0.2">
      <c r="C290" s="23"/>
      <c r="D290" s="23"/>
    </row>
    <row r="291" spans="3:4" s="15" customFormat="1" ht="12.95" customHeight="1" x14ac:dyDescent="0.2">
      <c r="C291" s="23"/>
      <c r="D291" s="23"/>
    </row>
    <row r="292" spans="3:4" s="15" customFormat="1" ht="12.95" customHeight="1" x14ac:dyDescent="0.2">
      <c r="C292" s="23"/>
      <c r="D292" s="23"/>
    </row>
    <row r="293" spans="3:4" s="15" customFormat="1" ht="12.95" customHeight="1" x14ac:dyDescent="0.2">
      <c r="C293" s="23"/>
      <c r="D293" s="23"/>
    </row>
    <row r="294" spans="3:4" s="15" customFormat="1" ht="12.95" customHeight="1" x14ac:dyDescent="0.2">
      <c r="C294" s="23"/>
      <c r="D294" s="23"/>
    </row>
    <row r="295" spans="3:4" s="15" customFormat="1" ht="12.95" customHeight="1" x14ac:dyDescent="0.2">
      <c r="C295" s="23"/>
      <c r="D295" s="23"/>
    </row>
    <row r="296" spans="3:4" s="15" customFormat="1" ht="12.95" customHeight="1" x14ac:dyDescent="0.2">
      <c r="C296" s="23"/>
      <c r="D296" s="23"/>
    </row>
    <row r="297" spans="3:4" s="15" customFormat="1" ht="12.95" customHeight="1" x14ac:dyDescent="0.2">
      <c r="C297" s="23"/>
      <c r="D297" s="23"/>
    </row>
    <row r="298" spans="3:4" s="15" customFormat="1" ht="12.95" customHeight="1" x14ac:dyDescent="0.2">
      <c r="C298" s="23"/>
      <c r="D298" s="23"/>
    </row>
    <row r="299" spans="3:4" s="15" customFormat="1" ht="12.95" customHeight="1" x14ac:dyDescent="0.2">
      <c r="C299" s="23"/>
      <c r="D299" s="23"/>
    </row>
    <row r="300" spans="3:4" s="15" customFormat="1" ht="12.95" customHeight="1" x14ac:dyDescent="0.2">
      <c r="C300" s="23"/>
      <c r="D300" s="23"/>
    </row>
    <row r="301" spans="3:4" s="15" customFormat="1" ht="12.95" customHeight="1" x14ac:dyDescent="0.2">
      <c r="C301" s="23"/>
      <c r="D301" s="23"/>
    </row>
    <row r="302" spans="3:4" s="15" customFormat="1" ht="12.95" customHeight="1" x14ac:dyDescent="0.2">
      <c r="C302" s="23"/>
      <c r="D302" s="23"/>
    </row>
    <row r="303" spans="3:4" s="15" customFormat="1" ht="12.95" customHeight="1" x14ac:dyDescent="0.2">
      <c r="C303" s="23"/>
      <c r="D303" s="23"/>
    </row>
    <row r="304" spans="3:4" s="15" customFormat="1" ht="12.95" customHeight="1" x14ac:dyDescent="0.2">
      <c r="C304" s="23"/>
      <c r="D304" s="23"/>
    </row>
    <row r="305" spans="3:4" s="15" customFormat="1" ht="12.95" customHeight="1" x14ac:dyDescent="0.2">
      <c r="C305" s="23"/>
      <c r="D305" s="23"/>
    </row>
    <row r="306" spans="3:4" s="15" customFormat="1" ht="12.95" customHeight="1" x14ac:dyDescent="0.2">
      <c r="C306" s="23"/>
      <c r="D306" s="23"/>
    </row>
    <row r="307" spans="3:4" s="15" customFormat="1" ht="12.95" customHeight="1" x14ac:dyDescent="0.2">
      <c r="C307" s="23"/>
      <c r="D307" s="23"/>
    </row>
    <row r="308" spans="3:4" s="15" customFormat="1" ht="12.95" customHeight="1" x14ac:dyDescent="0.2">
      <c r="C308" s="23"/>
      <c r="D308" s="23"/>
    </row>
    <row r="309" spans="3:4" s="15" customFormat="1" ht="12.95" customHeight="1" x14ac:dyDescent="0.2">
      <c r="C309" s="23"/>
      <c r="D309" s="23"/>
    </row>
    <row r="310" spans="3:4" s="15" customFormat="1" ht="12.95" customHeight="1" x14ac:dyDescent="0.2">
      <c r="C310" s="23"/>
      <c r="D310" s="23"/>
    </row>
    <row r="311" spans="3:4" s="15" customFormat="1" ht="12.95" customHeight="1" x14ac:dyDescent="0.2">
      <c r="C311" s="23"/>
      <c r="D311" s="23"/>
    </row>
    <row r="312" spans="3:4" s="15" customFormat="1" ht="12.95" customHeight="1" x14ac:dyDescent="0.2">
      <c r="C312" s="23"/>
      <c r="D312" s="23"/>
    </row>
    <row r="313" spans="3:4" s="15" customFormat="1" ht="12.95" customHeight="1" x14ac:dyDescent="0.2">
      <c r="C313" s="23"/>
      <c r="D313" s="23"/>
    </row>
    <row r="314" spans="3:4" s="15" customFormat="1" ht="12.95" customHeight="1" x14ac:dyDescent="0.2">
      <c r="C314" s="23"/>
      <c r="D314" s="23"/>
    </row>
    <row r="315" spans="3:4" s="15" customFormat="1" ht="12.95" customHeight="1" x14ac:dyDescent="0.2">
      <c r="C315" s="23"/>
      <c r="D315" s="23"/>
    </row>
    <row r="316" spans="3:4" s="15" customFormat="1" ht="12.95" customHeight="1" x14ac:dyDescent="0.2">
      <c r="C316" s="23"/>
      <c r="D316" s="23"/>
    </row>
    <row r="317" spans="3:4" s="15" customFormat="1" ht="12.95" customHeight="1" x14ac:dyDescent="0.2">
      <c r="C317" s="23"/>
      <c r="D317" s="23"/>
    </row>
    <row r="318" spans="3:4" s="15" customFormat="1" ht="12.95" customHeight="1" x14ac:dyDescent="0.2">
      <c r="C318" s="23"/>
      <c r="D318" s="23"/>
    </row>
    <row r="319" spans="3:4" s="15" customFormat="1" ht="12.95" customHeight="1" x14ac:dyDescent="0.2">
      <c r="C319" s="23"/>
      <c r="D319" s="23"/>
    </row>
    <row r="320" spans="3:4" s="15" customFormat="1" ht="12.95" customHeight="1" x14ac:dyDescent="0.2">
      <c r="C320" s="23"/>
      <c r="D320" s="23"/>
    </row>
    <row r="321" spans="3:4" s="15" customFormat="1" ht="12.95" customHeight="1" x14ac:dyDescent="0.2">
      <c r="C321" s="23"/>
      <c r="D321" s="23"/>
    </row>
    <row r="322" spans="3:4" s="15" customFormat="1" ht="12.95" customHeight="1" x14ac:dyDescent="0.2">
      <c r="C322" s="23"/>
      <c r="D322" s="23"/>
    </row>
    <row r="323" spans="3:4" s="15" customFormat="1" ht="12.95" customHeight="1" x14ac:dyDescent="0.2">
      <c r="C323" s="23"/>
      <c r="D323" s="23"/>
    </row>
    <row r="324" spans="3:4" s="15" customFormat="1" ht="12.95" customHeight="1" x14ac:dyDescent="0.2">
      <c r="C324" s="23"/>
      <c r="D324" s="23"/>
    </row>
    <row r="325" spans="3:4" s="15" customFormat="1" ht="12.95" customHeight="1" x14ac:dyDescent="0.2">
      <c r="C325" s="23"/>
      <c r="D325" s="23"/>
    </row>
    <row r="326" spans="3:4" s="15" customFormat="1" ht="12.95" customHeight="1" x14ac:dyDescent="0.2">
      <c r="C326" s="23"/>
      <c r="D326" s="23"/>
    </row>
    <row r="327" spans="3:4" s="15" customFormat="1" ht="12.95" customHeight="1" x14ac:dyDescent="0.2">
      <c r="C327" s="23"/>
      <c r="D327" s="23"/>
    </row>
    <row r="328" spans="3:4" s="15" customFormat="1" ht="12.95" customHeight="1" x14ac:dyDescent="0.2">
      <c r="C328" s="23"/>
      <c r="D328" s="23"/>
    </row>
    <row r="329" spans="3:4" s="15" customFormat="1" ht="12.95" customHeight="1" x14ac:dyDescent="0.2">
      <c r="C329" s="23"/>
      <c r="D329" s="23"/>
    </row>
    <row r="330" spans="3:4" s="15" customFormat="1" ht="12.95" customHeight="1" x14ac:dyDescent="0.2">
      <c r="C330" s="23"/>
      <c r="D330" s="23"/>
    </row>
    <row r="331" spans="3:4" s="15" customFormat="1" ht="12.95" customHeight="1" x14ac:dyDescent="0.2">
      <c r="C331" s="23"/>
      <c r="D331" s="23"/>
    </row>
    <row r="332" spans="3:4" s="15" customFormat="1" ht="12.95" customHeight="1" x14ac:dyDescent="0.2">
      <c r="C332" s="23"/>
      <c r="D332" s="23"/>
    </row>
    <row r="333" spans="3:4" s="15" customFormat="1" ht="12.95" customHeight="1" x14ac:dyDescent="0.2">
      <c r="C333" s="23"/>
      <c r="D333" s="23"/>
    </row>
    <row r="334" spans="3:4" s="15" customFormat="1" ht="12.95" customHeight="1" x14ac:dyDescent="0.2">
      <c r="C334" s="23"/>
      <c r="D334" s="23"/>
    </row>
    <row r="335" spans="3:4" s="15" customFormat="1" ht="12.95" customHeight="1" x14ac:dyDescent="0.2">
      <c r="C335" s="23"/>
      <c r="D335" s="23"/>
    </row>
    <row r="336" spans="3:4" s="15" customFormat="1" ht="12.95" customHeight="1" x14ac:dyDescent="0.2">
      <c r="C336" s="23"/>
      <c r="D336" s="23"/>
    </row>
    <row r="337" spans="3:4" s="15" customFormat="1" ht="12.95" customHeight="1" x14ac:dyDescent="0.2">
      <c r="C337" s="23"/>
      <c r="D337" s="23"/>
    </row>
    <row r="338" spans="3:4" s="15" customFormat="1" ht="12.95" customHeight="1" x14ac:dyDescent="0.2">
      <c r="C338" s="23"/>
      <c r="D338" s="23"/>
    </row>
    <row r="339" spans="3:4" s="15" customFormat="1" ht="12.95" customHeight="1" x14ac:dyDescent="0.2">
      <c r="C339" s="23"/>
      <c r="D339" s="23"/>
    </row>
    <row r="340" spans="3:4" s="15" customFormat="1" ht="12.95" customHeight="1" x14ac:dyDescent="0.2">
      <c r="C340" s="23"/>
      <c r="D340" s="23"/>
    </row>
    <row r="341" spans="3:4" s="15" customFormat="1" ht="12.95" customHeight="1" x14ac:dyDescent="0.2">
      <c r="C341" s="23"/>
      <c r="D341" s="23"/>
    </row>
    <row r="342" spans="3:4" s="15" customFormat="1" ht="12.95" customHeight="1" x14ac:dyDescent="0.2">
      <c r="C342" s="23"/>
      <c r="D342" s="23"/>
    </row>
    <row r="343" spans="3:4" s="15" customFormat="1" ht="12.95" customHeight="1" x14ac:dyDescent="0.2">
      <c r="C343" s="23"/>
      <c r="D343" s="23"/>
    </row>
    <row r="344" spans="3:4" s="15" customFormat="1" ht="12.95" customHeight="1" x14ac:dyDescent="0.2">
      <c r="C344" s="23"/>
      <c r="D344" s="23"/>
    </row>
    <row r="345" spans="3:4" s="15" customFormat="1" ht="12.95" customHeight="1" x14ac:dyDescent="0.2">
      <c r="C345" s="23"/>
      <c r="D345" s="23"/>
    </row>
    <row r="346" spans="3:4" s="15" customFormat="1" ht="12.95" customHeight="1" x14ac:dyDescent="0.2">
      <c r="C346" s="23"/>
      <c r="D346" s="23"/>
    </row>
    <row r="347" spans="3:4" s="15" customFormat="1" ht="12.95" customHeight="1" x14ac:dyDescent="0.2">
      <c r="C347" s="23"/>
      <c r="D347" s="23"/>
    </row>
    <row r="348" spans="3:4" s="15" customFormat="1" ht="12.95" customHeight="1" x14ac:dyDescent="0.2">
      <c r="C348" s="23"/>
      <c r="D348" s="23"/>
    </row>
    <row r="349" spans="3:4" s="15" customFormat="1" ht="12.95" customHeight="1" x14ac:dyDescent="0.2">
      <c r="C349" s="23"/>
      <c r="D349" s="23"/>
    </row>
    <row r="350" spans="3:4" s="15" customFormat="1" ht="12.95" customHeight="1" x14ac:dyDescent="0.2">
      <c r="C350" s="23"/>
      <c r="D350" s="23"/>
    </row>
    <row r="351" spans="3:4" s="15" customFormat="1" ht="12.95" customHeight="1" x14ac:dyDescent="0.2">
      <c r="C351" s="23"/>
      <c r="D351" s="23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2024-02-18T06:47:24Z</dcterms:modified>
</cp:coreProperties>
</file>