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91C8FC9-A6EF-4F97-B4B8-6C13754A8223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<sst xmlns="http://schemas.openxmlformats.org/spreadsheetml/2006/main" count="58" uniqueCount="53">
  <si>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</si>
  <si>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</si>
  <si>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</si>
  <si>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</si>
  <si>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</si>
  <si>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</si>
  <si>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</si>
  <si>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</si>
  <si>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</si>
  <si>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</si>
  <si>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</si>
  <si>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</si>
  <si>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</si>
  <si>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</si>
  <si>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</si>
  <si>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</si>
  <si>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</si>
  <si>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</si>
  <si>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</si>
  <si>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</si>
  <si>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</si>
  <si>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</si>
  <si>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</si>
  <si>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</si>
  <si>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</si>
  <si>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</si>
  <si>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</si>
  <si>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</si>
  <si>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</si>
  <si>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</si>
  <si>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</si>
  <si>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</si>
  <si>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</si>
  <si>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</si>
  <si>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</si>
  <si>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</si>
  <si>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</si>
  <si>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</si>
  <si>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</si>
  <si>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</si>
  <si>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</si>
  <si>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</si>
  <si>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</si>
  <si>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</si>
  <si>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</si>
  <si>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EA</t>
  </si>
  <si>
    <t>VSX</t>
  </si>
  <si>
    <t>14.00-&lt;15.70</t>
  </si>
  <si>
    <t>Mag CR</t>
  </si>
  <si>
    <t>BAV102 Feb 2025</t>
  </si>
  <si>
    <t>I</t>
  </si>
  <si>
    <t>Dauban V242 Lyr</t>
  </si>
  <si>
    <t>VSX : Detail for Dauban V242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</si>
</sst>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Dauban V242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0.51724399999511661</c:v>
                </c:pt>
                <c:pt idx="2">
                  <c:v>0.52802349999547005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3.3105128693610708E-3</c:v>
                </c:pt>
                <c:pt idx="1">
                  <c:v>0.48888743501004711</c:v>
                </c:pt>
                <c:pt idx="2">
                  <c:v>0.55306955211117836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836</c:v>
                      </c:pt>
                      <c:pt idx="2">
                        <c:v>946.5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Dauban V242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0.51724399999511661</c:v>
                </c:pt>
                <c:pt idx="2">
                  <c:v>0.52802349999547005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3.3105128693610708E-3</c:v>
                </c:pt>
                <c:pt idx="1">
                  <c:v>0.48888743501004711</c:v>
                </c:pt>
                <c:pt idx="2">
                  <c:v>0.55306955211117836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836</c:v>
                </c:pt>
                <c:pt idx="2">
                  <c:v>946.5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586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57438.425000000003</v>
      </c>
      <c r="D7" s="13" t="s">
        <v>46</v>
      </c>
    </row>
    <row r="8" spans="1:15" ht="12.95" customHeight="1" x14ac:dyDescent="0.2">
      <c r="A8" s="20" t="s">
        <v>3</v>
      </c>
      <c r="C8" s="28">
        <v>3.2662209999999998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3.3105128693610708E-3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5.808336389242656E-4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60838.787200694445</v>
      </c>
    </row>
    <row r="15" spans="1:15" ht="12.95" customHeight="1" x14ac:dyDescent="0.2">
      <c r="A15" s="17" t="s">
        <v>17</v>
      </c>
      <c r="C15" s="18">
        <f ca="1">(C7+C11)+(C8+C12)*INT(MAX(F21:F3533))</f>
        <v>60528.822845135292</v>
      </c>
      <c r="E15" s="37" t="s">
        <v>33</v>
      </c>
      <c r="F15" s="39">
        <f ca="1">ROUND(2*(F14-$C$7)/$C$8,0)/2+F13</f>
        <v>1042</v>
      </c>
    </row>
    <row r="16" spans="1:15" ht="12.95" customHeight="1" x14ac:dyDescent="0.2">
      <c r="A16" s="17" t="s">
        <v>4</v>
      </c>
      <c r="C16" s="18">
        <f ca="1">+C8+C12</f>
        <v>3.2668018336389242</v>
      </c>
      <c r="E16" s="37" t="s">
        <v>34</v>
      </c>
      <c r="F16" s="39">
        <f ca="1">ROUND(2*(F14-$C$15)/$C$16,0)/2+F13</f>
        <v>96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45824.331654497961</v>
      </c>
    </row>
    <row r="18" spans="1:21" ht="12.95" customHeight="1" thickTop="1" thickBot="1" x14ac:dyDescent="0.25">
      <c r="A18" s="17" t="s">
        <v>5</v>
      </c>
      <c r="C18" s="24">
        <f ca="1">+C15</f>
        <v>60528.822845135292</v>
      </c>
      <c r="D18" s="25">
        <f ca="1">+C16</f>
        <v>3.2668018336389242</v>
      </c>
      <c r="E18" s="42" t="s">
        <v>44</v>
      </c>
      <c r="F18" s="41">
        <f ca="1">+($C$15+$C$16*$F$16)-($C$16/2)-15018.5-$C$5/24</f>
        <v>45822.69825358114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57438.425000000003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3.3105128693610708E-3</v>
      </c>
      <c r="Q21" s="26">
        <f>+C21-15018.5</f>
        <v>42419.925000000003</v>
      </c>
    </row>
    <row r="22" spans="1:21" ht="12.95" customHeight="1" x14ac:dyDescent="0.2">
      <c r="A22" s="47" t="s">
        <v>49</v>
      </c>
      <c r="B22" s="45" t="s">
        <v>50</v>
      </c>
      <c r="C22" s="48">
        <v>60169.502999999997</v>
      </c>
      <c r="D22" s="46">
        <v>4.8999999999999998E-3</v>
      </c>
      <c r="E22" s="20">
        <f t="shared" ref="E22:E23" si="0">+(C22-C$7)/C$8</f>
        <v>836.1583616050458</v>
      </c>
      <c r="F22" s="20">
        <f t="shared" ref="F22:F23" si="1">ROUND(2*E22,0)/2</f>
        <v>836</v>
      </c>
      <c r="G22" s="20">
        <f t="shared" ref="G22:G23" si="2">+C22-(C$7+F22*C$8)</f>
        <v>0.51724399999511661</v>
      </c>
      <c r="K22" s="20">
        <f t="shared" ref="K22:K23" si="3">+G22</f>
        <v>0.51724399999511661</v>
      </c>
      <c r="O22" s="20">
        <f t="shared" ref="O22:O23" ca="1" si="4">+C$11+C$12*$F22</f>
        <v>0.48888743501004711</v>
      </c>
      <c r="Q22" s="26">
        <f t="shared" ref="Q22:Q23" si="5">+C22-15018.5</f>
        <v>45151.002999999997</v>
      </c>
    </row>
    <row r="23" spans="1:21" ht="12.95" customHeight="1" x14ac:dyDescent="0.2">
      <c r="A23" s="47" t="s">
        <v>49</v>
      </c>
      <c r="B23" s="45" t="s">
        <v>50</v>
      </c>
      <c r="C23" s="48">
        <v>60530.431199999999</v>
      </c>
      <c r="D23" s="46">
        <v>3.5000000000000001E-3</v>
      </c>
      <c r="E23" s="20">
        <f t="shared" si="0"/>
        <v>946.66166190223998</v>
      </c>
      <c r="F23" s="20">
        <f t="shared" si="1"/>
        <v>946.5</v>
      </c>
      <c r="G23" s="20">
        <f t="shared" si="2"/>
        <v>0.52802349999547005</v>
      </c>
      <c r="K23" s="20">
        <f t="shared" si="3"/>
        <v>0.52802349999547005</v>
      </c>
      <c r="O23" s="20">
        <f t="shared" ca="1" si="4"/>
        <v>0.55306955211117836</v>
      </c>
      <c r="Q23" s="26">
        <f t="shared" si="5"/>
        <v>45511.931199999999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58602" xr:uid="{0A65D479-CE81-45E4-8C9F-D05D300B1187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2025-06-12T06:53:34Z</dcterms:modified>
</cp:coreProperties>
</file>