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FA9DABB0-3B9E-43B7-AD77-1CA051D2C078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/>
  <c r="K23" i="1" s="1"/>
  <c r="Q23" i="1"/>
  <c r="E24" i="1"/>
  <c r="F24" i="1" s="1"/>
  <c r="G24" i="1" s="1"/>
  <c r="K24" i="1" s="1"/>
  <c r="Q24" i="1"/>
  <c r="E25" i="1"/>
  <c r="F25" i="1"/>
  <c r="G25" i="1"/>
  <c r="K25" i="1" s="1"/>
  <c r="Q25" i="1"/>
  <c r="E26" i="1"/>
  <c r="F26" i="1" s="1"/>
  <c r="G26" i="1" s="1"/>
  <c r="K26" i="1" s="1"/>
  <c r="Q26" i="1"/>
  <c r="E27" i="1"/>
  <c r="F27" i="1"/>
  <c r="G27" i="1"/>
  <c r="K27" i="1" s="1"/>
  <c r="Q27" i="1"/>
  <c r="E28" i="1"/>
  <c r="F28" i="1" s="1"/>
  <c r="G28" i="1" s="1"/>
  <c r="K28" i="1" s="1"/>
  <c r="Q28" i="1"/>
  <c r="E29" i="1"/>
  <c r="F29" i="1"/>
  <c r="G29" i="1"/>
  <c r="K29" i="1" s="1"/>
  <c r="Q29" i="1"/>
  <c r="E30" i="1"/>
  <c r="F30" i="1" s="1"/>
  <c r="G30" i="1" s="1"/>
  <c r="K30" i="1" s="1"/>
  <c r="Q30" i="1"/>
  <c r="E31" i="1"/>
  <c r="F31" i="1"/>
  <c r="G31" i="1"/>
  <c r="K31" i="1" s="1"/>
  <c r="Q31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3" i="1" l="1"/>
  <c r="O27" i="1"/>
  <c r="O31" i="1"/>
  <c r="O22" i="1"/>
  <c r="O25" i="1"/>
  <c r="O29" i="1"/>
  <c r="O26" i="1"/>
  <c r="O30" i="1"/>
  <c r="O24" i="1"/>
  <c r="O28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<sst xmlns="http://schemas.openxmlformats.org/spreadsheetml/2006/main" count="74" uniqueCount="53">
  <si>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</si>
  <si>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</si>
  <si>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</si>
  <si>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</si>
  <si>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</si>
  <si>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</si>
  <si>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</si>
  <si>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</si>
  <si>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</si>
  <si>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</si>
  <si>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</si>
  <si>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</si>
  <si>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</si>
  <si>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</si>
  <si>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</si>
  <si>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</si>
  <si>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</si>
  <si>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</si>
  <si>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</si>
  <si>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</si>
  <si>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</si>
  <si>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</si>
  <si>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</si>
  <si>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</si>
  <si>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</si>
  <si>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</si>
  <si>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</si>
  <si>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</si>
  <si>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</si>
  <si>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</si>
  <si>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</si>
  <si>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</si>
  <si>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</si>
  <si>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</si>
  <si>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</si>
  <si>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</si>
  <si>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</si>
  <si>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</si>
  <si>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</si>
  <si>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</si>
  <si>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</si>
  <si>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</si>
  <si>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</si>
  <si>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</si>
  <si>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</si>
  <si>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EW</t>
  </si>
  <si>
    <t>VSX</t>
  </si>
  <si>
    <t>13.18 (0.37)</t>
  </si>
  <si>
    <t>Mag R1</t>
  </si>
  <si>
    <t>BAV102 Feb 2025</t>
  </si>
  <si>
    <t>I</t>
  </si>
  <si>
    <t>ROTSE1 J184813.35+401846.0 Lyr</t>
  </si>
  <si>
    <t>VSX : Detail for ROTSE1 J184813.35+401846.0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</si>
</sst>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44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8" applyNumberFormat="1" applyFont="1" applyFill="1" applyBorder="1" applyAlignment="1">
      <alignment horizontal="left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ROTSE1J184813.35+401846.0 Lyr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2529224494420211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148967</c:v>
                </c:pt>
                <c:pt idx="2">
                  <c:v>148995.5</c:v>
                </c:pt>
                <c:pt idx="3">
                  <c:v>150631</c:v>
                </c:pt>
                <c:pt idx="4">
                  <c:v>151557.5</c:v>
                </c:pt>
                <c:pt idx="5">
                  <c:v>151558</c:v>
                </c:pt>
                <c:pt idx="6">
                  <c:v>152474.5</c:v>
                </c:pt>
                <c:pt idx="7">
                  <c:v>152654</c:v>
                </c:pt>
                <c:pt idx="8">
                  <c:v>153401.5</c:v>
                </c:pt>
                <c:pt idx="9">
                  <c:v>154451.5</c:v>
                </c:pt>
                <c:pt idx="10">
                  <c:v>155368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148967</c:v>
                </c:pt>
                <c:pt idx="2">
                  <c:v>148995.5</c:v>
                </c:pt>
                <c:pt idx="3">
                  <c:v>150631</c:v>
                </c:pt>
                <c:pt idx="4">
                  <c:v>151557.5</c:v>
                </c:pt>
                <c:pt idx="5">
                  <c:v>151558</c:v>
                </c:pt>
                <c:pt idx="6">
                  <c:v>152474.5</c:v>
                </c:pt>
                <c:pt idx="7">
                  <c:v>152654</c:v>
                </c:pt>
                <c:pt idx="8">
                  <c:v>153401.5</c:v>
                </c:pt>
                <c:pt idx="9">
                  <c:v>154451.5</c:v>
                </c:pt>
                <c:pt idx="10">
                  <c:v>155368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148967</c:v>
                </c:pt>
                <c:pt idx="2">
                  <c:v>148995.5</c:v>
                </c:pt>
                <c:pt idx="3">
                  <c:v>150631</c:v>
                </c:pt>
                <c:pt idx="4">
                  <c:v>151557.5</c:v>
                </c:pt>
                <c:pt idx="5">
                  <c:v>151558</c:v>
                </c:pt>
                <c:pt idx="6">
                  <c:v>152474.5</c:v>
                </c:pt>
                <c:pt idx="7">
                  <c:v>152654</c:v>
                </c:pt>
                <c:pt idx="8">
                  <c:v>153401.5</c:v>
                </c:pt>
                <c:pt idx="9">
                  <c:v>154451.5</c:v>
                </c:pt>
                <c:pt idx="10">
                  <c:v>155368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148967</c:v>
                </c:pt>
                <c:pt idx="2">
                  <c:v>148995.5</c:v>
                </c:pt>
                <c:pt idx="3">
                  <c:v>150631</c:v>
                </c:pt>
                <c:pt idx="4">
                  <c:v>151557.5</c:v>
                </c:pt>
                <c:pt idx="5">
                  <c:v>151558</c:v>
                </c:pt>
                <c:pt idx="6">
                  <c:v>152474.5</c:v>
                </c:pt>
                <c:pt idx="7">
                  <c:v>152654</c:v>
                </c:pt>
                <c:pt idx="8">
                  <c:v>153401.5</c:v>
                </c:pt>
                <c:pt idx="9">
                  <c:v>154451.5</c:v>
                </c:pt>
                <c:pt idx="10">
                  <c:v>155368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-1.0290400001395028E-2</c:v>
                </c:pt>
                <c:pt idx="2">
                  <c:v>-2.2289599997748155E-2</c:v>
                </c:pt>
                <c:pt idx="3">
                  <c:v>7.5752800003101584E-2</c:v>
                </c:pt>
                <c:pt idx="4">
                  <c:v>7.8355999998166226E-2</c:v>
                </c:pt>
                <c:pt idx="5">
                  <c:v>7.8510400002414826E-2</c:v>
                </c:pt>
                <c:pt idx="6">
                  <c:v>8.6025600001448765E-2</c:v>
                </c:pt>
                <c:pt idx="7">
                  <c:v>1.1455200008640531E-2</c:v>
                </c:pt>
                <c:pt idx="8">
                  <c:v>8.8683200003288221E-2</c:v>
                </c:pt>
                <c:pt idx="9">
                  <c:v>3.8223200004722457E-2</c:v>
                </c:pt>
                <c:pt idx="10">
                  <c:v>4.4738400007190648E-2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148967</c:v>
                </c:pt>
                <c:pt idx="2">
                  <c:v>148995.5</c:v>
                </c:pt>
                <c:pt idx="3">
                  <c:v>150631</c:v>
                </c:pt>
                <c:pt idx="4">
                  <c:v>151557.5</c:v>
                </c:pt>
                <c:pt idx="5">
                  <c:v>151558</c:v>
                </c:pt>
                <c:pt idx="6">
                  <c:v>152474.5</c:v>
                </c:pt>
                <c:pt idx="7">
                  <c:v>152654</c:v>
                </c:pt>
                <c:pt idx="8">
                  <c:v>153401.5</c:v>
                </c:pt>
                <c:pt idx="9">
                  <c:v>154451.5</c:v>
                </c:pt>
                <c:pt idx="10">
                  <c:v>155368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148967</c:v>
                </c:pt>
                <c:pt idx="2">
                  <c:v>148995.5</c:v>
                </c:pt>
                <c:pt idx="3">
                  <c:v>150631</c:v>
                </c:pt>
                <c:pt idx="4">
                  <c:v>151557.5</c:v>
                </c:pt>
                <c:pt idx="5">
                  <c:v>151558</c:v>
                </c:pt>
                <c:pt idx="6">
                  <c:v>152474.5</c:v>
                </c:pt>
                <c:pt idx="7">
                  <c:v>152654</c:v>
                </c:pt>
                <c:pt idx="8">
                  <c:v>153401.5</c:v>
                </c:pt>
                <c:pt idx="9">
                  <c:v>154451.5</c:v>
                </c:pt>
                <c:pt idx="10">
                  <c:v>155368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148967</c:v>
                </c:pt>
                <c:pt idx="2">
                  <c:v>148995.5</c:v>
                </c:pt>
                <c:pt idx="3">
                  <c:v>150631</c:v>
                </c:pt>
                <c:pt idx="4">
                  <c:v>151557.5</c:v>
                </c:pt>
                <c:pt idx="5">
                  <c:v>151558</c:v>
                </c:pt>
                <c:pt idx="6">
                  <c:v>152474.5</c:v>
                </c:pt>
                <c:pt idx="7">
                  <c:v>152654</c:v>
                </c:pt>
                <c:pt idx="8">
                  <c:v>153401.5</c:v>
                </c:pt>
                <c:pt idx="9">
                  <c:v>154451.5</c:v>
                </c:pt>
                <c:pt idx="10">
                  <c:v>155368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148967</c:v>
                </c:pt>
                <c:pt idx="2">
                  <c:v>148995.5</c:v>
                </c:pt>
                <c:pt idx="3">
                  <c:v>150631</c:v>
                </c:pt>
                <c:pt idx="4">
                  <c:v>151557.5</c:v>
                </c:pt>
                <c:pt idx="5">
                  <c:v>151558</c:v>
                </c:pt>
                <c:pt idx="6">
                  <c:v>152474.5</c:v>
                </c:pt>
                <c:pt idx="7">
                  <c:v>152654</c:v>
                </c:pt>
                <c:pt idx="8">
                  <c:v>153401.5</c:v>
                </c:pt>
                <c:pt idx="9">
                  <c:v>154451.5</c:v>
                </c:pt>
                <c:pt idx="10">
                  <c:v>155368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-2.1461163728473814E-3</c:v>
                </c:pt>
                <c:pt idx="1">
                  <c:v>4.6145958215661691E-2</c:v>
                </c:pt>
                <c:pt idx="2">
                  <c:v>4.6155197336579565E-2</c:v>
                </c:pt>
                <c:pt idx="3">
                  <c:v>4.6685393205392833E-2</c:v>
                </c:pt>
                <c:pt idx="4">
                  <c:v>4.6985745680143978E-2</c:v>
                </c:pt>
                <c:pt idx="5">
                  <c:v>4.6985907769984639E-2</c:v>
                </c:pt>
                <c:pt idx="6">
                  <c:v>4.7283018447922494E-2</c:v>
                </c:pt>
                <c:pt idx="7">
                  <c:v>4.7341208700721019E-2</c:v>
                </c:pt>
                <c:pt idx="8">
                  <c:v>4.7583533012514306E-2</c:v>
                </c:pt>
                <c:pt idx="9">
                  <c:v>4.7923921677909556E-2</c:v>
                </c:pt>
                <c:pt idx="10">
                  <c:v>4.8221032355847411E-2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148967</c:v>
                      </c:pt>
                      <c:pt idx="2">
                        <c:v>148995.5</c:v>
                      </c:pt>
                      <c:pt idx="3">
                        <c:v>150631</c:v>
                      </c:pt>
                      <c:pt idx="4">
                        <c:v>151557.5</c:v>
                      </c:pt>
                      <c:pt idx="5">
                        <c:v>151558</c:v>
                      </c:pt>
                      <c:pt idx="6">
                        <c:v>152474.5</c:v>
                      </c:pt>
                      <c:pt idx="7">
                        <c:v>152654</c:v>
                      </c:pt>
                      <c:pt idx="8">
                        <c:v>153401.5</c:v>
                      </c:pt>
                      <c:pt idx="9">
                        <c:v>154451.5</c:v>
                      </c:pt>
                      <c:pt idx="10">
                        <c:v>155368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ROTSE1J184813.35+401846.0 Lyr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148967</c:v>
                </c:pt>
                <c:pt idx="2">
                  <c:v>148995.5</c:v>
                </c:pt>
                <c:pt idx="3">
                  <c:v>150631</c:v>
                </c:pt>
                <c:pt idx="4">
                  <c:v>151557.5</c:v>
                </c:pt>
                <c:pt idx="5">
                  <c:v>151558</c:v>
                </c:pt>
                <c:pt idx="6">
                  <c:v>152474.5</c:v>
                </c:pt>
                <c:pt idx="7">
                  <c:v>152654</c:v>
                </c:pt>
                <c:pt idx="8">
                  <c:v>153401.5</c:v>
                </c:pt>
                <c:pt idx="9">
                  <c:v>154451.5</c:v>
                </c:pt>
                <c:pt idx="10">
                  <c:v>155368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148967</c:v>
                </c:pt>
                <c:pt idx="2">
                  <c:v>148995.5</c:v>
                </c:pt>
                <c:pt idx="3">
                  <c:v>150631</c:v>
                </c:pt>
                <c:pt idx="4">
                  <c:v>151557.5</c:v>
                </c:pt>
                <c:pt idx="5">
                  <c:v>151558</c:v>
                </c:pt>
                <c:pt idx="6">
                  <c:v>152474.5</c:v>
                </c:pt>
                <c:pt idx="7">
                  <c:v>152654</c:v>
                </c:pt>
                <c:pt idx="8">
                  <c:v>153401.5</c:v>
                </c:pt>
                <c:pt idx="9">
                  <c:v>154451.5</c:v>
                </c:pt>
                <c:pt idx="10">
                  <c:v>155368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148967</c:v>
                </c:pt>
                <c:pt idx="2">
                  <c:v>148995.5</c:v>
                </c:pt>
                <c:pt idx="3">
                  <c:v>150631</c:v>
                </c:pt>
                <c:pt idx="4">
                  <c:v>151557.5</c:v>
                </c:pt>
                <c:pt idx="5">
                  <c:v>151558</c:v>
                </c:pt>
                <c:pt idx="6">
                  <c:v>152474.5</c:v>
                </c:pt>
                <c:pt idx="7">
                  <c:v>152654</c:v>
                </c:pt>
                <c:pt idx="8">
                  <c:v>153401.5</c:v>
                </c:pt>
                <c:pt idx="9">
                  <c:v>154451.5</c:v>
                </c:pt>
                <c:pt idx="10">
                  <c:v>155368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148967</c:v>
                </c:pt>
                <c:pt idx="2">
                  <c:v>148995.5</c:v>
                </c:pt>
                <c:pt idx="3">
                  <c:v>150631</c:v>
                </c:pt>
                <c:pt idx="4">
                  <c:v>151557.5</c:v>
                </c:pt>
                <c:pt idx="5">
                  <c:v>151558</c:v>
                </c:pt>
                <c:pt idx="6">
                  <c:v>152474.5</c:v>
                </c:pt>
                <c:pt idx="7">
                  <c:v>152654</c:v>
                </c:pt>
                <c:pt idx="8">
                  <c:v>153401.5</c:v>
                </c:pt>
                <c:pt idx="9">
                  <c:v>154451.5</c:v>
                </c:pt>
                <c:pt idx="10">
                  <c:v>155368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-1.0290400001395028E-2</c:v>
                </c:pt>
                <c:pt idx="2">
                  <c:v>-2.2289599997748155E-2</c:v>
                </c:pt>
                <c:pt idx="3">
                  <c:v>7.5752800003101584E-2</c:v>
                </c:pt>
                <c:pt idx="4">
                  <c:v>7.8355999998166226E-2</c:v>
                </c:pt>
                <c:pt idx="5">
                  <c:v>7.8510400002414826E-2</c:v>
                </c:pt>
                <c:pt idx="6">
                  <c:v>8.6025600001448765E-2</c:v>
                </c:pt>
                <c:pt idx="7">
                  <c:v>1.1455200008640531E-2</c:v>
                </c:pt>
                <c:pt idx="8">
                  <c:v>8.8683200003288221E-2</c:v>
                </c:pt>
                <c:pt idx="9">
                  <c:v>3.8223200004722457E-2</c:v>
                </c:pt>
                <c:pt idx="10">
                  <c:v>4.4738400007190648E-2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148967</c:v>
                </c:pt>
                <c:pt idx="2">
                  <c:v>148995.5</c:v>
                </c:pt>
                <c:pt idx="3">
                  <c:v>150631</c:v>
                </c:pt>
                <c:pt idx="4">
                  <c:v>151557.5</c:v>
                </c:pt>
                <c:pt idx="5">
                  <c:v>151558</c:v>
                </c:pt>
                <c:pt idx="6">
                  <c:v>152474.5</c:v>
                </c:pt>
                <c:pt idx="7">
                  <c:v>152654</c:v>
                </c:pt>
                <c:pt idx="8">
                  <c:v>153401.5</c:v>
                </c:pt>
                <c:pt idx="9">
                  <c:v>154451.5</c:v>
                </c:pt>
                <c:pt idx="10">
                  <c:v>155368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148967</c:v>
                </c:pt>
                <c:pt idx="2">
                  <c:v>148995.5</c:v>
                </c:pt>
                <c:pt idx="3">
                  <c:v>150631</c:v>
                </c:pt>
                <c:pt idx="4">
                  <c:v>151557.5</c:v>
                </c:pt>
                <c:pt idx="5">
                  <c:v>151558</c:v>
                </c:pt>
                <c:pt idx="6">
                  <c:v>152474.5</c:v>
                </c:pt>
                <c:pt idx="7">
                  <c:v>152654</c:v>
                </c:pt>
                <c:pt idx="8">
                  <c:v>153401.5</c:v>
                </c:pt>
                <c:pt idx="9">
                  <c:v>154451.5</c:v>
                </c:pt>
                <c:pt idx="10">
                  <c:v>155368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148967</c:v>
                </c:pt>
                <c:pt idx="2">
                  <c:v>148995.5</c:v>
                </c:pt>
                <c:pt idx="3">
                  <c:v>150631</c:v>
                </c:pt>
                <c:pt idx="4">
                  <c:v>151557.5</c:v>
                </c:pt>
                <c:pt idx="5">
                  <c:v>151558</c:v>
                </c:pt>
                <c:pt idx="6">
                  <c:v>152474.5</c:v>
                </c:pt>
                <c:pt idx="7">
                  <c:v>152654</c:v>
                </c:pt>
                <c:pt idx="8">
                  <c:v>153401.5</c:v>
                </c:pt>
                <c:pt idx="9">
                  <c:v>154451.5</c:v>
                </c:pt>
                <c:pt idx="10">
                  <c:v>155368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148967</c:v>
                </c:pt>
                <c:pt idx="2">
                  <c:v>148995.5</c:v>
                </c:pt>
                <c:pt idx="3">
                  <c:v>150631</c:v>
                </c:pt>
                <c:pt idx="4">
                  <c:v>151557.5</c:v>
                </c:pt>
                <c:pt idx="5">
                  <c:v>151558</c:v>
                </c:pt>
                <c:pt idx="6">
                  <c:v>152474.5</c:v>
                </c:pt>
                <c:pt idx="7">
                  <c:v>152654</c:v>
                </c:pt>
                <c:pt idx="8">
                  <c:v>153401.5</c:v>
                </c:pt>
                <c:pt idx="9">
                  <c:v>154451.5</c:v>
                </c:pt>
                <c:pt idx="10">
                  <c:v>155368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-2.1461163728473814E-3</c:v>
                </c:pt>
                <c:pt idx="1">
                  <c:v>4.6145958215661691E-2</c:v>
                </c:pt>
                <c:pt idx="2">
                  <c:v>4.6155197336579565E-2</c:v>
                </c:pt>
                <c:pt idx="3">
                  <c:v>4.6685393205392833E-2</c:v>
                </c:pt>
                <c:pt idx="4">
                  <c:v>4.6985745680143978E-2</c:v>
                </c:pt>
                <c:pt idx="5">
                  <c:v>4.6985907769984639E-2</c:v>
                </c:pt>
                <c:pt idx="6">
                  <c:v>4.7283018447922494E-2</c:v>
                </c:pt>
                <c:pt idx="7">
                  <c:v>4.7341208700721019E-2</c:v>
                </c:pt>
                <c:pt idx="8">
                  <c:v>4.7583533012514306E-2</c:v>
                </c:pt>
                <c:pt idx="9">
                  <c:v>4.7923921677909556E-2</c:v>
                </c:pt>
                <c:pt idx="10">
                  <c:v>4.8221032355847411E-2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148967</c:v>
                </c:pt>
                <c:pt idx="2">
                  <c:v>148995.5</c:v>
                </c:pt>
                <c:pt idx="3">
                  <c:v>150631</c:v>
                </c:pt>
                <c:pt idx="4">
                  <c:v>151557.5</c:v>
                </c:pt>
                <c:pt idx="5">
                  <c:v>151558</c:v>
                </c:pt>
                <c:pt idx="6">
                  <c:v>152474.5</c:v>
                </c:pt>
                <c:pt idx="7">
                  <c:v>152654</c:v>
                </c:pt>
                <c:pt idx="8">
                  <c:v>153401.5</c:v>
                </c:pt>
                <c:pt idx="9">
                  <c:v>154451.5</c:v>
                </c:pt>
                <c:pt idx="10">
                  <c:v>155368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  <c:min val="148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379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51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3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46</v>
      </c>
    </row>
    <row r="8" spans="1:15" ht="12.95" customHeight="1" x14ac:dyDescent="0.2">
      <c r="A8" s="20" t="s">
        <v>3</v>
      </c>
      <c r="C8" s="28">
        <v>0.38949119999999998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-2.1461163728473814E-3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3.2417968132881156E-7</v>
      </c>
      <c r="D12" s="21"/>
      <c r="E12" s="31" t="s">
        <v>48</v>
      </c>
      <c r="F12" s="32" t="s">
        <v>47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60838.778634490736</v>
      </c>
    </row>
    <row r="15" spans="1:15" ht="12.95" customHeight="1" x14ac:dyDescent="0.2">
      <c r="A15" s="17" t="s">
        <v>17</v>
      </c>
      <c r="C15" s="18">
        <f ca="1">(C7+C11)+(C8+C12)*INT(MAX(F21:F3533))</f>
        <v>60514.516982632354</v>
      </c>
      <c r="E15" s="33" t="s">
        <v>33</v>
      </c>
      <c r="F15" s="35">
        <f ca="1">ROUND(2*(F14-$C$7)/$C$8,0)/2+F13</f>
        <v>156201.5</v>
      </c>
    </row>
    <row r="16" spans="1:15" ht="12.95" customHeight="1" x14ac:dyDescent="0.2">
      <c r="A16" s="17" t="s">
        <v>4</v>
      </c>
      <c r="C16" s="18">
        <f ca="1">+C8+C12</f>
        <v>0.3894915241796813</v>
      </c>
      <c r="E16" s="33" t="s">
        <v>34</v>
      </c>
      <c r="F16" s="35">
        <f ca="1">ROUND(2*(F14-$C$15)/$C$16,0)/2+F13</f>
        <v>833.5</v>
      </c>
    </row>
    <row r="17" spans="1:21" ht="12.95" customHeight="1" thickBot="1" x14ac:dyDescent="0.25">
      <c r="A17" s="16" t="s">
        <v>27</v>
      </c>
      <c r="C17" s="20">
        <f>COUNT(C21:C2191)</f>
        <v>11</v>
      </c>
      <c r="E17" s="33" t="s">
        <v>43</v>
      </c>
      <c r="F17" s="36">
        <f ca="1">+$C$15+$C$16*$F$16-15018.5-$C$5/24</f>
        <v>45821.054001369455</v>
      </c>
    </row>
    <row r="18" spans="1:21" ht="12.95" customHeight="1" thickTop="1" thickBot="1" x14ac:dyDescent="0.25">
      <c r="A18" s="17" t="s">
        <v>5</v>
      </c>
      <c r="C18" s="24">
        <f ca="1">+C15</f>
        <v>60514.516982632354</v>
      </c>
      <c r="D18" s="25">
        <f ca="1">+C16</f>
        <v>0.3894915241796813</v>
      </c>
      <c r="E18" s="38" t="s">
        <v>44</v>
      </c>
      <c r="F18" s="37">
        <f ca="1">+($C$15+$C$16*$F$16)-($C$16/2)-15018.5-$C$5/24</f>
        <v>45820.859255607364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-2.1461163728473814E-3</v>
      </c>
      <c r="Q21" s="26">
        <f>+C21-15018.5</f>
        <v>-15018.5</v>
      </c>
    </row>
    <row r="22" spans="1:21" ht="12.95" customHeight="1" x14ac:dyDescent="0.2">
      <c r="A22" s="41" t="s">
        <v>49</v>
      </c>
      <c r="B22" s="39" t="s">
        <v>50</v>
      </c>
      <c r="C22" s="42">
        <v>58021.325299999997</v>
      </c>
      <c r="D22" s="40">
        <v>3.5000000000000001E-3</v>
      </c>
      <c r="E22" s="20">
        <f t="shared" ref="E22:E31" si="0">+(C22-C$7)/C$8</f>
        <v>148966.97357989088</v>
      </c>
      <c r="F22" s="20">
        <f t="shared" ref="F22:F31" si="1">ROUND(2*E22,0)/2</f>
        <v>148967</v>
      </c>
      <c r="G22" s="20">
        <f t="shared" ref="G22:G31" si="2">+C22-(C$7+F22*C$8)</f>
        <v>-1.0290400001395028E-2</v>
      </c>
      <c r="K22" s="20">
        <f t="shared" ref="K22:K31" si="3">+G22</f>
        <v>-1.0290400001395028E-2</v>
      </c>
      <c r="O22" s="20">
        <f t="shared" ref="O22:O31" ca="1" si="4">+C$11+C$12*$F22</f>
        <v>4.6145958215661691E-2</v>
      </c>
      <c r="Q22" s="26">
        <f t="shared" ref="Q22:Q31" si="5">+C22-15018.5</f>
        <v>43002.825299999997</v>
      </c>
    </row>
    <row r="23" spans="1:21" ht="12.95" customHeight="1" x14ac:dyDescent="0.2">
      <c r="A23" s="41" t="s">
        <v>49</v>
      </c>
      <c r="B23" s="39" t="s">
        <v>50</v>
      </c>
      <c r="C23" s="42">
        <v>58032.413800000002</v>
      </c>
      <c r="D23" s="40">
        <v>3.5000000000000001E-3</v>
      </c>
      <c r="E23" s="20">
        <f t="shared" si="0"/>
        <v>148995.44277251966</v>
      </c>
      <c r="F23" s="20">
        <f t="shared" si="1"/>
        <v>148995.5</v>
      </c>
      <c r="G23" s="20">
        <f t="shared" si="2"/>
        <v>-2.2289599997748155E-2</v>
      </c>
      <c r="K23" s="20">
        <f t="shared" si="3"/>
        <v>-2.2289599997748155E-2</v>
      </c>
      <c r="O23" s="20">
        <f t="shared" ca="1" si="4"/>
        <v>4.6155197336579565E-2</v>
      </c>
      <c r="Q23" s="26">
        <f t="shared" si="5"/>
        <v>43013.913800000002</v>
      </c>
    </row>
    <row r="24" spans="1:21" ht="12.95" customHeight="1" x14ac:dyDescent="0.2">
      <c r="A24" s="41" t="s">
        <v>49</v>
      </c>
      <c r="B24" s="39" t="s">
        <v>50</v>
      </c>
      <c r="C24" s="42">
        <v>58669.524700000002</v>
      </c>
      <c r="D24" s="40">
        <v>3.5000000000000001E-3</v>
      </c>
      <c r="E24" s="20">
        <f t="shared" si="0"/>
        <v>150631.19449168557</v>
      </c>
      <c r="F24" s="20">
        <f t="shared" si="1"/>
        <v>150631</v>
      </c>
      <c r="G24" s="20">
        <f t="shared" si="2"/>
        <v>7.5752800003101584E-2</v>
      </c>
      <c r="K24" s="20">
        <f t="shared" si="3"/>
        <v>7.5752800003101584E-2</v>
      </c>
      <c r="O24" s="20">
        <f t="shared" ca="1" si="4"/>
        <v>4.6685393205392833E-2</v>
      </c>
      <c r="Q24" s="26">
        <f t="shared" si="5"/>
        <v>43651.024700000002</v>
      </c>
    </row>
    <row r="25" spans="1:21" ht="12.95" customHeight="1" x14ac:dyDescent="0.2">
      <c r="A25" s="41" t="s">
        <v>49</v>
      </c>
      <c r="B25" s="39" t="s">
        <v>50</v>
      </c>
      <c r="C25" s="42">
        <v>59030.390899999999</v>
      </c>
      <c r="D25" s="40">
        <v>3.5000000000000001E-3</v>
      </c>
      <c r="E25" s="20">
        <f t="shared" si="0"/>
        <v>151557.70117527689</v>
      </c>
      <c r="F25" s="20">
        <f t="shared" si="1"/>
        <v>151557.5</v>
      </c>
      <c r="G25" s="20">
        <f t="shared" si="2"/>
        <v>7.8355999998166226E-2</v>
      </c>
      <c r="K25" s="20">
        <f t="shared" si="3"/>
        <v>7.8355999998166226E-2</v>
      </c>
      <c r="O25" s="20">
        <f t="shared" ca="1" si="4"/>
        <v>4.6985745680143978E-2</v>
      </c>
      <c r="Q25" s="26">
        <f t="shared" si="5"/>
        <v>44011.890899999999</v>
      </c>
    </row>
    <row r="26" spans="1:21" ht="12.95" customHeight="1" x14ac:dyDescent="0.2">
      <c r="A26" s="41" t="s">
        <v>49</v>
      </c>
      <c r="B26" s="39" t="s">
        <v>50</v>
      </c>
      <c r="C26" s="42">
        <v>59030.585800000001</v>
      </c>
      <c r="D26" s="40">
        <v>3.5000000000000001E-3</v>
      </c>
      <c r="E26" s="20">
        <f t="shared" si="0"/>
        <v>151558.20157169149</v>
      </c>
      <c r="F26" s="20">
        <f t="shared" si="1"/>
        <v>151558</v>
      </c>
      <c r="G26" s="20">
        <f t="shared" si="2"/>
        <v>7.8510400002414826E-2</v>
      </c>
      <c r="K26" s="20">
        <f t="shared" si="3"/>
        <v>7.8510400002414826E-2</v>
      </c>
      <c r="O26" s="20">
        <f t="shared" ca="1" si="4"/>
        <v>4.6985907769984639E-2</v>
      </c>
      <c r="Q26" s="26">
        <f t="shared" si="5"/>
        <v>44012.085800000001</v>
      </c>
    </row>
    <row r="27" spans="1:21" ht="12.95" customHeight="1" x14ac:dyDescent="0.2">
      <c r="A27" s="41" t="s">
        <v>49</v>
      </c>
      <c r="B27" s="39" t="s">
        <v>50</v>
      </c>
      <c r="C27" s="42">
        <v>59387.561999999998</v>
      </c>
      <c r="D27" s="40">
        <v>3.5000000000000001E-3</v>
      </c>
      <c r="E27" s="20">
        <f t="shared" si="0"/>
        <v>152474.7208666075</v>
      </c>
      <c r="F27" s="20">
        <f t="shared" si="1"/>
        <v>152474.5</v>
      </c>
      <c r="G27" s="20">
        <f t="shared" si="2"/>
        <v>8.6025600001448765E-2</v>
      </c>
      <c r="K27" s="20">
        <f t="shared" si="3"/>
        <v>8.6025600001448765E-2</v>
      </c>
      <c r="O27" s="20">
        <f t="shared" ca="1" si="4"/>
        <v>4.7283018447922494E-2</v>
      </c>
      <c r="Q27" s="26">
        <f t="shared" si="5"/>
        <v>44369.061999999998</v>
      </c>
    </row>
    <row r="28" spans="1:21" ht="12.95" customHeight="1" x14ac:dyDescent="0.2">
      <c r="A28" s="41" t="s">
        <v>49</v>
      </c>
      <c r="B28" s="39" t="s">
        <v>50</v>
      </c>
      <c r="C28" s="42">
        <v>59457.401100000003</v>
      </c>
      <c r="D28" s="40">
        <v>3.5000000000000001E-3</v>
      </c>
      <c r="E28" s="20">
        <f t="shared" si="0"/>
        <v>152654.02941067732</v>
      </c>
      <c r="F28" s="20">
        <f t="shared" si="1"/>
        <v>152654</v>
      </c>
      <c r="G28" s="20">
        <f t="shared" si="2"/>
        <v>1.1455200008640531E-2</v>
      </c>
      <c r="K28" s="20">
        <f t="shared" si="3"/>
        <v>1.1455200008640531E-2</v>
      </c>
      <c r="O28" s="20">
        <f t="shared" ca="1" si="4"/>
        <v>4.7341208700721019E-2</v>
      </c>
      <c r="Q28" s="26">
        <f t="shared" si="5"/>
        <v>44438.901100000003</v>
      </c>
    </row>
    <row r="29" spans="1:21" ht="12.95" customHeight="1" x14ac:dyDescent="0.2">
      <c r="A29" s="41" t="s">
        <v>49</v>
      </c>
      <c r="B29" s="39" t="s">
        <v>50</v>
      </c>
      <c r="C29" s="42">
        <v>59748.623</v>
      </c>
      <c r="D29" s="40">
        <v>3.5000000000000001E-3</v>
      </c>
      <c r="E29" s="20">
        <f t="shared" si="0"/>
        <v>153401.72768986822</v>
      </c>
      <c r="F29" s="20">
        <f t="shared" si="1"/>
        <v>153401.5</v>
      </c>
      <c r="G29" s="20">
        <f t="shared" si="2"/>
        <v>8.8683200003288221E-2</v>
      </c>
      <c r="K29" s="20">
        <f t="shared" si="3"/>
        <v>8.8683200003288221E-2</v>
      </c>
      <c r="O29" s="20">
        <f t="shared" ca="1" si="4"/>
        <v>4.7583533012514306E-2</v>
      </c>
      <c r="Q29" s="26">
        <f t="shared" si="5"/>
        <v>44730.123</v>
      </c>
    </row>
    <row r="30" spans="1:21" ht="12.95" customHeight="1" x14ac:dyDescent="0.2">
      <c r="A30" s="41" t="s">
        <v>49</v>
      </c>
      <c r="B30" s="39" t="s">
        <v>50</v>
      </c>
      <c r="C30" s="42">
        <v>60157.5383</v>
      </c>
      <c r="D30" s="40">
        <v>3.5000000000000001E-3</v>
      </c>
      <c r="E30" s="20">
        <f t="shared" si="0"/>
        <v>154451.59813623517</v>
      </c>
      <c r="F30" s="20">
        <f t="shared" si="1"/>
        <v>154451.5</v>
      </c>
      <c r="G30" s="20">
        <f t="shared" si="2"/>
        <v>3.8223200004722457E-2</v>
      </c>
      <c r="K30" s="20">
        <f t="shared" si="3"/>
        <v>3.8223200004722457E-2</v>
      </c>
      <c r="O30" s="20">
        <f t="shared" ca="1" si="4"/>
        <v>4.7923921677909556E-2</v>
      </c>
      <c r="Q30" s="26">
        <f t="shared" si="5"/>
        <v>45139.0383</v>
      </c>
    </row>
    <row r="31" spans="1:21" ht="12.95" customHeight="1" x14ac:dyDescent="0.2">
      <c r="A31" s="41" t="s">
        <v>49</v>
      </c>
      <c r="B31" s="39" t="s">
        <v>50</v>
      </c>
      <c r="C31" s="42">
        <v>60514.513500000001</v>
      </c>
      <c r="D31" s="40">
        <v>3.5000000000000001E-3</v>
      </c>
      <c r="E31" s="20">
        <f t="shared" si="0"/>
        <v>155368.1148636991</v>
      </c>
      <c r="F31" s="20">
        <f t="shared" si="1"/>
        <v>155368</v>
      </c>
      <c r="G31" s="20">
        <f t="shared" si="2"/>
        <v>4.4738400007190648E-2</v>
      </c>
      <c r="K31" s="20">
        <f t="shared" si="3"/>
        <v>4.4738400007190648E-2</v>
      </c>
      <c r="O31" s="20">
        <f t="shared" ca="1" si="4"/>
        <v>4.8221032355847411E-2</v>
      </c>
      <c r="Q31" s="26">
        <f t="shared" si="5"/>
        <v>45496.013500000001</v>
      </c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137998" xr:uid="{30D29E2C-3FF9-4748-9FE3-483D3D3A7635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2025-06-12T06:41:14Z</dcterms:modified>
</cp:coreProperties>
</file>