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8DBB865-C32B-4DE7-8D76-71EA9D058B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A21" i="1"/>
  <c r="G11" i="1"/>
  <c r="F11" i="1"/>
  <c r="C7" i="1"/>
  <c r="C8" i="1"/>
  <c r="E21" i="1"/>
  <c r="F21" i="1"/>
  <c r="C17" i="1"/>
  <c r="Q21" i="1"/>
  <c r="G21" i="1"/>
  <c r="R22" i="1"/>
  <c r="H21" i="1"/>
  <c r="C11" i="1"/>
  <c r="F15" i="1" l="1"/>
  <c r="C12" i="1"/>
  <c r="O21" i="1" l="1"/>
  <c r="C16" i="1"/>
  <c r="D18" i="1" s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<sst xmlns="http://schemas.openxmlformats.org/spreadsheetml/2006/main" count="55" uniqueCount="49">
  <si>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</si>
  <si>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</si>
  <si>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</si>
  <si>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</si>
  <si>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</si>
  <si>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</si>
  <si>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</si>
  <si>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</si>
  <si>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</si>
  <si>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</si>
  <si>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</si>
  <si>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</si>
  <si>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</si>
  <si>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</si>
  <si>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</si>
  <si>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</si>
  <si>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</si>
  <si>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</si>
  <si>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</si>
  <si>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</si>
  <si>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</si>
  <si>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</si>
  <si>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</si>
  <si>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</si>
  <si>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</si>
  <si>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</si>
  <si>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</si>
  <si>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</si>
  <si>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</si>
  <si>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</si>
  <si>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</si>
  <si>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</si>
  <si>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</si>
  <si>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</si>
  <si>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</si>
  <si>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G9380-1419_Men.xls</t>
  </si>
  <si>
    <t>EA</t>
  </si>
  <si>
    <t>IBVS 5557 Eph.</t>
  </si>
  <si>
    <t>IBVS 5557</t>
  </si>
  <si>
    <t>Men</t>
  </si>
  <si>
    <t>AW Men / GSC 9380-1419 / NSV 03443 / NSV 03443</t>
  </si>
  <si>
    <t>CCD</t>
  </si>
  <si>
    <t>VSX</t>
  </si>
  <si>
    <t xml:space="preserve">Mag </t>
  </si>
  <si>
    <t>Add cycle</t>
  </si>
  <si>
    <t>Old Cycle</t>
  </si>
  <si>
    <t>Next ToM-P</t>
  </si>
  <si>
    <t>Next ToM-S</t>
  </si>
  <si>
    <t>12.45-14.60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</si>
</sst>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/>
    <xf numFmtId="0" fontId="0" fillId="2" borderId="5" xfId="0" applyFill="1" applyBorder="1" applyAlignment="1">
      <alignment horizontal="right" vertical="center"/>
    </xf>
    <xf numFmtId="0" fontId="13" fillId="2" borderId="6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right" vertical="center"/>
    </xf>
    <xf numFmtId="0" fontId="16" fillId="0" borderId="8" xfId="0" applyFont="1" applyBorder="1" applyAlignment="1"/>
    <xf numFmtId="0" fontId="15" fillId="0" borderId="8" xfId="0" applyFont="1" applyBorder="1" applyAlignment="1">
      <alignment horizontal="right" vertical="center"/>
    </xf>
    <xf numFmtId="22" fontId="14" fillId="0" borderId="7" xfId="0" applyNumberFormat="1" applyFont="1" applyBorder="1" applyAlignment="1">
      <alignment horizontal="right" vertical="center"/>
    </xf>
    <xf numFmtId="22" fontId="15" fillId="0" borderId="8" xfId="0" applyNumberFormat="1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Men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EE-408E-B2F7-B824975929F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EE-408E-B2F7-B824975929F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EE-408E-B2F7-B824975929F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EE-408E-B2F7-B824975929F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EE-408E-B2F7-B824975929F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EE-408E-B2F7-B824975929F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EE-408E-B2F7-B824975929F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EE-408E-B2F7-B82497592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190760"/>
        <c:axId val="1"/>
      </c:scatterChart>
      <c:valAx>
        <c:axId val="639190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190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15FD684-4AA2-8C8C-44DC-EB27F23A0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7"/>
      <c r="F1" s="27" t="s">
        <v>35</v>
      </c>
      <c r="G1" s="28" t="s">
        <v>36</v>
      </c>
      <c r="H1" s="27" t="s">
        <v>37</v>
      </c>
      <c r="I1" s="28">
        <v>51935.584999999999</v>
      </c>
      <c r="J1" s="28">
        <v>4.5521000000000003</v>
      </c>
      <c r="K1" s="28" t="s">
        <v>38</v>
      </c>
      <c r="L1" s="28" t="s">
        <v>39</v>
      </c>
    </row>
    <row r="2" spans="1:12" x14ac:dyDescent="0.2">
      <c r="A2" t="s">
        <v>23</v>
      </c>
      <c r="B2" t="s">
        <v>36</v>
      </c>
      <c r="C2" s="9" t="s">
        <v>39</v>
      </c>
      <c r="D2" t="s">
        <v>35</v>
      </c>
    </row>
    <row r="3" spans="1:12" ht="13.5" thickBot="1" x14ac:dyDescent="0.25"/>
    <row r="4" spans="1:12" ht="14.25" thickTop="1" thickBot="1" x14ac:dyDescent="0.25">
      <c r="A4" s="26" t="s">
        <v>37</v>
      </c>
      <c r="C4" s="7">
        <v>51935.584999999999</v>
      </c>
      <c r="D4" s="8">
        <v>4.5521000000000003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51935.584999999999</v>
      </c>
      <c r="D7" s="29" t="s">
        <v>42</v>
      </c>
    </row>
    <row r="8" spans="1:12" x14ac:dyDescent="0.2">
      <c r="A8" t="s">
        <v>2</v>
      </c>
      <c r="C8">
        <f>+D4</f>
        <v>4.5521000000000003</v>
      </c>
      <c r="D8" s="29" t="s">
        <v>42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0" t="s">
        <v>43</v>
      </c>
      <c r="F12" s="31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2" t="s">
        <v>44</v>
      </c>
      <c r="F13" s="33">
        <v>1</v>
      </c>
    </row>
    <row r="14" spans="1:12" x14ac:dyDescent="0.2">
      <c r="A14" s="11"/>
      <c r="B14" s="11"/>
      <c r="C14" s="11"/>
      <c r="D14" s="11"/>
      <c r="E14" s="32" t="s">
        <v>32</v>
      </c>
      <c r="F14" s="34">
        <f ca="1">NOW()+15018.5+$C$9/24</f>
        <v>60520.870754629628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2" t="s">
        <v>45</v>
      </c>
      <c r="F15" s="34">
        <f ca="1">ROUND(2*($F$14-$C$7)/$C$8,0)/2+$F$13</f>
        <v>1887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2" t="s">
        <v>33</v>
      </c>
      <c r="F16" s="34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5" t="s">
        <v>46</v>
      </c>
      <c r="F17" s="36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8" t="s">
        <v>47</v>
      </c>
      <c r="F18" s="37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51935.584999999999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36917.084999999999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2024-07-29T08:53:53Z</dcterms:modified>
</cp:coreProperties>
</file>